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OLL4 - Relatórios Internos\Acompanhamento Marítimo\"/>
    </mc:Choice>
  </mc:AlternateContent>
  <bookViews>
    <workbookView xWindow="0" yWindow="0" windowWidth="20490" windowHeight="7020"/>
  </bookViews>
  <sheets>
    <sheet name="Principal" sheetId="4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Principal!$A$3:$AK$738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38" i="4" l="1"/>
  <c r="AA737" i="4"/>
  <c r="AA736" i="4"/>
  <c r="AA735" i="4"/>
  <c r="AA734" i="4"/>
  <c r="AA733" i="4"/>
  <c r="AA732" i="4"/>
  <c r="AA731" i="4"/>
  <c r="AA730" i="4"/>
  <c r="AA729" i="4"/>
  <c r="AA728" i="4"/>
  <c r="AA727" i="4"/>
  <c r="AA726" i="4"/>
  <c r="AA725" i="4"/>
  <c r="AA724" i="4"/>
  <c r="AA723" i="4"/>
  <c r="AA722" i="4"/>
  <c r="AA721" i="4"/>
  <c r="AA720" i="4"/>
  <c r="AA719" i="4"/>
  <c r="AA718" i="4"/>
  <c r="AA717" i="4"/>
  <c r="AA716" i="4"/>
  <c r="AA715" i="4"/>
  <c r="AA714" i="4"/>
  <c r="AA713" i="4"/>
  <c r="AA712" i="4"/>
  <c r="AA711" i="4"/>
  <c r="AA710" i="4"/>
  <c r="AA709" i="4"/>
  <c r="AA708" i="4"/>
  <c r="AA707" i="4"/>
  <c r="AA706" i="4"/>
  <c r="AA705" i="4"/>
  <c r="AA704" i="4"/>
  <c r="AA703" i="4"/>
  <c r="AA702" i="4"/>
  <c r="AA701" i="4"/>
  <c r="AA700" i="4"/>
  <c r="AA699" i="4"/>
  <c r="AA698" i="4"/>
  <c r="AA697" i="4"/>
  <c r="AA696" i="4"/>
  <c r="AA695" i="4"/>
  <c r="AA694" i="4"/>
  <c r="AA693" i="4"/>
  <c r="AA692" i="4"/>
  <c r="AA691" i="4"/>
  <c r="AA690" i="4"/>
  <c r="AA689" i="4"/>
  <c r="AA688" i="4"/>
  <c r="AA687" i="4"/>
  <c r="AA686" i="4"/>
  <c r="AA685" i="4"/>
  <c r="AA684" i="4"/>
  <c r="AA683" i="4"/>
  <c r="AA682" i="4"/>
  <c r="AA681" i="4"/>
  <c r="AA680" i="4"/>
  <c r="AA679" i="4"/>
  <c r="AA678" i="4"/>
  <c r="AA677" i="4"/>
  <c r="AA676" i="4"/>
  <c r="AA675" i="4"/>
  <c r="AA674" i="4"/>
  <c r="AA673" i="4"/>
  <c r="AA672" i="4"/>
  <c r="AA671" i="4"/>
  <c r="AA670" i="4"/>
  <c r="AA669" i="4"/>
  <c r="AA668" i="4"/>
  <c r="AA667" i="4"/>
  <c r="AA666" i="4"/>
  <c r="AA665" i="4"/>
  <c r="AA664" i="4"/>
  <c r="AA663" i="4"/>
  <c r="AA662" i="4"/>
  <c r="AA661" i="4"/>
  <c r="AA660" i="4"/>
  <c r="AA659" i="4"/>
  <c r="AA658" i="4"/>
  <c r="AA657" i="4"/>
  <c r="AA656" i="4"/>
  <c r="AA655" i="4"/>
  <c r="AA654" i="4"/>
  <c r="AA653" i="4"/>
  <c r="AA652" i="4"/>
  <c r="AA651" i="4"/>
  <c r="AA650" i="4"/>
  <c r="AA649" i="4"/>
  <c r="AA648" i="4"/>
  <c r="AA647" i="4"/>
  <c r="AA646" i="4"/>
  <c r="AA645" i="4"/>
  <c r="AA644" i="4"/>
  <c r="AA643" i="4"/>
  <c r="AA642" i="4"/>
  <c r="AA641" i="4"/>
  <c r="AA640" i="4"/>
  <c r="AA639" i="4"/>
  <c r="AA638" i="4"/>
  <c r="AA637" i="4"/>
  <c r="AA636" i="4"/>
  <c r="AA635" i="4"/>
  <c r="AA634" i="4"/>
  <c r="AA633" i="4"/>
  <c r="AA632" i="4"/>
  <c r="AA631" i="4"/>
  <c r="AA630" i="4"/>
  <c r="AA629" i="4"/>
  <c r="AA628" i="4"/>
  <c r="AA627" i="4"/>
  <c r="AA626" i="4"/>
  <c r="AA625" i="4"/>
  <c r="AA624" i="4"/>
  <c r="AA623" i="4"/>
  <c r="AA622" i="4"/>
  <c r="AA621" i="4"/>
  <c r="AA620" i="4"/>
  <c r="AA619" i="4"/>
  <c r="AA618" i="4"/>
  <c r="AA617" i="4"/>
  <c r="AA616" i="4"/>
  <c r="AA615" i="4"/>
  <c r="AA614" i="4"/>
  <c r="AA613" i="4"/>
  <c r="AA612" i="4"/>
  <c r="AA611" i="4"/>
  <c r="AA610" i="4"/>
  <c r="AA609" i="4"/>
  <c r="AA608" i="4"/>
  <c r="AA607" i="4"/>
  <c r="AA606" i="4"/>
  <c r="AA605" i="4"/>
  <c r="AA604" i="4"/>
  <c r="AA603" i="4"/>
  <c r="AA602" i="4"/>
  <c r="AA601" i="4"/>
  <c r="AA600" i="4"/>
  <c r="AA599" i="4"/>
  <c r="AA598" i="4"/>
  <c r="AA597" i="4"/>
  <c r="AA596" i="4"/>
  <c r="AA595" i="4"/>
  <c r="AA594" i="4"/>
  <c r="AA593" i="4"/>
  <c r="AA592" i="4"/>
  <c r="AA591" i="4"/>
  <c r="AA590" i="4"/>
  <c r="AA589" i="4"/>
  <c r="AA588" i="4"/>
  <c r="AA587" i="4"/>
  <c r="AA586" i="4"/>
  <c r="AA585" i="4"/>
  <c r="AA584" i="4"/>
  <c r="AA583" i="4"/>
  <c r="AA582" i="4"/>
  <c r="AA581" i="4"/>
  <c r="AA580" i="4"/>
  <c r="AA579" i="4"/>
  <c r="AA578" i="4"/>
  <c r="AA577" i="4"/>
  <c r="AA576" i="4"/>
  <c r="AA575" i="4"/>
  <c r="AA574" i="4"/>
  <c r="AA573" i="4"/>
  <c r="AA572" i="4"/>
  <c r="AA571" i="4"/>
  <c r="AA570" i="4"/>
  <c r="AA569" i="4"/>
  <c r="AA568" i="4"/>
  <c r="AA567" i="4"/>
  <c r="AA566" i="4"/>
  <c r="AA565" i="4"/>
  <c r="AA564" i="4"/>
  <c r="AA563" i="4"/>
  <c r="AA562" i="4"/>
  <c r="AA561" i="4"/>
  <c r="AA560" i="4"/>
  <c r="AA559" i="4"/>
  <c r="AA558" i="4"/>
  <c r="AA557" i="4"/>
  <c r="AA556" i="4"/>
  <c r="AA555" i="4"/>
  <c r="AA554" i="4"/>
  <c r="AA553" i="4"/>
  <c r="AA552" i="4"/>
  <c r="AA551" i="4"/>
  <c r="AA550" i="4"/>
  <c r="AA549" i="4"/>
  <c r="AA548" i="4"/>
  <c r="AA547" i="4"/>
  <c r="AA546" i="4"/>
  <c r="AA545" i="4"/>
  <c r="AA544" i="4"/>
  <c r="AA543" i="4"/>
  <c r="AA542" i="4"/>
  <c r="AA541" i="4"/>
  <c r="AA540" i="4"/>
  <c r="AA539" i="4"/>
  <c r="AA538" i="4"/>
  <c r="AA537" i="4"/>
  <c r="AA536" i="4"/>
  <c r="AA535" i="4"/>
  <c r="AA534" i="4"/>
  <c r="AA533" i="4"/>
  <c r="AA532" i="4"/>
  <c r="AA531" i="4"/>
  <c r="AA530" i="4"/>
  <c r="AA529" i="4"/>
  <c r="AA528" i="4"/>
  <c r="AA527" i="4"/>
  <c r="AA526" i="4"/>
  <c r="AA525" i="4"/>
  <c r="AA524" i="4"/>
  <c r="AA523" i="4"/>
  <c r="AA522" i="4"/>
  <c r="AA521" i="4"/>
  <c r="AA520" i="4"/>
  <c r="AA519" i="4"/>
  <c r="AA518" i="4"/>
  <c r="AA517" i="4"/>
  <c r="AA516" i="4"/>
  <c r="AA515" i="4"/>
  <c r="AA514" i="4"/>
  <c r="AA513" i="4"/>
  <c r="AA512" i="4"/>
  <c r="AA511" i="4"/>
  <c r="AA510" i="4"/>
  <c r="AA509" i="4"/>
  <c r="AA508" i="4"/>
  <c r="AA507" i="4"/>
  <c r="AA506" i="4"/>
  <c r="AA505" i="4"/>
  <c r="AA504" i="4"/>
  <c r="AA503" i="4"/>
  <c r="AA502" i="4"/>
  <c r="AA501" i="4"/>
  <c r="AA500" i="4"/>
  <c r="AA499" i="4"/>
  <c r="AA498" i="4"/>
  <c r="AA497" i="4"/>
  <c r="AA496" i="4"/>
  <c r="AA495" i="4"/>
  <c r="AA494" i="4"/>
  <c r="AA493" i="4"/>
  <c r="AA492" i="4"/>
  <c r="AA491" i="4"/>
  <c r="AA490" i="4"/>
  <c r="AA489" i="4"/>
  <c r="AA488" i="4"/>
  <c r="AA487" i="4"/>
  <c r="AA486" i="4"/>
  <c r="AA485" i="4"/>
  <c r="AA484" i="4"/>
  <c r="AA483" i="4"/>
  <c r="AA482" i="4"/>
  <c r="AA481" i="4"/>
  <c r="AA480" i="4"/>
  <c r="AA479" i="4"/>
  <c r="AA478" i="4"/>
  <c r="AA477" i="4"/>
  <c r="AA476" i="4"/>
  <c r="AA475" i="4"/>
  <c r="AA474" i="4"/>
  <c r="AA473" i="4"/>
  <c r="AA472" i="4"/>
  <c r="AA471" i="4"/>
  <c r="AA470" i="4"/>
  <c r="AA469" i="4"/>
  <c r="AA468" i="4"/>
  <c r="AA467" i="4"/>
  <c r="AA466" i="4"/>
  <c r="AA465" i="4"/>
  <c r="AA464" i="4"/>
  <c r="AA463" i="4"/>
  <c r="AA462" i="4"/>
  <c r="AA461" i="4"/>
  <c r="AA460" i="4"/>
  <c r="AA459" i="4"/>
  <c r="AA458" i="4"/>
  <c r="AA457" i="4"/>
  <c r="AA456" i="4"/>
  <c r="AA455" i="4"/>
  <c r="AA454" i="4"/>
  <c r="AA453" i="4"/>
  <c r="AA452" i="4"/>
  <c r="AA451" i="4"/>
  <c r="AA450" i="4"/>
  <c r="AA449" i="4"/>
  <c r="AA448" i="4"/>
  <c r="AA447" i="4"/>
  <c r="AA446" i="4"/>
  <c r="AA445" i="4"/>
  <c r="AA444" i="4"/>
  <c r="AA443" i="4"/>
  <c r="AA442" i="4"/>
  <c r="AA441" i="4"/>
  <c r="AA440" i="4"/>
  <c r="AA439" i="4"/>
  <c r="AA438" i="4"/>
  <c r="AA437" i="4"/>
  <c r="AA436" i="4"/>
  <c r="AA435" i="4"/>
  <c r="AA434" i="4"/>
  <c r="AA433" i="4"/>
  <c r="AA432" i="4"/>
  <c r="AA431" i="4"/>
  <c r="AA430" i="4"/>
  <c r="AA429" i="4"/>
  <c r="AA428" i="4"/>
  <c r="AA427" i="4"/>
  <c r="AA426" i="4"/>
  <c r="AA425" i="4"/>
  <c r="AA424" i="4"/>
  <c r="AA423" i="4"/>
  <c r="AA422" i="4"/>
  <c r="AA421" i="4"/>
  <c r="AA420" i="4"/>
  <c r="AA419" i="4"/>
  <c r="AA418" i="4"/>
  <c r="AA417" i="4"/>
  <c r="AA416" i="4"/>
  <c r="AA415" i="4"/>
  <c r="AA414" i="4"/>
  <c r="AA413" i="4"/>
  <c r="AA412" i="4"/>
  <c r="AA411" i="4"/>
  <c r="AA410" i="4"/>
  <c r="AA409" i="4"/>
  <c r="AA408" i="4"/>
  <c r="AA407" i="4"/>
  <c r="AA406" i="4"/>
  <c r="AA405" i="4"/>
  <c r="AA404" i="4"/>
  <c r="AA403" i="4"/>
  <c r="AA402" i="4"/>
  <c r="AA401" i="4"/>
  <c r="AA400" i="4"/>
  <c r="AA399" i="4"/>
  <c r="AA398" i="4"/>
  <c r="AA397" i="4"/>
  <c r="AA396" i="4"/>
  <c r="AA395" i="4"/>
  <c r="AA394" i="4"/>
  <c r="AA393" i="4"/>
  <c r="AA392" i="4"/>
  <c r="AA391" i="4"/>
  <c r="AA390" i="4"/>
  <c r="AA389" i="4"/>
  <c r="AA388" i="4"/>
  <c r="AA387" i="4"/>
  <c r="AA386" i="4"/>
  <c r="AA385" i="4"/>
  <c r="AA384" i="4"/>
  <c r="AA383" i="4"/>
  <c r="AA382" i="4"/>
  <c r="AA381" i="4"/>
  <c r="AA380" i="4"/>
  <c r="AA379" i="4"/>
  <c r="AA378" i="4"/>
  <c r="AA377" i="4"/>
  <c r="AA376" i="4"/>
  <c r="AA375" i="4"/>
  <c r="AA374" i="4"/>
  <c r="AA373" i="4"/>
  <c r="AA372" i="4"/>
  <c r="AA371" i="4"/>
  <c r="AA370" i="4"/>
  <c r="AA369" i="4"/>
  <c r="AA368" i="4"/>
  <c r="AA367" i="4"/>
  <c r="AA366" i="4"/>
  <c r="AA365" i="4"/>
  <c r="AA364" i="4"/>
  <c r="AA363" i="4"/>
  <c r="AA362" i="4"/>
  <c r="AA361" i="4"/>
  <c r="AA360" i="4"/>
  <c r="AA359" i="4"/>
  <c r="AA358" i="4"/>
  <c r="AA357" i="4"/>
  <c r="AA356" i="4"/>
  <c r="AA355" i="4"/>
  <c r="AA354" i="4"/>
  <c r="AA353" i="4"/>
  <c r="AA352" i="4"/>
  <c r="AA351" i="4"/>
  <c r="AA350" i="4"/>
  <c r="AA349" i="4"/>
  <c r="AA348" i="4"/>
  <c r="AA347" i="4"/>
  <c r="AA346" i="4"/>
  <c r="AA345" i="4"/>
  <c r="AA344" i="4"/>
  <c r="AA343" i="4"/>
  <c r="AA342" i="4"/>
  <c r="AA341" i="4"/>
  <c r="AA340" i="4"/>
  <c r="AA339" i="4"/>
  <c r="AA338" i="4"/>
  <c r="AA337" i="4"/>
  <c r="AA336" i="4"/>
  <c r="AA335" i="4"/>
  <c r="AA334" i="4"/>
  <c r="AA333" i="4"/>
  <c r="AA332" i="4"/>
  <c r="AA331" i="4"/>
  <c r="AA330" i="4"/>
  <c r="AA329" i="4"/>
  <c r="AA328" i="4"/>
  <c r="AA327" i="4"/>
  <c r="AA326" i="4"/>
  <c r="AA325" i="4"/>
  <c r="AA324" i="4"/>
  <c r="AA323" i="4"/>
  <c r="AA322" i="4"/>
  <c r="AA321" i="4"/>
  <c r="AA320" i="4"/>
  <c r="AA319" i="4"/>
  <c r="AA318" i="4"/>
  <c r="AA317" i="4"/>
  <c r="AA316" i="4"/>
  <c r="AA315" i="4"/>
  <c r="AA314" i="4"/>
  <c r="AA313" i="4"/>
  <c r="AA312" i="4"/>
  <c r="AA311" i="4"/>
  <c r="AA310" i="4"/>
  <c r="AA309" i="4"/>
  <c r="AA308" i="4"/>
  <c r="AA307" i="4"/>
  <c r="AA306" i="4"/>
  <c r="AA305" i="4"/>
  <c r="AA304" i="4"/>
  <c r="AA303" i="4"/>
  <c r="AA302" i="4"/>
  <c r="AA301" i="4"/>
  <c r="AA300" i="4"/>
  <c r="AA299" i="4"/>
  <c r="AA298" i="4"/>
  <c r="AA297" i="4"/>
  <c r="AA296" i="4"/>
  <c r="AA295" i="4"/>
  <c r="AA294" i="4"/>
  <c r="AA293" i="4"/>
  <c r="AA292" i="4"/>
  <c r="AA291" i="4"/>
  <c r="AA290" i="4"/>
  <c r="AA289" i="4"/>
  <c r="AA288" i="4"/>
  <c r="AA287" i="4"/>
  <c r="AA286" i="4"/>
  <c r="AA285" i="4"/>
  <c r="AA284" i="4"/>
  <c r="AA283" i="4"/>
  <c r="AA282" i="4"/>
  <c r="AA281" i="4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Z738" i="4"/>
  <c r="Z737" i="4"/>
  <c r="Z736" i="4"/>
  <c r="Z735" i="4"/>
  <c r="Z734" i="4"/>
  <c r="Z733" i="4"/>
  <c r="Z732" i="4"/>
  <c r="Z731" i="4"/>
  <c r="Z730" i="4"/>
  <c r="Z729" i="4"/>
  <c r="Z728" i="4"/>
  <c r="Z727" i="4"/>
  <c r="Z726" i="4"/>
  <c r="Z725" i="4"/>
  <c r="Z724" i="4"/>
  <c r="Z723" i="4"/>
  <c r="Z722" i="4"/>
  <c r="Z721" i="4"/>
  <c r="Z720" i="4"/>
  <c r="Z719" i="4"/>
  <c r="Z718" i="4"/>
  <c r="Z717" i="4"/>
  <c r="Z716" i="4"/>
  <c r="Z715" i="4"/>
  <c r="Z714" i="4"/>
  <c r="Z713" i="4"/>
  <c r="Z712" i="4"/>
  <c r="Z711" i="4"/>
  <c r="Z710" i="4"/>
  <c r="Z709" i="4"/>
  <c r="Z708" i="4"/>
  <c r="Z707" i="4"/>
  <c r="Z706" i="4"/>
  <c r="Z705" i="4"/>
  <c r="Z704" i="4"/>
  <c r="Z703" i="4"/>
  <c r="Z702" i="4"/>
  <c r="Z701" i="4"/>
  <c r="Z700" i="4"/>
  <c r="Z699" i="4"/>
  <c r="Z698" i="4"/>
  <c r="Z697" i="4"/>
  <c r="Z696" i="4"/>
  <c r="Z695" i="4"/>
  <c r="Z694" i="4"/>
  <c r="Z693" i="4"/>
  <c r="Z692" i="4"/>
  <c r="Z691" i="4"/>
  <c r="Z690" i="4"/>
  <c r="Z689" i="4"/>
  <c r="Z688" i="4"/>
  <c r="Z687" i="4"/>
  <c r="Z686" i="4"/>
  <c r="Z685" i="4"/>
  <c r="Z684" i="4"/>
  <c r="Z683" i="4"/>
  <c r="Z682" i="4"/>
  <c r="Z681" i="4"/>
  <c r="Z680" i="4"/>
  <c r="Z679" i="4"/>
  <c r="Z678" i="4"/>
  <c r="Z677" i="4"/>
  <c r="Z676" i="4"/>
  <c r="Z675" i="4"/>
  <c r="Z674" i="4"/>
  <c r="Z673" i="4"/>
  <c r="Z672" i="4"/>
  <c r="Z671" i="4"/>
  <c r="Z670" i="4"/>
  <c r="Z669" i="4"/>
  <c r="Z668" i="4"/>
  <c r="Z667" i="4"/>
  <c r="Z666" i="4"/>
  <c r="Z665" i="4"/>
  <c r="Z664" i="4"/>
  <c r="Z663" i="4"/>
  <c r="Z662" i="4"/>
  <c r="Z661" i="4"/>
  <c r="Z660" i="4"/>
  <c r="Z659" i="4"/>
  <c r="Z658" i="4"/>
  <c r="Z657" i="4"/>
  <c r="Z656" i="4"/>
  <c r="Z655" i="4"/>
  <c r="Z654" i="4"/>
  <c r="Z653" i="4"/>
  <c r="Z652" i="4"/>
  <c r="Z651" i="4"/>
  <c r="Z650" i="4"/>
  <c r="Z649" i="4"/>
  <c r="Z648" i="4"/>
  <c r="Z647" i="4"/>
  <c r="Z646" i="4"/>
  <c r="Z645" i="4"/>
  <c r="Z644" i="4"/>
  <c r="Z643" i="4"/>
  <c r="Z642" i="4"/>
  <c r="Z641" i="4"/>
  <c r="Z640" i="4"/>
  <c r="Z639" i="4"/>
  <c r="Z638" i="4"/>
  <c r="Z637" i="4"/>
  <c r="Z636" i="4"/>
  <c r="Z635" i="4"/>
  <c r="Z634" i="4"/>
  <c r="Z633" i="4"/>
  <c r="Z632" i="4"/>
  <c r="Z631" i="4"/>
  <c r="Z630" i="4"/>
  <c r="Z629" i="4"/>
  <c r="Z628" i="4"/>
  <c r="Z627" i="4"/>
  <c r="Z626" i="4"/>
  <c r="Z625" i="4"/>
  <c r="Z624" i="4"/>
  <c r="Z623" i="4"/>
  <c r="Z622" i="4"/>
  <c r="Z621" i="4"/>
  <c r="Z620" i="4"/>
  <c r="Z619" i="4"/>
  <c r="Z618" i="4"/>
  <c r="Z617" i="4"/>
  <c r="Z616" i="4"/>
  <c r="Z615" i="4"/>
  <c r="Z614" i="4"/>
  <c r="Z613" i="4"/>
  <c r="Z612" i="4"/>
  <c r="Z611" i="4"/>
  <c r="Z610" i="4"/>
  <c r="Z609" i="4"/>
  <c r="Z608" i="4"/>
  <c r="Z607" i="4"/>
  <c r="Z606" i="4"/>
  <c r="Z605" i="4"/>
  <c r="Z604" i="4"/>
  <c r="Z603" i="4"/>
  <c r="Z602" i="4"/>
  <c r="Z601" i="4"/>
  <c r="Z600" i="4"/>
  <c r="Z599" i="4"/>
  <c r="Z598" i="4"/>
  <c r="Z597" i="4"/>
  <c r="Z596" i="4"/>
  <c r="Z595" i="4"/>
  <c r="Z594" i="4"/>
  <c r="Z593" i="4"/>
  <c r="Z592" i="4"/>
  <c r="Z591" i="4"/>
  <c r="Z590" i="4"/>
  <c r="Z589" i="4"/>
  <c r="Z588" i="4"/>
  <c r="Z587" i="4"/>
  <c r="Z586" i="4"/>
  <c r="Z585" i="4"/>
  <c r="Z584" i="4"/>
  <c r="Z583" i="4"/>
  <c r="Z582" i="4"/>
  <c r="Z581" i="4"/>
  <c r="Z580" i="4"/>
  <c r="Z579" i="4"/>
  <c r="Z578" i="4"/>
  <c r="Z577" i="4"/>
  <c r="Z576" i="4"/>
  <c r="Z575" i="4"/>
  <c r="Z574" i="4"/>
  <c r="Z573" i="4"/>
  <c r="Z572" i="4"/>
  <c r="Z571" i="4"/>
  <c r="Z570" i="4"/>
  <c r="Z569" i="4"/>
  <c r="Z568" i="4"/>
  <c r="Z567" i="4"/>
  <c r="Z566" i="4"/>
  <c r="Z565" i="4"/>
  <c r="Z564" i="4"/>
  <c r="Z563" i="4"/>
  <c r="Z562" i="4"/>
  <c r="Z561" i="4"/>
  <c r="Z560" i="4"/>
  <c r="Z559" i="4"/>
  <c r="Z558" i="4"/>
  <c r="Z557" i="4"/>
  <c r="Z556" i="4"/>
  <c r="Z555" i="4"/>
  <c r="Z554" i="4"/>
  <c r="Z553" i="4"/>
  <c r="Z552" i="4"/>
  <c r="Z551" i="4"/>
  <c r="Z550" i="4"/>
  <c r="Z549" i="4"/>
  <c r="Z548" i="4"/>
  <c r="Z547" i="4"/>
  <c r="Z546" i="4"/>
  <c r="Z545" i="4"/>
  <c r="Z544" i="4"/>
  <c r="Z543" i="4"/>
  <c r="Z542" i="4"/>
  <c r="Z541" i="4"/>
  <c r="Z540" i="4"/>
  <c r="Z539" i="4"/>
  <c r="Z538" i="4"/>
  <c r="Z537" i="4"/>
  <c r="Z536" i="4"/>
  <c r="Z535" i="4"/>
  <c r="Z534" i="4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4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4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W522" i="4" l="1"/>
  <c r="W506" i="4"/>
  <c r="W480" i="4"/>
  <c r="W476" i="4"/>
  <c r="W475" i="4"/>
  <c r="W471" i="4"/>
  <c r="W468" i="4"/>
  <c r="W462" i="4"/>
  <c r="W458" i="4"/>
  <c r="W457" i="4"/>
  <c r="W456" i="4"/>
  <c r="W425" i="4"/>
  <c r="W419" i="4"/>
  <c r="W406" i="4"/>
  <c r="W313" i="4"/>
  <c r="W311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2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" i="4"/>
  <c r="K411" i="4"/>
  <c r="K409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R522" i="4"/>
  <c r="R22" i="4"/>
  <c r="R4" i="4"/>
  <c r="AB6" i="4" l="1"/>
  <c r="U6" i="4"/>
  <c r="R6" i="4"/>
  <c r="AB10" i="4"/>
  <c r="U10" i="4"/>
  <c r="R10" i="4"/>
  <c r="AB16" i="4"/>
  <c r="U16" i="4"/>
  <c r="R16" i="4"/>
  <c r="AB20" i="4"/>
  <c r="U20" i="4"/>
  <c r="R20" i="4"/>
  <c r="AB24" i="4"/>
  <c r="U24" i="4"/>
  <c r="R24" i="4"/>
  <c r="AB28" i="4"/>
  <c r="U28" i="4"/>
  <c r="R28" i="4"/>
  <c r="AB32" i="4"/>
  <c r="U32" i="4"/>
  <c r="R32" i="4"/>
  <c r="AB36" i="4"/>
  <c r="U36" i="4"/>
  <c r="R36" i="4"/>
  <c r="AB42" i="4"/>
  <c r="U42" i="4"/>
  <c r="R42" i="4"/>
  <c r="AB46" i="4"/>
  <c r="U46" i="4"/>
  <c r="R46" i="4"/>
  <c r="AB50" i="4"/>
  <c r="U50" i="4"/>
  <c r="R50" i="4"/>
  <c r="AB54" i="4"/>
  <c r="U54" i="4"/>
  <c r="R54" i="4"/>
  <c r="AB5" i="4"/>
  <c r="U5" i="4"/>
  <c r="R5" i="4"/>
  <c r="AB7" i="4"/>
  <c r="U7" i="4"/>
  <c r="R7" i="4"/>
  <c r="AB9" i="4"/>
  <c r="U9" i="4"/>
  <c r="R9" i="4"/>
  <c r="AB11" i="4"/>
  <c r="U11" i="4"/>
  <c r="R11" i="4"/>
  <c r="AB13" i="4"/>
  <c r="U13" i="4"/>
  <c r="R13" i="4"/>
  <c r="AB15" i="4"/>
  <c r="U15" i="4"/>
  <c r="R15" i="4"/>
  <c r="AB17" i="4"/>
  <c r="U17" i="4"/>
  <c r="R17" i="4"/>
  <c r="AB19" i="4"/>
  <c r="U19" i="4"/>
  <c r="R19" i="4"/>
  <c r="AB21" i="4"/>
  <c r="U21" i="4"/>
  <c r="R21" i="4"/>
  <c r="AB23" i="4"/>
  <c r="U23" i="4"/>
  <c r="R23" i="4"/>
  <c r="AB25" i="4"/>
  <c r="U25" i="4"/>
  <c r="R25" i="4"/>
  <c r="AB27" i="4"/>
  <c r="U27" i="4"/>
  <c r="R27" i="4"/>
  <c r="AB29" i="4"/>
  <c r="U29" i="4"/>
  <c r="R29" i="4"/>
  <c r="AB31" i="4"/>
  <c r="U31" i="4"/>
  <c r="R31" i="4"/>
  <c r="AB33" i="4"/>
  <c r="U33" i="4"/>
  <c r="R33" i="4"/>
  <c r="AB35" i="4"/>
  <c r="U35" i="4"/>
  <c r="R35" i="4"/>
  <c r="AB37" i="4"/>
  <c r="U37" i="4"/>
  <c r="R37" i="4"/>
  <c r="AB39" i="4"/>
  <c r="U39" i="4"/>
  <c r="R39" i="4"/>
  <c r="AB41" i="4"/>
  <c r="U41" i="4"/>
  <c r="R41" i="4"/>
  <c r="AB43" i="4"/>
  <c r="U43" i="4"/>
  <c r="R43" i="4"/>
  <c r="AB45" i="4"/>
  <c r="U45" i="4"/>
  <c r="R45" i="4"/>
  <c r="AB47" i="4"/>
  <c r="U47" i="4"/>
  <c r="R47" i="4"/>
  <c r="AB49" i="4"/>
  <c r="U49" i="4"/>
  <c r="R49" i="4"/>
  <c r="AB51" i="4"/>
  <c r="U51" i="4"/>
  <c r="R51" i="4"/>
  <c r="AB53" i="4"/>
  <c r="U53" i="4"/>
  <c r="R53" i="4"/>
  <c r="AB55" i="4"/>
  <c r="U55" i="4"/>
  <c r="R55" i="4"/>
  <c r="AB57" i="4"/>
  <c r="U57" i="4"/>
  <c r="R57" i="4"/>
  <c r="AB59" i="4"/>
  <c r="U59" i="4"/>
  <c r="R59" i="4"/>
  <c r="AB61" i="4"/>
  <c r="U61" i="4"/>
  <c r="R61" i="4"/>
  <c r="AB63" i="4"/>
  <c r="U63" i="4"/>
  <c r="R63" i="4"/>
  <c r="AB65" i="4"/>
  <c r="U65" i="4"/>
  <c r="R65" i="4"/>
  <c r="AB67" i="4"/>
  <c r="U67" i="4"/>
  <c r="R67" i="4"/>
  <c r="AB69" i="4"/>
  <c r="U69" i="4"/>
  <c r="R69" i="4"/>
  <c r="AB71" i="4"/>
  <c r="U71" i="4"/>
  <c r="R71" i="4"/>
  <c r="AB73" i="4"/>
  <c r="U73" i="4"/>
  <c r="R73" i="4"/>
  <c r="AB75" i="4"/>
  <c r="U75" i="4"/>
  <c r="R75" i="4"/>
  <c r="AB77" i="4"/>
  <c r="U77" i="4"/>
  <c r="R77" i="4"/>
  <c r="AB79" i="4"/>
  <c r="U79" i="4"/>
  <c r="R79" i="4"/>
  <c r="AB81" i="4"/>
  <c r="U81" i="4"/>
  <c r="R81" i="4"/>
  <c r="AB83" i="4"/>
  <c r="U83" i="4"/>
  <c r="R83" i="4"/>
  <c r="AB85" i="4"/>
  <c r="U85" i="4"/>
  <c r="R85" i="4"/>
  <c r="AB87" i="4"/>
  <c r="U87" i="4"/>
  <c r="R87" i="4"/>
  <c r="AB89" i="4"/>
  <c r="U89" i="4"/>
  <c r="R89" i="4"/>
  <c r="AB91" i="4"/>
  <c r="U91" i="4"/>
  <c r="R91" i="4"/>
  <c r="AB93" i="4"/>
  <c r="U93" i="4"/>
  <c r="R93" i="4"/>
  <c r="AB95" i="4"/>
  <c r="U95" i="4"/>
  <c r="R95" i="4"/>
  <c r="AB97" i="4"/>
  <c r="U97" i="4"/>
  <c r="R97" i="4"/>
  <c r="AB99" i="4"/>
  <c r="U99" i="4"/>
  <c r="R99" i="4"/>
  <c r="AB101" i="4"/>
  <c r="U101" i="4"/>
  <c r="R101" i="4"/>
  <c r="AB103" i="4"/>
  <c r="U103" i="4"/>
  <c r="R103" i="4"/>
  <c r="AB105" i="4"/>
  <c r="U105" i="4"/>
  <c r="R105" i="4"/>
  <c r="AB107" i="4"/>
  <c r="U107" i="4"/>
  <c r="R107" i="4"/>
  <c r="AB109" i="4"/>
  <c r="U109" i="4"/>
  <c r="R109" i="4"/>
  <c r="AB111" i="4"/>
  <c r="U111" i="4"/>
  <c r="R111" i="4"/>
  <c r="AB113" i="4"/>
  <c r="U113" i="4"/>
  <c r="R113" i="4"/>
  <c r="AB115" i="4"/>
  <c r="U115" i="4"/>
  <c r="R115" i="4"/>
  <c r="AB117" i="4"/>
  <c r="U117" i="4"/>
  <c r="R117" i="4"/>
  <c r="AB119" i="4"/>
  <c r="U119" i="4"/>
  <c r="R119" i="4"/>
  <c r="AB121" i="4"/>
  <c r="U121" i="4"/>
  <c r="R121" i="4"/>
  <c r="AB123" i="4"/>
  <c r="U123" i="4"/>
  <c r="R123" i="4"/>
  <c r="AB125" i="4"/>
  <c r="U125" i="4"/>
  <c r="R125" i="4"/>
  <c r="AB127" i="4"/>
  <c r="U127" i="4"/>
  <c r="R127" i="4"/>
  <c r="AB129" i="4"/>
  <c r="U129" i="4"/>
  <c r="R129" i="4"/>
  <c r="AB131" i="4"/>
  <c r="U131" i="4"/>
  <c r="R131" i="4"/>
  <c r="AB133" i="4"/>
  <c r="U133" i="4"/>
  <c r="R133" i="4"/>
  <c r="AB135" i="4"/>
  <c r="U135" i="4"/>
  <c r="R135" i="4"/>
  <c r="AB137" i="4"/>
  <c r="U137" i="4"/>
  <c r="R137" i="4"/>
  <c r="AB139" i="4"/>
  <c r="U139" i="4"/>
  <c r="R139" i="4"/>
  <c r="AB141" i="4"/>
  <c r="U141" i="4"/>
  <c r="R141" i="4"/>
  <c r="AB143" i="4"/>
  <c r="U143" i="4"/>
  <c r="R143" i="4"/>
  <c r="AB145" i="4"/>
  <c r="U145" i="4"/>
  <c r="R145" i="4"/>
  <c r="AB147" i="4"/>
  <c r="U147" i="4"/>
  <c r="R147" i="4"/>
  <c r="AB149" i="4"/>
  <c r="U149" i="4"/>
  <c r="R149" i="4"/>
  <c r="AB151" i="4"/>
  <c r="U151" i="4"/>
  <c r="R151" i="4"/>
  <c r="AB153" i="4"/>
  <c r="U153" i="4"/>
  <c r="R153" i="4"/>
  <c r="AB155" i="4"/>
  <c r="U155" i="4"/>
  <c r="R155" i="4"/>
  <c r="AB157" i="4"/>
  <c r="U157" i="4"/>
  <c r="R157" i="4"/>
  <c r="AB159" i="4"/>
  <c r="U159" i="4"/>
  <c r="R159" i="4"/>
  <c r="AB161" i="4"/>
  <c r="U161" i="4"/>
  <c r="R161" i="4"/>
  <c r="AB163" i="4"/>
  <c r="U163" i="4"/>
  <c r="R163" i="4"/>
  <c r="AB165" i="4"/>
  <c r="U165" i="4"/>
  <c r="R165" i="4"/>
  <c r="AB167" i="4"/>
  <c r="U167" i="4"/>
  <c r="R167" i="4"/>
  <c r="AB169" i="4"/>
  <c r="U169" i="4"/>
  <c r="R169" i="4"/>
  <c r="AB171" i="4"/>
  <c r="U171" i="4"/>
  <c r="R171" i="4"/>
  <c r="AB173" i="4"/>
  <c r="U173" i="4"/>
  <c r="R173" i="4"/>
  <c r="AB175" i="4"/>
  <c r="U175" i="4"/>
  <c r="R175" i="4"/>
  <c r="AB177" i="4"/>
  <c r="U177" i="4"/>
  <c r="R177" i="4"/>
  <c r="AB179" i="4"/>
  <c r="U179" i="4"/>
  <c r="R179" i="4"/>
  <c r="AB181" i="4"/>
  <c r="U181" i="4"/>
  <c r="R181" i="4"/>
  <c r="AB183" i="4"/>
  <c r="U183" i="4"/>
  <c r="R183" i="4"/>
  <c r="AB185" i="4"/>
  <c r="U185" i="4"/>
  <c r="R185" i="4"/>
  <c r="AB187" i="4"/>
  <c r="U187" i="4"/>
  <c r="R187" i="4"/>
  <c r="AB189" i="4"/>
  <c r="U189" i="4"/>
  <c r="R189" i="4"/>
  <c r="AB191" i="4"/>
  <c r="U191" i="4"/>
  <c r="R191" i="4"/>
  <c r="AB193" i="4"/>
  <c r="U193" i="4"/>
  <c r="R193" i="4"/>
  <c r="AB195" i="4"/>
  <c r="U195" i="4"/>
  <c r="R195" i="4"/>
  <c r="AB197" i="4"/>
  <c r="U197" i="4"/>
  <c r="R197" i="4"/>
  <c r="AB199" i="4"/>
  <c r="U199" i="4"/>
  <c r="R199" i="4"/>
  <c r="AB201" i="4"/>
  <c r="U201" i="4"/>
  <c r="R201" i="4"/>
  <c r="AB203" i="4"/>
  <c r="U203" i="4"/>
  <c r="R203" i="4"/>
  <c r="AB205" i="4"/>
  <c r="U205" i="4"/>
  <c r="R205" i="4"/>
  <c r="AB207" i="4"/>
  <c r="U207" i="4"/>
  <c r="R207" i="4"/>
  <c r="AB209" i="4"/>
  <c r="U209" i="4"/>
  <c r="R209" i="4"/>
  <c r="AB211" i="4"/>
  <c r="U211" i="4"/>
  <c r="R211" i="4"/>
  <c r="AB213" i="4"/>
  <c r="U213" i="4"/>
  <c r="R213" i="4"/>
  <c r="AB215" i="4"/>
  <c r="U215" i="4"/>
  <c r="R215" i="4"/>
  <c r="AB217" i="4"/>
  <c r="U217" i="4"/>
  <c r="R217" i="4"/>
  <c r="AB219" i="4"/>
  <c r="U219" i="4"/>
  <c r="R219" i="4"/>
  <c r="AB221" i="4"/>
  <c r="U221" i="4"/>
  <c r="R221" i="4"/>
  <c r="AB223" i="4"/>
  <c r="U223" i="4"/>
  <c r="R223" i="4"/>
  <c r="AB225" i="4"/>
  <c r="U225" i="4"/>
  <c r="R225" i="4"/>
  <c r="AB227" i="4"/>
  <c r="U227" i="4"/>
  <c r="R227" i="4"/>
  <c r="AB229" i="4"/>
  <c r="U229" i="4"/>
  <c r="R229" i="4"/>
  <c r="AB231" i="4"/>
  <c r="U231" i="4"/>
  <c r="R231" i="4"/>
  <c r="AB233" i="4"/>
  <c r="U233" i="4"/>
  <c r="R233" i="4"/>
  <c r="AB235" i="4"/>
  <c r="U235" i="4"/>
  <c r="R235" i="4"/>
  <c r="AB237" i="4"/>
  <c r="U237" i="4"/>
  <c r="R237" i="4"/>
  <c r="AB239" i="4"/>
  <c r="U239" i="4"/>
  <c r="R239" i="4"/>
  <c r="AB241" i="4"/>
  <c r="U241" i="4"/>
  <c r="R241" i="4"/>
  <c r="AB243" i="4"/>
  <c r="U243" i="4"/>
  <c r="R243" i="4"/>
  <c r="AB245" i="4"/>
  <c r="U245" i="4"/>
  <c r="R245" i="4"/>
  <c r="AB247" i="4"/>
  <c r="U247" i="4"/>
  <c r="R247" i="4"/>
  <c r="AB249" i="4"/>
  <c r="U249" i="4"/>
  <c r="R249" i="4"/>
  <c r="AB251" i="4"/>
  <c r="U251" i="4"/>
  <c r="R251" i="4"/>
  <c r="AB253" i="4"/>
  <c r="U253" i="4"/>
  <c r="R253" i="4"/>
  <c r="AB255" i="4"/>
  <c r="U255" i="4"/>
  <c r="R255" i="4"/>
  <c r="AB257" i="4"/>
  <c r="U257" i="4"/>
  <c r="R257" i="4"/>
  <c r="AB259" i="4"/>
  <c r="U259" i="4"/>
  <c r="R259" i="4"/>
  <c r="AB261" i="4"/>
  <c r="U261" i="4"/>
  <c r="R261" i="4"/>
  <c r="AB263" i="4"/>
  <c r="U263" i="4"/>
  <c r="R263" i="4"/>
  <c r="AB265" i="4"/>
  <c r="U265" i="4"/>
  <c r="R265" i="4"/>
  <c r="AB267" i="4"/>
  <c r="U267" i="4"/>
  <c r="R267" i="4"/>
  <c r="AB269" i="4"/>
  <c r="U269" i="4"/>
  <c r="R269" i="4"/>
  <c r="AB271" i="4"/>
  <c r="U271" i="4"/>
  <c r="R271" i="4"/>
  <c r="AB273" i="4"/>
  <c r="U273" i="4"/>
  <c r="R273" i="4"/>
  <c r="AB275" i="4"/>
  <c r="U275" i="4"/>
  <c r="R275" i="4"/>
  <c r="AB277" i="4"/>
  <c r="U277" i="4"/>
  <c r="R277" i="4"/>
  <c r="AB279" i="4"/>
  <c r="U279" i="4"/>
  <c r="R279" i="4"/>
  <c r="AB281" i="4"/>
  <c r="U281" i="4"/>
  <c r="R281" i="4"/>
  <c r="AB283" i="4"/>
  <c r="U283" i="4"/>
  <c r="R283" i="4"/>
  <c r="AB285" i="4"/>
  <c r="U285" i="4"/>
  <c r="R285" i="4"/>
  <c r="AB287" i="4"/>
  <c r="U287" i="4"/>
  <c r="R287" i="4"/>
  <c r="AB289" i="4"/>
  <c r="U289" i="4"/>
  <c r="R289" i="4"/>
  <c r="AB291" i="4"/>
  <c r="U291" i="4"/>
  <c r="R291" i="4"/>
  <c r="AB293" i="4"/>
  <c r="U293" i="4"/>
  <c r="R293" i="4"/>
  <c r="AB295" i="4"/>
  <c r="U295" i="4"/>
  <c r="R295" i="4"/>
  <c r="AB297" i="4"/>
  <c r="U297" i="4"/>
  <c r="R297" i="4"/>
  <c r="AB299" i="4"/>
  <c r="U299" i="4"/>
  <c r="R299" i="4"/>
  <c r="AB301" i="4"/>
  <c r="U301" i="4"/>
  <c r="AB303" i="4"/>
  <c r="U303" i="4"/>
  <c r="AB305" i="4"/>
  <c r="U305" i="4"/>
  <c r="AB307" i="4"/>
  <c r="U307" i="4"/>
  <c r="AB309" i="4"/>
  <c r="U309" i="4"/>
  <c r="AB311" i="4"/>
  <c r="U311" i="4"/>
  <c r="AB313" i="4"/>
  <c r="U313" i="4"/>
  <c r="AB315" i="4"/>
  <c r="U315" i="4"/>
  <c r="AB317" i="4"/>
  <c r="U317" i="4"/>
  <c r="AB319" i="4"/>
  <c r="U319" i="4"/>
  <c r="AB321" i="4"/>
  <c r="U321" i="4"/>
  <c r="AB323" i="4"/>
  <c r="U323" i="4"/>
  <c r="AB325" i="4"/>
  <c r="U325" i="4"/>
  <c r="AB327" i="4"/>
  <c r="U327" i="4"/>
  <c r="AB329" i="4"/>
  <c r="U329" i="4"/>
  <c r="AB331" i="4"/>
  <c r="U331" i="4"/>
  <c r="AB333" i="4"/>
  <c r="U333" i="4"/>
  <c r="AB335" i="4"/>
  <c r="U335" i="4"/>
  <c r="AB337" i="4"/>
  <c r="U337" i="4"/>
  <c r="AB339" i="4"/>
  <c r="U339" i="4"/>
  <c r="AB341" i="4"/>
  <c r="U341" i="4"/>
  <c r="AB343" i="4"/>
  <c r="U343" i="4"/>
  <c r="AB345" i="4"/>
  <c r="U345" i="4"/>
  <c r="AB347" i="4"/>
  <c r="U347" i="4"/>
  <c r="AB349" i="4"/>
  <c r="U349" i="4"/>
  <c r="AB351" i="4"/>
  <c r="U351" i="4"/>
  <c r="AB353" i="4"/>
  <c r="U353" i="4"/>
  <c r="AB355" i="4"/>
  <c r="U355" i="4"/>
  <c r="AB357" i="4"/>
  <c r="U357" i="4"/>
  <c r="AB359" i="4"/>
  <c r="U359" i="4"/>
  <c r="AB361" i="4"/>
  <c r="U361" i="4"/>
  <c r="AB363" i="4"/>
  <c r="U363" i="4"/>
  <c r="AB365" i="4"/>
  <c r="U365" i="4"/>
  <c r="AB367" i="4"/>
  <c r="U367" i="4"/>
  <c r="AB369" i="4"/>
  <c r="U369" i="4"/>
  <c r="AB371" i="4"/>
  <c r="U371" i="4"/>
  <c r="AB373" i="4"/>
  <c r="U373" i="4"/>
  <c r="AB375" i="4"/>
  <c r="U375" i="4"/>
  <c r="AB377" i="4"/>
  <c r="U377" i="4"/>
  <c r="AB379" i="4"/>
  <c r="U379" i="4"/>
  <c r="AB381" i="4"/>
  <c r="U381" i="4"/>
  <c r="AB383" i="4"/>
  <c r="U383" i="4"/>
  <c r="AB385" i="4"/>
  <c r="U385" i="4"/>
  <c r="AB387" i="4"/>
  <c r="U387" i="4"/>
  <c r="AB389" i="4"/>
  <c r="U389" i="4"/>
  <c r="AB391" i="4"/>
  <c r="U391" i="4"/>
  <c r="AB393" i="4"/>
  <c r="U393" i="4"/>
  <c r="AB395" i="4"/>
  <c r="U395" i="4"/>
  <c r="AB397" i="4"/>
  <c r="U397" i="4"/>
  <c r="AB399" i="4"/>
  <c r="U399" i="4"/>
  <c r="AB401" i="4"/>
  <c r="U401" i="4"/>
  <c r="AB403" i="4"/>
  <c r="U403" i="4"/>
  <c r="AB405" i="4"/>
  <c r="U405" i="4"/>
  <c r="AB407" i="4"/>
  <c r="U407" i="4"/>
  <c r="AB409" i="4"/>
  <c r="U409" i="4"/>
  <c r="AB411" i="4"/>
  <c r="U411" i="4"/>
  <c r="AB413" i="4"/>
  <c r="U413" i="4"/>
  <c r="AB415" i="4"/>
  <c r="U415" i="4"/>
  <c r="AB417" i="4"/>
  <c r="U417" i="4"/>
  <c r="AB419" i="4"/>
  <c r="U419" i="4"/>
  <c r="AB421" i="4"/>
  <c r="U421" i="4"/>
  <c r="AB423" i="4"/>
  <c r="U423" i="4"/>
  <c r="AB425" i="4"/>
  <c r="U425" i="4"/>
  <c r="AB427" i="4"/>
  <c r="U427" i="4"/>
  <c r="AB429" i="4"/>
  <c r="U429" i="4"/>
  <c r="AB431" i="4"/>
  <c r="U431" i="4"/>
  <c r="AB433" i="4"/>
  <c r="U433" i="4"/>
  <c r="AB435" i="4"/>
  <c r="U435" i="4"/>
  <c r="AB437" i="4"/>
  <c r="U437" i="4"/>
  <c r="AB439" i="4"/>
  <c r="U439" i="4"/>
  <c r="AB441" i="4"/>
  <c r="U441" i="4"/>
  <c r="AB443" i="4"/>
  <c r="U443" i="4"/>
  <c r="AB445" i="4"/>
  <c r="U445" i="4"/>
  <c r="AB447" i="4"/>
  <c r="U447" i="4"/>
  <c r="AB449" i="4"/>
  <c r="U449" i="4"/>
  <c r="AB451" i="4"/>
  <c r="U451" i="4"/>
  <c r="AB453" i="4"/>
  <c r="U453" i="4"/>
  <c r="AB455" i="4"/>
  <c r="U455" i="4"/>
  <c r="AB457" i="4"/>
  <c r="U457" i="4"/>
  <c r="AB459" i="4"/>
  <c r="U459" i="4"/>
  <c r="AB461" i="4"/>
  <c r="U461" i="4"/>
  <c r="AB463" i="4"/>
  <c r="U463" i="4"/>
  <c r="AB465" i="4"/>
  <c r="U465" i="4"/>
  <c r="AB467" i="4"/>
  <c r="U467" i="4"/>
  <c r="AB469" i="4"/>
  <c r="U469" i="4"/>
  <c r="AB471" i="4"/>
  <c r="U471" i="4"/>
  <c r="AB473" i="4"/>
  <c r="U473" i="4"/>
  <c r="AB475" i="4"/>
  <c r="U475" i="4"/>
  <c r="AB477" i="4"/>
  <c r="U477" i="4"/>
  <c r="AB479" i="4"/>
  <c r="U479" i="4"/>
  <c r="AB481" i="4"/>
  <c r="U481" i="4"/>
  <c r="AB483" i="4"/>
  <c r="U483" i="4"/>
  <c r="AB485" i="4"/>
  <c r="U485" i="4"/>
  <c r="AB487" i="4"/>
  <c r="U487" i="4"/>
  <c r="AB489" i="4"/>
  <c r="U489" i="4"/>
  <c r="AB491" i="4"/>
  <c r="U491" i="4"/>
  <c r="AB493" i="4"/>
  <c r="U493" i="4"/>
  <c r="AB495" i="4"/>
  <c r="U495" i="4"/>
  <c r="AB497" i="4"/>
  <c r="U497" i="4"/>
  <c r="AB499" i="4"/>
  <c r="U499" i="4"/>
  <c r="AB501" i="4"/>
  <c r="U501" i="4"/>
  <c r="AB503" i="4"/>
  <c r="U503" i="4"/>
  <c r="AB505" i="4"/>
  <c r="U505" i="4"/>
  <c r="AB507" i="4"/>
  <c r="U507" i="4"/>
  <c r="AB509" i="4"/>
  <c r="U509" i="4"/>
  <c r="AB511" i="4"/>
  <c r="U511" i="4"/>
  <c r="AB513" i="4"/>
  <c r="U513" i="4"/>
  <c r="AB515" i="4"/>
  <c r="U515" i="4"/>
  <c r="AB517" i="4"/>
  <c r="U517" i="4"/>
  <c r="AB519" i="4"/>
  <c r="U519" i="4"/>
  <c r="AB521" i="4"/>
  <c r="U521" i="4"/>
  <c r="AB523" i="4"/>
  <c r="U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7" i="4"/>
  <c r="R343" i="4"/>
  <c r="R339" i="4"/>
  <c r="R335" i="4"/>
  <c r="R331" i="4"/>
  <c r="R327" i="4"/>
  <c r="R323" i="4"/>
  <c r="R319" i="4"/>
  <c r="R315" i="4"/>
  <c r="R311" i="4"/>
  <c r="R307" i="4"/>
  <c r="R303" i="4"/>
  <c r="AB4" i="4"/>
  <c r="U4" i="4"/>
  <c r="AB8" i="4"/>
  <c r="U8" i="4"/>
  <c r="R8" i="4"/>
  <c r="AB12" i="4"/>
  <c r="U12" i="4"/>
  <c r="R12" i="4"/>
  <c r="AB14" i="4"/>
  <c r="U14" i="4"/>
  <c r="R14" i="4"/>
  <c r="AB18" i="4"/>
  <c r="U18" i="4"/>
  <c r="R18" i="4"/>
  <c r="AB22" i="4"/>
  <c r="U22" i="4"/>
  <c r="AB26" i="4"/>
  <c r="U26" i="4"/>
  <c r="R26" i="4"/>
  <c r="AB30" i="4"/>
  <c r="U30" i="4"/>
  <c r="R30" i="4"/>
  <c r="AB34" i="4"/>
  <c r="U34" i="4"/>
  <c r="R34" i="4"/>
  <c r="AB38" i="4"/>
  <c r="U38" i="4"/>
  <c r="R38" i="4"/>
  <c r="AB40" i="4"/>
  <c r="U40" i="4"/>
  <c r="R40" i="4"/>
  <c r="AB44" i="4"/>
  <c r="U44" i="4"/>
  <c r="R44" i="4"/>
  <c r="AB48" i="4"/>
  <c r="U48" i="4"/>
  <c r="R48" i="4"/>
  <c r="AB52" i="4"/>
  <c r="U52" i="4"/>
  <c r="R52" i="4"/>
  <c r="AB56" i="4"/>
  <c r="U56" i="4"/>
  <c r="R56" i="4"/>
  <c r="AB58" i="4"/>
  <c r="U58" i="4"/>
  <c r="R58" i="4"/>
  <c r="AB60" i="4"/>
  <c r="U60" i="4"/>
  <c r="R60" i="4"/>
  <c r="AB62" i="4"/>
  <c r="U62" i="4"/>
  <c r="R62" i="4"/>
  <c r="AB64" i="4"/>
  <c r="U64" i="4"/>
  <c r="R64" i="4"/>
  <c r="AB66" i="4"/>
  <c r="U66" i="4"/>
  <c r="R66" i="4"/>
  <c r="AB68" i="4"/>
  <c r="U68" i="4"/>
  <c r="R68" i="4"/>
  <c r="AB70" i="4"/>
  <c r="U70" i="4"/>
  <c r="R70" i="4"/>
  <c r="AB72" i="4"/>
  <c r="U72" i="4"/>
  <c r="R72" i="4"/>
  <c r="AB74" i="4"/>
  <c r="U74" i="4"/>
  <c r="R74" i="4"/>
  <c r="AB76" i="4"/>
  <c r="U76" i="4"/>
  <c r="R76" i="4"/>
  <c r="AB78" i="4"/>
  <c r="U78" i="4"/>
  <c r="R78" i="4"/>
  <c r="AB80" i="4"/>
  <c r="U80" i="4"/>
  <c r="R80" i="4"/>
  <c r="AB82" i="4"/>
  <c r="U82" i="4"/>
  <c r="R82" i="4"/>
  <c r="AB84" i="4"/>
  <c r="U84" i="4"/>
  <c r="R84" i="4"/>
  <c r="AB86" i="4"/>
  <c r="U86" i="4"/>
  <c r="R86" i="4"/>
  <c r="AB88" i="4"/>
  <c r="U88" i="4"/>
  <c r="R88" i="4"/>
  <c r="AB90" i="4"/>
  <c r="U90" i="4"/>
  <c r="R90" i="4"/>
  <c r="AB92" i="4"/>
  <c r="U92" i="4"/>
  <c r="R92" i="4"/>
  <c r="AB94" i="4"/>
  <c r="U94" i="4"/>
  <c r="R94" i="4"/>
  <c r="AB96" i="4"/>
  <c r="U96" i="4"/>
  <c r="R96" i="4"/>
  <c r="AB98" i="4"/>
  <c r="U98" i="4"/>
  <c r="R98" i="4"/>
  <c r="AB100" i="4"/>
  <c r="U100" i="4"/>
  <c r="R100" i="4"/>
  <c r="AB102" i="4"/>
  <c r="U102" i="4"/>
  <c r="R102" i="4"/>
  <c r="AB104" i="4"/>
  <c r="U104" i="4"/>
  <c r="R104" i="4"/>
  <c r="AB106" i="4"/>
  <c r="U106" i="4"/>
  <c r="R106" i="4"/>
  <c r="AB108" i="4"/>
  <c r="U108" i="4"/>
  <c r="R108" i="4"/>
  <c r="AB110" i="4"/>
  <c r="U110" i="4"/>
  <c r="R110" i="4"/>
  <c r="AB112" i="4"/>
  <c r="U112" i="4"/>
  <c r="R112" i="4"/>
  <c r="AB114" i="4"/>
  <c r="U114" i="4"/>
  <c r="R114" i="4"/>
  <c r="AB116" i="4"/>
  <c r="U116" i="4"/>
  <c r="R116" i="4"/>
  <c r="AB118" i="4"/>
  <c r="U118" i="4"/>
  <c r="R118" i="4"/>
  <c r="AB120" i="4"/>
  <c r="U120" i="4"/>
  <c r="R120" i="4"/>
  <c r="AB122" i="4"/>
  <c r="U122" i="4"/>
  <c r="R122" i="4"/>
  <c r="AB124" i="4"/>
  <c r="U124" i="4"/>
  <c r="R124" i="4"/>
  <c r="AB126" i="4"/>
  <c r="U126" i="4"/>
  <c r="R126" i="4"/>
  <c r="AB128" i="4"/>
  <c r="U128" i="4"/>
  <c r="R128" i="4"/>
  <c r="AB130" i="4"/>
  <c r="U130" i="4"/>
  <c r="R130" i="4"/>
  <c r="AB132" i="4"/>
  <c r="U132" i="4"/>
  <c r="R132" i="4"/>
  <c r="AB134" i="4"/>
  <c r="U134" i="4"/>
  <c r="R134" i="4"/>
  <c r="AB136" i="4"/>
  <c r="U136" i="4"/>
  <c r="R136" i="4"/>
  <c r="AB138" i="4"/>
  <c r="U138" i="4"/>
  <c r="R138" i="4"/>
  <c r="AB140" i="4"/>
  <c r="U140" i="4"/>
  <c r="R140" i="4"/>
  <c r="AB142" i="4"/>
  <c r="U142" i="4"/>
  <c r="R142" i="4"/>
  <c r="AB144" i="4"/>
  <c r="U144" i="4"/>
  <c r="R144" i="4"/>
  <c r="AB146" i="4"/>
  <c r="U146" i="4"/>
  <c r="R146" i="4"/>
  <c r="AB148" i="4"/>
  <c r="U148" i="4"/>
  <c r="R148" i="4"/>
  <c r="AB150" i="4"/>
  <c r="U150" i="4"/>
  <c r="R150" i="4"/>
  <c r="AB152" i="4"/>
  <c r="U152" i="4"/>
  <c r="R152" i="4"/>
  <c r="AB154" i="4"/>
  <c r="U154" i="4"/>
  <c r="R154" i="4"/>
  <c r="AB156" i="4"/>
  <c r="U156" i="4"/>
  <c r="R156" i="4"/>
  <c r="AB158" i="4"/>
  <c r="U158" i="4"/>
  <c r="R158" i="4"/>
  <c r="AB160" i="4"/>
  <c r="U160" i="4"/>
  <c r="R160" i="4"/>
  <c r="AB162" i="4"/>
  <c r="U162" i="4"/>
  <c r="R162" i="4"/>
  <c r="AB164" i="4"/>
  <c r="U164" i="4"/>
  <c r="R164" i="4"/>
  <c r="AB166" i="4"/>
  <c r="U166" i="4"/>
  <c r="R166" i="4"/>
  <c r="AB168" i="4"/>
  <c r="U168" i="4"/>
  <c r="R168" i="4"/>
  <c r="AB170" i="4"/>
  <c r="U170" i="4"/>
  <c r="R170" i="4"/>
  <c r="AB172" i="4"/>
  <c r="U172" i="4"/>
  <c r="R172" i="4"/>
  <c r="AB174" i="4"/>
  <c r="U174" i="4"/>
  <c r="R174" i="4"/>
  <c r="AB176" i="4"/>
  <c r="U176" i="4"/>
  <c r="R176" i="4"/>
  <c r="AB178" i="4"/>
  <c r="U178" i="4"/>
  <c r="R178" i="4"/>
  <c r="AB180" i="4"/>
  <c r="U180" i="4"/>
  <c r="R180" i="4"/>
  <c r="AB182" i="4"/>
  <c r="U182" i="4"/>
  <c r="R182" i="4"/>
  <c r="AB184" i="4"/>
  <c r="U184" i="4"/>
  <c r="R184" i="4"/>
  <c r="AB186" i="4"/>
  <c r="U186" i="4"/>
  <c r="R186" i="4"/>
  <c r="AB188" i="4"/>
  <c r="U188" i="4"/>
  <c r="R188" i="4"/>
  <c r="AB190" i="4"/>
  <c r="U190" i="4"/>
  <c r="R190" i="4"/>
  <c r="AB192" i="4"/>
  <c r="U192" i="4"/>
  <c r="R192" i="4"/>
  <c r="AB194" i="4"/>
  <c r="U194" i="4"/>
  <c r="R194" i="4"/>
  <c r="AB196" i="4"/>
  <c r="U196" i="4"/>
  <c r="R196" i="4"/>
  <c r="AB198" i="4"/>
  <c r="U198" i="4"/>
  <c r="R198" i="4"/>
  <c r="AB200" i="4"/>
  <c r="U200" i="4"/>
  <c r="R200" i="4"/>
  <c r="AB202" i="4"/>
  <c r="U202" i="4"/>
  <c r="R202" i="4"/>
  <c r="AB204" i="4"/>
  <c r="U204" i="4"/>
  <c r="R204" i="4"/>
  <c r="AB206" i="4"/>
  <c r="U206" i="4"/>
  <c r="R206" i="4"/>
  <c r="AB208" i="4"/>
  <c r="U208" i="4"/>
  <c r="R208" i="4"/>
  <c r="AB210" i="4"/>
  <c r="U210" i="4"/>
  <c r="R210" i="4"/>
  <c r="AB212" i="4"/>
  <c r="U212" i="4"/>
  <c r="R212" i="4"/>
  <c r="AB214" i="4"/>
  <c r="U214" i="4"/>
  <c r="R214" i="4"/>
  <c r="AB216" i="4"/>
  <c r="U216" i="4"/>
  <c r="R216" i="4"/>
  <c r="AB218" i="4"/>
  <c r="U218" i="4"/>
  <c r="R218" i="4"/>
  <c r="AB220" i="4"/>
  <c r="U220" i="4"/>
  <c r="R220" i="4"/>
  <c r="AB222" i="4"/>
  <c r="U222" i="4"/>
  <c r="R222" i="4"/>
  <c r="AB224" i="4"/>
  <c r="U224" i="4"/>
  <c r="R224" i="4"/>
  <c r="AB226" i="4"/>
  <c r="U226" i="4"/>
  <c r="R226" i="4"/>
  <c r="AB228" i="4"/>
  <c r="U228" i="4"/>
  <c r="R228" i="4"/>
  <c r="AB230" i="4"/>
  <c r="U230" i="4"/>
  <c r="R230" i="4"/>
  <c r="AB232" i="4"/>
  <c r="U232" i="4"/>
  <c r="R232" i="4"/>
  <c r="AB234" i="4"/>
  <c r="U234" i="4"/>
  <c r="R234" i="4"/>
  <c r="AB236" i="4"/>
  <c r="U236" i="4"/>
  <c r="R236" i="4"/>
  <c r="AB238" i="4"/>
  <c r="U238" i="4"/>
  <c r="R238" i="4"/>
  <c r="AB240" i="4"/>
  <c r="U240" i="4"/>
  <c r="R240" i="4"/>
  <c r="AB242" i="4"/>
  <c r="U242" i="4"/>
  <c r="R242" i="4"/>
  <c r="AB244" i="4"/>
  <c r="U244" i="4"/>
  <c r="R244" i="4"/>
  <c r="AB246" i="4"/>
  <c r="U246" i="4"/>
  <c r="R246" i="4"/>
  <c r="AB248" i="4"/>
  <c r="U248" i="4"/>
  <c r="R248" i="4"/>
  <c r="AB250" i="4"/>
  <c r="U250" i="4"/>
  <c r="R250" i="4"/>
  <c r="AB252" i="4"/>
  <c r="U252" i="4"/>
  <c r="R252" i="4"/>
  <c r="AB254" i="4"/>
  <c r="U254" i="4"/>
  <c r="R254" i="4"/>
  <c r="AB256" i="4"/>
  <c r="U256" i="4"/>
  <c r="R256" i="4"/>
  <c r="AB258" i="4"/>
  <c r="U258" i="4"/>
  <c r="R258" i="4"/>
  <c r="AB260" i="4"/>
  <c r="U260" i="4"/>
  <c r="R260" i="4"/>
  <c r="AB262" i="4"/>
  <c r="U262" i="4"/>
  <c r="R262" i="4"/>
  <c r="AB264" i="4"/>
  <c r="U264" i="4"/>
  <c r="R264" i="4"/>
  <c r="AB266" i="4"/>
  <c r="U266" i="4"/>
  <c r="R266" i="4"/>
  <c r="AB268" i="4"/>
  <c r="U268" i="4"/>
  <c r="R268" i="4"/>
  <c r="AB270" i="4"/>
  <c r="U270" i="4"/>
  <c r="R270" i="4"/>
  <c r="AB272" i="4"/>
  <c r="U272" i="4"/>
  <c r="R272" i="4"/>
  <c r="AB274" i="4"/>
  <c r="U274" i="4"/>
  <c r="R274" i="4"/>
  <c r="AB276" i="4"/>
  <c r="U276" i="4"/>
  <c r="R276" i="4"/>
  <c r="AB278" i="4"/>
  <c r="U278" i="4"/>
  <c r="R278" i="4"/>
  <c r="AB280" i="4"/>
  <c r="U280" i="4"/>
  <c r="R280" i="4"/>
  <c r="AB282" i="4"/>
  <c r="U282" i="4"/>
  <c r="R282" i="4"/>
  <c r="AB284" i="4"/>
  <c r="U284" i="4"/>
  <c r="R284" i="4"/>
  <c r="AB286" i="4"/>
  <c r="U286" i="4"/>
  <c r="R286" i="4"/>
  <c r="AB288" i="4"/>
  <c r="U288" i="4"/>
  <c r="R288" i="4"/>
  <c r="AB290" i="4"/>
  <c r="U290" i="4"/>
  <c r="R290" i="4"/>
  <c r="AB292" i="4"/>
  <c r="U292" i="4"/>
  <c r="R292" i="4"/>
  <c r="AB294" i="4"/>
  <c r="U294" i="4"/>
  <c r="R294" i="4"/>
  <c r="AB296" i="4"/>
  <c r="U296" i="4"/>
  <c r="R296" i="4"/>
  <c r="AB298" i="4"/>
  <c r="U298" i="4"/>
  <c r="R298" i="4"/>
  <c r="AB300" i="4"/>
  <c r="U300" i="4"/>
  <c r="R300" i="4"/>
  <c r="AB302" i="4"/>
  <c r="U302" i="4"/>
  <c r="R302" i="4"/>
  <c r="AB304" i="4"/>
  <c r="U304" i="4"/>
  <c r="R304" i="4"/>
  <c r="AB306" i="4"/>
  <c r="U306" i="4"/>
  <c r="R306" i="4"/>
  <c r="AB308" i="4"/>
  <c r="U308" i="4"/>
  <c r="R308" i="4"/>
  <c r="AB310" i="4"/>
  <c r="U310" i="4"/>
  <c r="R310" i="4"/>
  <c r="AB312" i="4"/>
  <c r="U312" i="4"/>
  <c r="R312" i="4"/>
  <c r="AB314" i="4"/>
  <c r="U314" i="4"/>
  <c r="R314" i="4"/>
  <c r="AB316" i="4"/>
  <c r="U316" i="4"/>
  <c r="R316" i="4"/>
  <c r="AB318" i="4"/>
  <c r="U318" i="4"/>
  <c r="R318" i="4"/>
  <c r="AB320" i="4"/>
  <c r="U320" i="4"/>
  <c r="R320" i="4"/>
  <c r="AB322" i="4"/>
  <c r="U322" i="4"/>
  <c r="R322" i="4"/>
  <c r="AB324" i="4"/>
  <c r="U324" i="4"/>
  <c r="R324" i="4"/>
  <c r="AB326" i="4"/>
  <c r="U326" i="4"/>
  <c r="R326" i="4"/>
  <c r="AB328" i="4"/>
  <c r="U328" i="4"/>
  <c r="R328" i="4"/>
  <c r="AB330" i="4"/>
  <c r="U330" i="4"/>
  <c r="R330" i="4"/>
  <c r="AB332" i="4"/>
  <c r="U332" i="4"/>
  <c r="R332" i="4"/>
  <c r="AB334" i="4"/>
  <c r="U334" i="4"/>
  <c r="R334" i="4"/>
  <c r="AB336" i="4"/>
  <c r="U336" i="4"/>
  <c r="R336" i="4"/>
  <c r="AB338" i="4"/>
  <c r="U338" i="4"/>
  <c r="R338" i="4"/>
  <c r="AB340" i="4"/>
  <c r="U340" i="4"/>
  <c r="R340" i="4"/>
  <c r="AB342" i="4"/>
  <c r="U342" i="4"/>
  <c r="R342" i="4"/>
  <c r="AB344" i="4"/>
  <c r="U344" i="4"/>
  <c r="R344" i="4"/>
  <c r="AB346" i="4"/>
  <c r="U346" i="4"/>
  <c r="R346" i="4"/>
  <c r="AB348" i="4"/>
  <c r="U348" i="4"/>
  <c r="R348" i="4"/>
  <c r="AB350" i="4"/>
  <c r="U350" i="4"/>
  <c r="R350" i="4"/>
  <c r="AB352" i="4"/>
  <c r="U352" i="4"/>
  <c r="R352" i="4"/>
  <c r="AB354" i="4"/>
  <c r="U354" i="4"/>
  <c r="R354" i="4"/>
  <c r="AB356" i="4"/>
  <c r="U356" i="4"/>
  <c r="R356" i="4"/>
  <c r="AB358" i="4"/>
  <c r="U358" i="4"/>
  <c r="R358" i="4"/>
  <c r="AB360" i="4"/>
  <c r="U360" i="4"/>
  <c r="R360" i="4"/>
  <c r="AB362" i="4"/>
  <c r="U362" i="4"/>
  <c r="R362" i="4"/>
  <c r="AB364" i="4"/>
  <c r="U364" i="4"/>
  <c r="R364" i="4"/>
  <c r="AB366" i="4"/>
  <c r="U366" i="4"/>
  <c r="R366" i="4"/>
  <c r="AB368" i="4"/>
  <c r="U368" i="4"/>
  <c r="R368" i="4"/>
  <c r="AB370" i="4"/>
  <c r="U370" i="4"/>
  <c r="R370" i="4"/>
  <c r="AB372" i="4"/>
  <c r="U372" i="4"/>
  <c r="R372" i="4"/>
  <c r="AB374" i="4"/>
  <c r="U374" i="4"/>
  <c r="R374" i="4"/>
  <c r="AB376" i="4"/>
  <c r="U376" i="4"/>
  <c r="R376" i="4"/>
  <c r="AB378" i="4"/>
  <c r="U378" i="4"/>
  <c r="R378" i="4"/>
  <c r="AB380" i="4"/>
  <c r="U380" i="4"/>
  <c r="R380" i="4"/>
  <c r="AB382" i="4"/>
  <c r="U382" i="4"/>
  <c r="R382" i="4"/>
  <c r="AB384" i="4"/>
  <c r="U384" i="4"/>
  <c r="R384" i="4"/>
  <c r="AB386" i="4"/>
  <c r="U386" i="4"/>
  <c r="R386" i="4"/>
  <c r="AB388" i="4"/>
  <c r="U388" i="4"/>
  <c r="R388" i="4"/>
  <c r="AB390" i="4"/>
  <c r="U390" i="4"/>
  <c r="R390" i="4"/>
  <c r="AB392" i="4"/>
  <c r="U392" i="4"/>
  <c r="R392" i="4"/>
  <c r="AB394" i="4"/>
  <c r="U394" i="4"/>
  <c r="R394" i="4"/>
  <c r="AB396" i="4"/>
  <c r="U396" i="4"/>
  <c r="R396" i="4"/>
  <c r="AB398" i="4"/>
  <c r="U398" i="4"/>
  <c r="R398" i="4"/>
  <c r="AB400" i="4"/>
  <c r="U400" i="4"/>
  <c r="R400" i="4"/>
  <c r="AB402" i="4"/>
  <c r="U402" i="4"/>
  <c r="R402" i="4"/>
  <c r="AB404" i="4"/>
  <c r="U404" i="4"/>
  <c r="R404" i="4"/>
  <c r="AB406" i="4"/>
  <c r="U406" i="4"/>
  <c r="R406" i="4"/>
  <c r="AB408" i="4"/>
  <c r="U408" i="4"/>
  <c r="R408" i="4"/>
  <c r="AB410" i="4"/>
  <c r="U410" i="4"/>
  <c r="R410" i="4"/>
  <c r="AB412" i="4"/>
  <c r="U412" i="4"/>
  <c r="R412" i="4"/>
  <c r="AB414" i="4"/>
  <c r="U414" i="4"/>
  <c r="R414" i="4"/>
  <c r="AB416" i="4"/>
  <c r="U416" i="4"/>
  <c r="R416" i="4"/>
  <c r="AB418" i="4"/>
  <c r="U418" i="4"/>
  <c r="R418" i="4"/>
  <c r="AB420" i="4"/>
  <c r="U420" i="4"/>
  <c r="R420" i="4"/>
  <c r="AB422" i="4"/>
  <c r="U422" i="4"/>
  <c r="R422" i="4"/>
  <c r="AB424" i="4"/>
  <c r="U424" i="4"/>
  <c r="R424" i="4"/>
  <c r="AB426" i="4"/>
  <c r="U426" i="4"/>
  <c r="R426" i="4"/>
  <c r="AB428" i="4"/>
  <c r="U428" i="4"/>
  <c r="R428" i="4"/>
  <c r="AB430" i="4"/>
  <c r="U430" i="4"/>
  <c r="R430" i="4"/>
  <c r="AB432" i="4"/>
  <c r="U432" i="4"/>
  <c r="R432" i="4"/>
  <c r="AB434" i="4"/>
  <c r="U434" i="4"/>
  <c r="R434" i="4"/>
  <c r="AB436" i="4"/>
  <c r="U436" i="4"/>
  <c r="R436" i="4"/>
  <c r="AB438" i="4"/>
  <c r="U438" i="4"/>
  <c r="R438" i="4"/>
  <c r="AB440" i="4"/>
  <c r="U440" i="4"/>
  <c r="R440" i="4"/>
  <c r="AB442" i="4"/>
  <c r="U442" i="4"/>
  <c r="R442" i="4"/>
  <c r="AB444" i="4"/>
  <c r="U444" i="4"/>
  <c r="R444" i="4"/>
  <c r="AB446" i="4"/>
  <c r="U446" i="4"/>
  <c r="R446" i="4"/>
  <c r="AB448" i="4"/>
  <c r="U448" i="4"/>
  <c r="R448" i="4"/>
  <c r="AB450" i="4"/>
  <c r="U450" i="4"/>
  <c r="R450" i="4"/>
  <c r="AB452" i="4"/>
  <c r="U452" i="4"/>
  <c r="R452" i="4"/>
  <c r="AB454" i="4"/>
  <c r="U454" i="4"/>
  <c r="R454" i="4"/>
  <c r="AB456" i="4"/>
  <c r="U456" i="4"/>
  <c r="R456" i="4"/>
  <c r="AB458" i="4"/>
  <c r="U458" i="4"/>
  <c r="R458" i="4"/>
  <c r="AB460" i="4"/>
  <c r="U460" i="4"/>
  <c r="R460" i="4"/>
  <c r="AB462" i="4"/>
  <c r="U462" i="4"/>
  <c r="R462" i="4"/>
  <c r="AB464" i="4"/>
  <c r="U464" i="4"/>
  <c r="R464" i="4"/>
  <c r="AB466" i="4"/>
  <c r="U466" i="4"/>
  <c r="R466" i="4"/>
  <c r="AB468" i="4"/>
  <c r="U468" i="4"/>
  <c r="R468" i="4"/>
  <c r="AB470" i="4"/>
  <c r="U470" i="4"/>
  <c r="R470" i="4"/>
  <c r="AB472" i="4"/>
  <c r="U472" i="4"/>
  <c r="R472" i="4"/>
  <c r="AB474" i="4"/>
  <c r="U474" i="4"/>
  <c r="R474" i="4"/>
  <c r="AB476" i="4"/>
  <c r="U476" i="4"/>
  <c r="R476" i="4"/>
  <c r="AB478" i="4"/>
  <c r="U478" i="4"/>
  <c r="R478" i="4"/>
  <c r="AB480" i="4"/>
  <c r="U480" i="4"/>
  <c r="R480" i="4"/>
  <c r="AB482" i="4"/>
  <c r="U482" i="4"/>
  <c r="R482" i="4"/>
  <c r="AB484" i="4"/>
  <c r="U484" i="4"/>
  <c r="R484" i="4"/>
  <c r="AB486" i="4"/>
  <c r="U486" i="4"/>
  <c r="R486" i="4"/>
  <c r="AB488" i="4"/>
  <c r="U488" i="4"/>
  <c r="R488" i="4"/>
  <c r="AB490" i="4"/>
  <c r="U490" i="4"/>
  <c r="R490" i="4"/>
  <c r="AB492" i="4"/>
  <c r="U492" i="4"/>
  <c r="R492" i="4"/>
  <c r="AB494" i="4"/>
  <c r="U494" i="4"/>
  <c r="R494" i="4"/>
  <c r="AB496" i="4"/>
  <c r="U496" i="4"/>
  <c r="R496" i="4"/>
  <c r="AB498" i="4"/>
  <c r="U498" i="4"/>
  <c r="R498" i="4"/>
  <c r="AB500" i="4"/>
  <c r="U500" i="4"/>
  <c r="R500" i="4"/>
  <c r="AB502" i="4"/>
  <c r="U502" i="4"/>
  <c r="R502" i="4"/>
  <c r="AB504" i="4"/>
  <c r="U504" i="4"/>
  <c r="R504" i="4"/>
  <c r="AB506" i="4"/>
  <c r="U506" i="4"/>
  <c r="R506" i="4"/>
  <c r="AB508" i="4"/>
  <c r="U508" i="4"/>
  <c r="R508" i="4"/>
  <c r="AB510" i="4"/>
  <c r="U510" i="4"/>
  <c r="R510" i="4"/>
  <c r="AB512" i="4"/>
  <c r="U512" i="4"/>
  <c r="R512" i="4"/>
  <c r="AB514" i="4"/>
  <c r="U514" i="4"/>
  <c r="R514" i="4"/>
  <c r="AB516" i="4"/>
  <c r="U516" i="4"/>
  <c r="R516" i="4"/>
  <c r="AB518" i="4"/>
  <c r="U518" i="4"/>
  <c r="R518" i="4"/>
  <c r="AB520" i="4"/>
  <c r="U520" i="4"/>
  <c r="R520" i="4"/>
  <c r="AB522" i="4"/>
  <c r="U522" i="4"/>
  <c r="R523" i="4"/>
  <c r="R521" i="4"/>
  <c r="R517" i="4"/>
  <c r="R513" i="4"/>
  <c r="R509" i="4"/>
  <c r="R505" i="4"/>
  <c r="R501" i="4"/>
  <c r="R497" i="4"/>
  <c r="R493" i="4"/>
  <c r="R489" i="4"/>
  <c r="R485" i="4"/>
  <c r="R481" i="4"/>
  <c r="R477" i="4"/>
  <c r="R473" i="4"/>
  <c r="R469" i="4"/>
  <c r="R465" i="4"/>
  <c r="R461" i="4"/>
  <c r="R457" i="4"/>
  <c r="R453" i="4"/>
  <c r="R449" i="4"/>
  <c r="R445" i="4"/>
  <c r="R441" i="4"/>
  <c r="R437" i="4"/>
  <c r="R433" i="4"/>
  <c r="R429" i="4"/>
  <c r="R425" i="4"/>
  <c r="R421" i="4"/>
  <c r="R417" i="4"/>
  <c r="R413" i="4"/>
  <c r="R409" i="4"/>
  <c r="R405" i="4"/>
  <c r="R401" i="4"/>
  <c r="R397" i="4"/>
  <c r="R393" i="4"/>
  <c r="R389" i="4"/>
  <c r="R385" i="4"/>
  <c r="R381" i="4"/>
  <c r="R377" i="4"/>
  <c r="R373" i="4"/>
  <c r="R369" i="4"/>
  <c r="R365" i="4"/>
  <c r="R361" i="4"/>
  <c r="R357" i="4"/>
  <c r="R353" i="4"/>
  <c r="R349" i="4"/>
  <c r="R345" i="4"/>
  <c r="R341" i="4"/>
  <c r="R337" i="4"/>
  <c r="R333" i="4"/>
  <c r="R329" i="4"/>
  <c r="R325" i="4"/>
  <c r="R321" i="4"/>
  <c r="R317" i="4"/>
  <c r="R313" i="4"/>
  <c r="R309" i="4"/>
  <c r="R305" i="4"/>
  <c r="R301" i="4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<sst xmlns="http://schemas.openxmlformats.org/spreadsheetml/2006/main" count="3635" uniqueCount="589">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</sst>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2">
    <cellStyle name="Normal" xfId="0" builtinId="0"/>
    <cellStyle name="Porcentagem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vcorp-my.sharepoint.com/personal/suseli_batistela_dsv_com/Documents/Downloads/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svcorp-my.sharepoint.com/personal/suseli_batistela_dsv_com/Documents/CONTROLE%20CONTAINER/FOLLOW%20UP%20MB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Necess&#225;rios/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6.4379099999999996</v>
          </cell>
          <cell r="J20">
            <v>-25.726299999999998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44639</v>
          </cell>
          <cell r="P20">
            <v>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</row>
        <row r="4">
          <cell r="B4">
            <v>80534743</v>
          </cell>
          <cell r="C4">
            <v>540201712</v>
          </cell>
          <cell r="E4" t="str">
            <v/>
          </cell>
          <cell r="F4" t="str">
            <v/>
          </cell>
          <cell r="G4" t="str">
            <v xml:space="preserve">UASC ZAMZAM                                       </v>
          </cell>
          <cell r="I4" t="str">
            <v/>
          </cell>
          <cell r="J4">
            <v>41</v>
          </cell>
          <cell r="K4" t="str">
            <v>10</v>
          </cell>
          <cell r="L4" t="str">
            <v>41</v>
          </cell>
          <cell r="M4" t="str">
            <v>285</v>
          </cell>
          <cell r="N4" t="str">
            <v>0</v>
          </cell>
          <cell r="O4" t="str">
            <v>13</v>
          </cell>
          <cell r="P4" t="str">
            <v>20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CAIU8488803           </v>
          </cell>
          <cell r="U4" t="str">
            <v>21/03/2022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</row>
        <row r="5">
          <cell r="B5">
            <v>80535550</v>
          </cell>
          <cell r="C5">
            <v>540201713</v>
          </cell>
          <cell r="E5" t="str">
            <v/>
          </cell>
          <cell r="F5" t="str">
            <v/>
          </cell>
          <cell r="G5" t="str">
            <v xml:space="preserve">UASC ZAMZAM                                       </v>
          </cell>
          <cell r="I5" t="str">
            <v/>
          </cell>
          <cell r="J5">
            <v>91</v>
          </cell>
          <cell r="K5" t="str">
            <v>34</v>
          </cell>
          <cell r="L5" t="str">
            <v>91</v>
          </cell>
          <cell r="M5" t="str">
            <v>444</v>
          </cell>
          <cell r="N5" t="str">
            <v>22</v>
          </cell>
          <cell r="O5" t="str">
            <v>1</v>
          </cell>
          <cell r="P5" t="str">
            <v>11</v>
          </cell>
          <cell r="Q5" t="str">
            <v>2</v>
          </cell>
          <cell r="R5" t="str">
            <v>2</v>
          </cell>
          <cell r="S5" t="str">
            <v>Não</v>
          </cell>
          <cell r="T5" t="str">
            <v xml:space="preserve">BEAU4924925           </v>
          </cell>
          <cell r="U5" t="str">
            <v>15/03/2022</v>
          </cell>
          <cell r="V5" t="str">
            <v/>
          </cell>
          <cell r="W5" t="str">
            <v>CJ. CAMBIO ( ALVARO ) PUXE SBL</v>
          </cell>
          <cell r="X5" t="str">
            <v>SBL</v>
          </cell>
          <cell r="Y5" t="str">
            <v/>
          </cell>
        </row>
        <row r="6">
          <cell r="B6">
            <v>80535751</v>
          </cell>
          <cell r="C6">
            <v>540201714</v>
          </cell>
          <cell r="E6" t="str">
            <v/>
          </cell>
          <cell r="F6" t="str">
            <v/>
          </cell>
          <cell r="G6" t="str">
            <v xml:space="preserve">UASC ZAMZAM                                       </v>
          </cell>
          <cell r="I6" t="str">
            <v/>
          </cell>
          <cell r="J6">
            <v>22</v>
          </cell>
          <cell r="K6" t="str">
            <v>9</v>
          </cell>
          <cell r="L6" t="str">
            <v>22</v>
          </cell>
          <cell r="M6" t="str">
            <v>0</v>
          </cell>
          <cell r="N6" t="str">
            <v>11</v>
          </cell>
          <cell r="O6" t="str">
            <v>12</v>
          </cell>
          <cell r="P6" t="str">
            <v>29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TRHU4559300           </v>
          </cell>
          <cell r="V6" t="str">
            <v>16/03/2022</v>
          </cell>
          <cell r="W6" t="str">
            <v>EXO.TRANSM. GW6E-2800/200KV-12 ( TEZOTO-GIBA ) PUXE SBL</v>
          </cell>
          <cell r="X6" t="str">
            <v>DTA TRANSP</v>
          </cell>
          <cell r="Y6" t="str">
            <v/>
          </cell>
        </row>
        <row r="7">
          <cell r="B7">
            <v>80535651</v>
          </cell>
          <cell r="C7">
            <v>540201715</v>
          </cell>
          <cell r="E7" t="str">
            <v/>
          </cell>
          <cell r="F7" t="str">
            <v/>
          </cell>
          <cell r="G7" t="str">
            <v xml:space="preserve">UASC ZAMZAM                                       </v>
          </cell>
          <cell r="I7" t="str">
            <v/>
          </cell>
          <cell r="J7">
            <v>55</v>
          </cell>
          <cell r="K7" t="str">
            <v>15</v>
          </cell>
          <cell r="L7" t="str">
            <v>55</v>
          </cell>
          <cell r="M7" t="str">
            <v>333</v>
          </cell>
          <cell r="N7" t="str">
            <v>16</v>
          </cell>
          <cell r="O7" t="str">
            <v>11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HLXU8011467           </v>
          </cell>
          <cell r="U7" t="str">
            <v>14/03/2022</v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</row>
        <row r="8">
          <cell r="B8">
            <v>80535910</v>
          </cell>
          <cell r="C8">
            <v>540201716</v>
          </cell>
          <cell r="E8" t="str">
            <v/>
          </cell>
          <cell r="F8" t="str">
            <v>VERMELHO</v>
          </cell>
          <cell r="G8" t="str">
            <v xml:space="preserve">UASC ZAMZAM                                       </v>
          </cell>
          <cell r="I8" t="str">
            <v/>
          </cell>
          <cell r="J8">
            <v>32</v>
          </cell>
          <cell r="K8" t="str">
            <v>6</v>
          </cell>
          <cell r="L8" t="str">
            <v>32</v>
          </cell>
          <cell r="M8" t="str">
            <v>166</v>
          </cell>
          <cell r="N8" t="str">
            <v>36</v>
          </cell>
          <cell r="O8" t="str">
            <v>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HLBU1988610           </v>
          </cell>
          <cell r="U8" t="str">
            <v>23/03/2022</v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</row>
        <row r="9">
          <cell r="B9">
            <v>80536484</v>
          </cell>
          <cell r="C9">
            <v>540201717</v>
          </cell>
          <cell r="E9" t="str">
            <v/>
          </cell>
          <cell r="F9" t="str">
            <v>VERDE</v>
          </cell>
          <cell r="G9" t="str">
            <v xml:space="preserve">UASC ZAMZAM                                       </v>
          </cell>
          <cell r="H9" t="str">
            <v>1</v>
          </cell>
          <cell r="I9" t="str">
            <v/>
          </cell>
          <cell r="J9">
            <v>7</v>
          </cell>
          <cell r="K9" t="str">
            <v>2</v>
          </cell>
          <cell r="L9" t="str">
            <v>7</v>
          </cell>
          <cell r="M9" t="str">
            <v>0</v>
          </cell>
          <cell r="N9" t="str">
            <v>9</v>
          </cell>
          <cell r="O9" t="str">
            <v>7</v>
          </cell>
          <cell r="P9" t="str">
            <v>16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CAIU4261977           </v>
          </cell>
          <cell r="U9" t="str">
            <v>11/03/2022</v>
          </cell>
          <cell r="V9" t="str">
            <v>11/03/2022</v>
          </cell>
          <cell r="W9" t="str">
            <v>Patrick A9423201711</v>
          </cell>
          <cell r="X9" t="str">
            <v>SBL</v>
          </cell>
          <cell r="Y9" t="str">
            <v/>
          </cell>
        </row>
        <row r="10">
          <cell r="B10">
            <v>80536738</v>
          </cell>
          <cell r="C10">
            <v>540201718</v>
          </cell>
          <cell r="E10" t="str">
            <v/>
          </cell>
          <cell r="F10" t="str">
            <v/>
          </cell>
          <cell r="G10" t="str">
            <v xml:space="preserve">UASC ZAMZAM                                       </v>
          </cell>
          <cell r="I10" t="str">
            <v/>
          </cell>
          <cell r="J10">
            <v>55</v>
          </cell>
          <cell r="K10" t="str">
            <v>16</v>
          </cell>
          <cell r="L10" t="str">
            <v>55</v>
          </cell>
          <cell r="M10" t="str">
            <v>282</v>
          </cell>
          <cell r="N10" t="str">
            <v>22</v>
          </cell>
          <cell r="O10" t="str">
            <v>13</v>
          </cell>
          <cell r="P10" t="str">
            <v>7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CAIU7942784           </v>
          </cell>
          <cell r="U10" t="str">
            <v>21/03/2022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</row>
        <row r="11">
          <cell r="B11">
            <v>80535908</v>
          </cell>
          <cell r="C11">
            <v>540201720</v>
          </cell>
          <cell r="E11" t="str">
            <v/>
          </cell>
          <cell r="F11" t="str">
            <v/>
          </cell>
          <cell r="G11" t="str">
            <v xml:space="preserve">UASC ZAMZAM                                       </v>
          </cell>
          <cell r="I11" t="str">
            <v/>
          </cell>
          <cell r="J11">
            <v>17</v>
          </cell>
          <cell r="K11" t="str">
            <v>7</v>
          </cell>
          <cell r="L11" t="str">
            <v>17</v>
          </cell>
          <cell r="M11" t="str">
            <v>0</v>
          </cell>
          <cell r="N11" t="str">
            <v>38</v>
          </cell>
          <cell r="O11" t="str">
            <v>7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CAAU5566772           </v>
          </cell>
          <cell r="U11" t="str">
            <v>14/03/2022</v>
          </cell>
          <cell r="V11" t="str">
            <v/>
          </cell>
          <cell r="W11" t="str">
            <v>CJ. CAMBIO ( ALVARO ) PUXE SBL</v>
          </cell>
          <cell r="X11" t="str">
            <v>SBL</v>
          </cell>
          <cell r="Y11" t="str">
            <v/>
          </cell>
        </row>
        <row r="12">
          <cell r="B12">
            <v>80536084</v>
          </cell>
          <cell r="C12">
            <v>540201721</v>
          </cell>
          <cell r="E12" t="str">
            <v/>
          </cell>
          <cell r="F12" t="str">
            <v/>
          </cell>
          <cell r="G12" t="str">
            <v xml:space="preserve">UASC ZAMZAM                                       </v>
          </cell>
          <cell r="I12" t="str">
            <v/>
          </cell>
          <cell r="J12">
            <v>4</v>
          </cell>
          <cell r="K12" t="str">
            <v>1</v>
          </cell>
          <cell r="L12" t="str">
            <v>4</v>
          </cell>
          <cell r="M12" t="str">
            <v>0</v>
          </cell>
          <cell r="N12" t="str">
            <v>20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GATU1348094           </v>
          </cell>
          <cell r="V12" t="str">
            <v>16/03/2022</v>
          </cell>
          <cell r="W12" t="str">
            <v/>
          </cell>
          <cell r="X12" t="str">
            <v>DTA TRANSP</v>
          </cell>
          <cell r="Y12" t="str">
            <v/>
          </cell>
        </row>
        <row r="13">
          <cell r="B13">
            <v>80535671</v>
          </cell>
          <cell r="C13">
            <v>540201723</v>
          </cell>
          <cell r="E13" t="str">
            <v/>
          </cell>
          <cell r="F13" t="str">
            <v>VERDE</v>
          </cell>
          <cell r="G13" t="str">
            <v xml:space="preserve">UASC ZAMZAM                                       </v>
          </cell>
          <cell r="H13" t="str">
            <v>1</v>
          </cell>
          <cell r="I13" t="str">
            <v/>
          </cell>
          <cell r="J13">
            <v>70</v>
          </cell>
          <cell r="K13" t="str">
            <v>20</v>
          </cell>
          <cell r="L13" t="str">
            <v>70</v>
          </cell>
          <cell r="M13" t="str">
            <v>513</v>
          </cell>
          <cell r="N13" t="str">
            <v>7</v>
          </cell>
          <cell r="O13" t="str">
            <v>3</v>
          </cell>
          <cell r="P13" t="str">
            <v>17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FANU1677055           </v>
          </cell>
          <cell r="U13" t="str">
            <v>15/03/2022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>
            <v>80535692</v>
          </cell>
          <cell r="C14">
            <v>540201724</v>
          </cell>
          <cell r="E14" t="str">
            <v/>
          </cell>
          <cell r="F14" t="str">
            <v/>
          </cell>
          <cell r="G14" t="str">
            <v xml:space="preserve">UASC ZAMZAM                                       </v>
          </cell>
          <cell r="I14" t="str">
            <v/>
          </cell>
          <cell r="J14">
            <v>48</v>
          </cell>
          <cell r="K14" t="str">
            <v>5</v>
          </cell>
          <cell r="L14" t="str">
            <v>48</v>
          </cell>
          <cell r="M14" t="str">
            <v>239</v>
          </cell>
          <cell r="N14" t="str">
            <v>46</v>
          </cell>
          <cell r="O14" t="str">
            <v>11</v>
          </cell>
          <cell r="P14" t="str">
            <v>21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HLBU1979958           </v>
          </cell>
          <cell r="U14" t="str">
            <v>14/03/2022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>
            <v>80535750</v>
          </cell>
          <cell r="C15">
            <v>540201726</v>
          </cell>
          <cell r="E15" t="str">
            <v/>
          </cell>
          <cell r="F15" t="str">
            <v/>
          </cell>
          <cell r="G15" t="str">
            <v xml:space="preserve">UASC ZAMZAM                                       </v>
          </cell>
          <cell r="I15" t="str">
            <v/>
          </cell>
          <cell r="J15">
            <v>1</v>
          </cell>
          <cell r="K15" t="str">
            <v/>
          </cell>
          <cell r="L15" t="str">
            <v>1</v>
          </cell>
          <cell r="M15" t="str">
            <v>0</v>
          </cell>
          <cell r="N15" t="str">
            <v>0</v>
          </cell>
          <cell r="O15" t="str">
            <v>0</v>
          </cell>
          <cell r="P15" t="str">
            <v>0</v>
          </cell>
          <cell r="Q15" t="str">
            <v>7</v>
          </cell>
          <cell r="R15" t="str">
            <v>7</v>
          </cell>
          <cell r="S15" t="str">
            <v>Não</v>
          </cell>
          <cell r="T15" t="str">
            <v xml:space="preserve">GCXU5168828           </v>
          </cell>
          <cell r="V15" t="str">
            <v>16/03/2022</v>
          </cell>
          <cell r="W15" t="str">
            <v/>
          </cell>
          <cell r="X15" t="str">
            <v>DTA TRANSP</v>
          </cell>
          <cell r="Y15" t="str">
            <v/>
          </cell>
        </row>
        <row r="16">
          <cell r="B16">
            <v>80535752</v>
          </cell>
          <cell r="C16">
            <v>540201727</v>
          </cell>
          <cell r="E16" t="str">
            <v/>
          </cell>
          <cell r="F16" t="str">
            <v/>
          </cell>
          <cell r="G16" t="str">
            <v xml:space="preserve">UASC ZAMZAM                                       </v>
          </cell>
          <cell r="I16" t="str">
            <v/>
          </cell>
          <cell r="J16">
            <v>28</v>
          </cell>
          <cell r="K16" t="str">
            <v>7</v>
          </cell>
          <cell r="L16" t="str">
            <v>28</v>
          </cell>
          <cell r="M16" t="str">
            <v>349</v>
          </cell>
          <cell r="N16" t="str">
            <v>50</v>
          </cell>
          <cell r="O16" t="str">
            <v>10</v>
          </cell>
          <cell r="P16" t="str">
            <v>6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UACU5796156           </v>
          </cell>
          <cell r="U16" t="str">
            <v>11/04/2022</v>
          </cell>
          <cell r="V16" t="str">
            <v/>
          </cell>
          <cell r="W16" t="str">
            <v>PORTA-OBJETOS AREA DO TETO ( ALVARO ) PUXE SBL</v>
          </cell>
          <cell r="X16" t="str">
            <v>SBL</v>
          </cell>
          <cell r="Y16" t="str">
            <v/>
          </cell>
        </row>
        <row r="17">
          <cell r="B17">
            <v>80535757</v>
          </cell>
          <cell r="C17">
            <v>540201728</v>
          </cell>
          <cell r="E17" t="str">
            <v/>
          </cell>
          <cell r="F17" t="str">
            <v/>
          </cell>
          <cell r="G17" t="str">
            <v xml:space="preserve">UASC ZAMZAM                                       </v>
          </cell>
          <cell r="I17" t="str">
            <v/>
          </cell>
          <cell r="J17">
            <v>6</v>
          </cell>
          <cell r="K17" t="str">
            <v>1</v>
          </cell>
          <cell r="L17" t="str">
            <v>6</v>
          </cell>
          <cell r="M17" t="str">
            <v>0</v>
          </cell>
          <cell r="N17" t="str">
            <v>3</v>
          </cell>
          <cell r="O17" t="str">
            <v>20</v>
          </cell>
          <cell r="P17" t="str">
            <v>10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FANU1650054           </v>
          </cell>
          <cell r="V17" t="str">
            <v>16/03/2022</v>
          </cell>
          <cell r="W17" t="str">
            <v/>
          </cell>
          <cell r="X17" t="str">
            <v>DTA TRANSP</v>
          </cell>
          <cell r="Y17" t="str">
            <v/>
          </cell>
        </row>
        <row r="18">
          <cell r="B18">
            <v>80535858</v>
          </cell>
          <cell r="C18">
            <v>540201730</v>
          </cell>
          <cell r="E18" t="str">
            <v/>
          </cell>
          <cell r="F18" t="str">
            <v/>
          </cell>
          <cell r="G18" t="str">
            <v xml:space="preserve">UASC ZAMZAM                                       </v>
          </cell>
          <cell r="I18" t="str">
            <v/>
          </cell>
          <cell r="J18">
            <v>7</v>
          </cell>
          <cell r="K18" t="str">
            <v>2</v>
          </cell>
          <cell r="L18" t="str">
            <v>7</v>
          </cell>
          <cell r="M18" t="str">
            <v>0</v>
          </cell>
          <cell r="N18" t="str">
            <v>12</v>
          </cell>
          <cell r="O18" t="str">
            <v>0</v>
          </cell>
          <cell r="P18" t="str">
            <v>27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TGHU8920933           </v>
          </cell>
          <cell r="V18" t="str">
            <v>16/03/2022</v>
          </cell>
          <cell r="W18" t="str">
            <v>REFORCO DIR ( DARIO ) PUXE SBL</v>
          </cell>
          <cell r="X18" t="str">
            <v>DTA TRANSP</v>
          </cell>
          <cell r="Y18" t="str">
            <v/>
          </cell>
        </row>
        <row r="19">
          <cell r="B19">
            <v>80535862</v>
          </cell>
          <cell r="C19">
            <v>540201735</v>
          </cell>
          <cell r="E19" t="str">
            <v/>
          </cell>
          <cell r="F19" t="str">
            <v/>
          </cell>
          <cell r="G19" t="str">
            <v xml:space="preserve">UASC ZAMZAM                                       </v>
          </cell>
          <cell r="I19" t="str">
            <v/>
          </cell>
          <cell r="J19">
            <v>12</v>
          </cell>
          <cell r="K19" t="str">
            <v>3</v>
          </cell>
          <cell r="L19" t="str">
            <v>12</v>
          </cell>
          <cell r="M19" t="str">
            <v>0</v>
          </cell>
          <cell r="N19" t="str">
            <v>14</v>
          </cell>
          <cell r="O19" t="str">
            <v>25</v>
          </cell>
          <cell r="P19" t="str">
            <v>4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UACU6059765           </v>
          </cell>
          <cell r="V19" t="str">
            <v>16/03/2022</v>
          </cell>
          <cell r="W19" t="str">
            <v>REFORCO DIR ( DARIO ) PUXE SBL</v>
          </cell>
          <cell r="X19" t="str">
            <v>DTA TRANSP</v>
          </cell>
          <cell r="Y19" t="str">
            <v/>
          </cell>
        </row>
        <row r="20">
          <cell r="B20">
            <v>80535860</v>
          </cell>
          <cell r="C20">
            <v>540201737</v>
          </cell>
          <cell r="E20" t="str">
            <v/>
          </cell>
          <cell r="F20" t="str">
            <v/>
          </cell>
          <cell r="G20" t="str">
            <v xml:space="preserve">UASC ZAMZAM                                       </v>
          </cell>
          <cell r="I20" t="str">
            <v/>
          </cell>
          <cell r="J20">
            <v>77</v>
          </cell>
          <cell r="K20" t="str">
            <v>18</v>
          </cell>
          <cell r="L20" t="str">
            <v>77</v>
          </cell>
          <cell r="M20" t="str">
            <v>839</v>
          </cell>
          <cell r="N20" t="str">
            <v>74</v>
          </cell>
          <cell r="O20" t="str">
            <v>2</v>
          </cell>
          <cell r="P20" t="str">
            <v>20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AMFU8798420           </v>
          </cell>
          <cell r="V20" t="str">
            <v>16/03/2022</v>
          </cell>
          <cell r="W20" t="str">
            <v/>
          </cell>
          <cell r="X20" t="str">
            <v>DTA TRANSP</v>
          </cell>
          <cell r="Y20" t="str">
            <v/>
          </cell>
        </row>
        <row r="21">
          <cell r="B21">
            <v>80535866</v>
          </cell>
          <cell r="C21">
            <v>540201739</v>
          </cell>
          <cell r="E21" t="str">
            <v/>
          </cell>
          <cell r="F21" t="str">
            <v/>
          </cell>
          <cell r="G21" t="str">
            <v xml:space="preserve">UASC ZAMZAM                                       </v>
          </cell>
          <cell r="I21" t="str">
            <v/>
          </cell>
          <cell r="J21">
            <v>74</v>
          </cell>
          <cell r="K21" t="str">
            <v>12</v>
          </cell>
          <cell r="L21" t="str">
            <v>74</v>
          </cell>
          <cell r="M21" t="str">
            <v>357</v>
          </cell>
          <cell r="N21" t="str">
            <v>35</v>
          </cell>
          <cell r="O21" t="str">
            <v>8</v>
          </cell>
          <cell r="P21" t="str">
            <v>10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BSIU9590327           </v>
          </cell>
          <cell r="U21" t="str">
            <v>14/03/2022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2">
          <cell r="B22">
            <v>80536234</v>
          </cell>
          <cell r="C22">
            <v>540201752</v>
          </cell>
          <cell r="E22" t="str">
            <v/>
          </cell>
          <cell r="F22" t="str">
            <v>VERDE</v>
          </cell>
          <cell r="G22" t="str">
            <v xml:space="preserve">UASC ZAMZAM                                       </v>
          </cell>
          <cell r="H22" t="str">
            <v>3</v>
          </cell>
          <cell r="I22" t="str">
            <v/>
          </cell>
          <cell r="J22">
            <v>30</v>
          </cell>
          <cell r="K22" t="str">
            <v>9</v>
          </cell>
          <cell r="L22" t="str">
            <v>30</v>
          </cell>
          <cell r="M22" t="str">
            <v>116</v>
          </cell>
          <cell r="N22" t="str">
            <v>28</v>
          </cell>
          <cell r="O22" t="str">
            <v>9</v>
          </cell>
          <cell r="P22" t="str">
            <v>7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TGHU6109491           </v>
          </cell>
          <cell r="U22" t="str">
            <v>14/03/2022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</row>
        <row r="23">
          <cell r="B23">
            <v>80536247</v>
          </cell>
          <cell r="C23">
            <v>540201759</v>
          </cell>
          <cell r="E23" t="str">
            <v/>
          </cell>
          <cell r="F23" t="str">
            <v>VERDE</v>
          </cell>
          <cell r="G23" t="str">
            <v xml:space="preserve">UASC ZAMZAM                                       </v>
          </cell>
          <cell r="H23" t="str">
            <v>2</v>
          </cell>
          <cell r="I23" t="str">
            <v/>
          </cell>
          <cell r="J23">
            <v>17</v>
          </cell>
          <cell r="K23" t="str">
            <v>3</v>
          </cell>
          <cell r="L23" t="str">
            <v>17</v>
          </cell>
          <cell r="M23" t="str">
            <v>135</v>
          </cell>
          <cell r="N23" t="str">
            <v>34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HLXU6496477           </v>
          </cell>
          <cell r="U23" t="str">
            <v>10/03/2022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</row>
        <row r="24">
          <cell r="B24">
            <v>80535663</v>
          </cell>
          <cell r="C24">
            <v>540201760</v>
          </cell>
          <cell r="E24" t="str">
            <v/>
          </cell>
          <cell r="F24" t="str">
            <v>VERDE</v>
          </cell>
          <cell r="G24" t="str">
            <v xml:space="preserve">UASC ZAMZAM                                       </v>
          </cell>
          <cell r="H24" t="str">
            <v>2</v>
          </cell>
          <cell r="I24" t="str">
            <v/>
          </cell>
          <cell r="J24">
            <v>22</v>
          </cell>
          <cell r="K24" t="str">
            <v>7</v>
          </cell>
          <cell r="L24" t="str">
            <v>22</v>
          </cell>
          <cell r="M24" t="str">
            <v>0</v>
          </cell>
          <cell r="N24" t="str">
            <v>26</v>
          </cell>
          <cell r="O24" t="str">
            <v>11</v>
          </cell>
          <cell r="P24" t="str">
            <v>27</v>
          </cell>
          <cell r="Q24" t="str">
            <v>1</v>
          </cell>
          <cell r="R24" t="str">
            <v>1</v>
          </cell>
          <cell r="S24" t="str">
            <v>Não</v>
          </cell>
          <cell r="T24" t="str">
            <v xml:space="preserve">GLDU7454536           </v>
          </cell>
          <cell r="U24" t="str">
            <v>10/03/2022</v>
          </cell>
          <cell r="V24" t="str">
            <v>11/03/2022</v>
          </cell>
          <cell r="W24" t="str">
            <v>Milani A9408805270 7354</v>
          </cell>
          <cell r="X24" t="str">
            <v>MBB</v>
          </cell>
          <cell r="Y24" t="str">
            <v/>
          </cell>
        </row>
        <row r="25">
          <cell r="B25">
            <v>80536165</v>
          </cell>
          <cell r="C25">
            <v>540201761</v>
          </cell>
          <cell r="E25" t="str">
            <v/>
          </cell>
          <cell r="F25" t="str">
            <v>VERDE</v>
          </cell>
          <cell r="G25" t="str">
            <v xml:space="preserve">UASC ZAMZAM                                       </v>
          </cell>
          <cell r="H25" t="str">
            <v>2</v>
          </cell>
          <cell r="I25" t="str">
            <v/>
          </cell>
          <cell r="J25">
            <v>4</v>
          </cell>
          <cell r="K25" t="str">
            <v/>
          </cell>
          <cell r="L25" t="str">
            <v>4</v>
          </cell>
          <cell r="M25" t="str">
            <v>0</v>
          </cell>
          <cell r="N25" t="str">
            <v>40</v>
          </cell>
          <cell r="O25" t="str">
            <v>46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GLDU7607173           </v>
          </cell>
          <cell r="U25" t="str">
            <v>15/03/2022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</row>
        <row r="26">
          <cell r="B26">
            <v>80536216</v>
          </cell>
          <cell r="C26">
            <v>540201762</v>
          </cell>
          <cell r="E26" t="str">
            <v/>
          </cell>
          <cell r="F26" t="str">
            <v/>
          </cell>
          <cell r="G26" t="str">
            <v xml:space="preserve">UASC ZAMZAM                                       </v>
          </cell>
          <cell r="I26" t="str">
            <v/>
          </cell>
          <cell r="J26">
            <v>17</v>
          </cell>
          <cell r="K26" t="str">
            <v>3</v>
          </cell>
          <cell r="L26" t="str">
            <v>17</v>
          </cell>
          <cell r="M26" t="str">
            <v>123</v>
          </cell>
          <cell r="N26" t="str">
            <v>14</v>
          </cell>
          <cell r="O26" t="str">
            <v>0</v>
          </cell>
          <cell r="P26" t="str">
            <v>3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HLXU8173426           </v>
          </cell>
          <cell r="V26" t="str">
            <v>16/03/2022</v>
          </cell>
          <cell r="W26" t="str">
            <v/>
          </cell>
          <cell r="X26" t="str">
            <v>DTA TRANSP</v>
          </cell>
          <cell r="Y26" t="str">
            <v/>
          </cell>
        </row>
        <row r="27">
          <cell r="B27">
            <v>80536265</v>
          </cell>
          <cell r="C27">
            <v>540201855</v>
          </cell>
          <cell r="E27" t="str">
            <v/>
          </cell>
          <cell r="F27" t="str">
            <v/>
          </cell>
          <cell r="G27" t="str">
            <v xml:space="preserve">UASC ZAMZAM                                       </v>
          </cell>
          <cell r="I27" t="str">
            <v/>
          </cell>
          <cell r="J27">
            <v>36</v>
          </cell>
          <cell r="K27" t="str">
            <v>8</v>
          </cell>
          <cell r="L27" t="str">
            <v>36</v>
          </cell>
          <cell r="M27" t="str">
            <v>200</v>
          </cell>
          <cell r="N27" t="str">
            <v>13</v>
          </cell>
          <cell r="O27" t="str">
            <v>9</v>
          </cell>
          <cell r="P27" t="str">
            <v>4</v>
          </cell>
          <cell r="Q27" t="str">
            <v>5</v>
          </cell>
          <cell r="R27" t="str">
            <v>5</v>
          </cell>
          <cell r="S27" t="str">
            <v>Não</v>
          </cell>
          <cell r="T27" t="str">
            <v xml:space="preserve">FFAU1669816           </v>
          </cell>
          <cell r="U27" t="str">
            <v>16/03/2022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</row>
        <row r="28">
          <cell r="B28">
            <v>80536262</v>
          </cell>
          <cell r="C28">
            <v>540201856</v>
          </cell>
          <cell r="E28" t="str">
            <v/>
          </cell>
          <cell r="F28" t="str">
            <v>VERDE</v>
          </cell>
          <cell r="G28" t="str">
            <v xml:space="preserve">UASC ZAMZAM                                       </v>
          </cell>
          <cell r="H28" t="str">
            <v>3</v>
          </cell>
          <cell r="I28" t="str">
            <v/>
          </cell>
          <cell r="J28">
            <v>33</v>
          </cell>
          <cell r="K28" t="str">
            <v>8</v>
          </cell>
          <cell r="L28" t="str">
            <v>33</v>
          </cell>
          <cell r="M28" t="str">
            <v>104</v>
          </cell>
          <cell r="N28" t="str">
            <v>6</v>
          </cell>
          <cell r="O28" t="str">
            <v>38</v>
          </cell>
          <cell r="P28" t="str">
            <v>14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DRYU9158258           </v>
          </cell>
          <cell r="U28" t="str">
            <v>09/03/2022</v>
          </cell>
          <cell r="V28" t="str">
            <v>10/03/2022</v>
          </cell>
          <cell r="W28" t="str">
            <v>EXO.TRANSM. GW6E-2800/200KV-12 ( TEZOTO-GIBA ) PUXE SBL/ Mariana A0004463349 (problema de qualidade)</v>
          </cell>
          <cell r="X28" t="str">
            <v>SBL</v>
          </cell>
          <cell r="Y28" t="str">
            <v/>
          </cell>
        </row>
        <row r="29">
          <cell r="B29">
            <v>80536276</v>
          </cell>
          <cell r="C29">
            <v>540201857</v>
          </cell>
          <cell r="E29" t="str">
            <v/>
          </cell>
          <cell r="F29" t="str">
            <v/>
          </cell>
          <cell r="G29" t="str">
            <v xml:space="preserve">UASC ZAMZAM                                       </v>
          </cell>
          <cell r="I29" t="str">
            <v/>
          </cell>
          <cell r="J29">
            <v>5</v>
          </cell>
          <cell r="K29" t="str">
            <v>3</v>
          </cell>
          <cell r="L29" t="str">
            <v>5</v>
          </cell>
          <cell r="M29" t="str">
            <v>0</v>
          </cell>
          <cell r="N29" t="str">
            <v>16</v>
          </cell>
          <cell r="O29" t="str">
            <v>0</v>
          </cell>
          <cell r="P29" t="str">
            <v>13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UACU5430090           </v>
          </cell>
          <cell r="V29" t="str">
            <v>16/03/2022</v>
          </cell>
          <cell r="W29" t="str">
            <v>EXO.TRANSM. GW6E-2800/200KV-12 ( TEZOTO-GIBA ) PUXE SBL</v>
          </cell>
          <cell r="X29" t="str">
            <v>DTA TRANSP</v>
          </cell>
          <cell r="Y29" t="str">
            <v/>
          </cell>
        </row>
        <row r="30">
          <cell r="B30">
            <v>80536283</v>
          </cell>
          <cell r="C30">
            <v>540201858</v>
          </cell>
          <cell r="E30" t="str">
            <v/>
          </cell>
          <cell r="F30" t="str">
            <v>VERMELHO</v>
          </cell>
          <cell r="G30" t="str">
            <v xml:space="preserve">UASC ZAMZAM                                       </v>
          </cell>
          <cell r="I30" t="str">
            <v/>
          </cell>
          <cell r="J30">
            <v>49</v>
          </cell>
          <cell r="K30" t="str">
            <v>11</v>
          </cell>
          <cell r="L30" t="str">
            <v>49</v>
          </cell>
          <cell r="M30" t="str">
            <v>325</v>
          </cell>
          <cell r="N30" t="str">
            <v>16</v>
          </cell>
          <cell r="O30" t="str">
            <v>9</v>
          </cell>
          <cell r="P30" t="str">
            <v>24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CAIU9268001           </v>
          </cell>
          <cell r="U30" t="str">
            <v>16/03/2022</v>
          </cell>
          <cell r="V30" t="str">
            <v/>
          </cell>
          <cell r="W30" t="str">
            <v>EXO.TRANSM. GW6E-2800/200KV-12 ( TEZOTO-GIBA ) PUXE SBL</v>
          </cell>
          <cell r="X30" t="str">
            <v>SBL</v>
          </cell>
          <cell r="Y30" t="str">
            <v/>
          </cell>
        </row>
        <row r="31">
          <cell r="B31">
            <v>80536294</v>
          </cell>
          <cell r="C31">
            <v>540201859</v>
          </cell>
          <cell r="E31" t="str">
            <v/>
          </cell>
          <cell r="F31" t="str">
            <v/>
          </cell>
          <cell r="G31" t="str">
            <v xml:space="preserve">UASC ZAMZAM                                       </v>
          </cell>
          <cell r="I31" t="str">
            <v/>
          </cell>
          <cell r="J31">
            <v>13</v>
          </cell>
          <cell r="K31" t="str">
            <v>5</v>
          </cell>
          <cell r="L31" t="str">
            <v>13</v>
          </cell>
          <cell r="M31" t="str">
            <v>0</v>
          </cell>
          <cell r="N31" t="str">
            <v>16</v>
          </cell>
          <cell r="O31" t="str">
            <v>8</v>
          </cell>
          <cell r="P31" t="str">
            <v>17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FSCU7149280           </v>
          </cell>
          <cell r="V31" t="str">
            <v/>
          </cell>
          <cell r="W31" t="str">
            <v>EXO.TRANSM. GW6E-2800/200KV-12 ( TEZOTO-GIBA ) PUXE SBL</v>
          </cell>
          <cell r="X31" t="str">
            <v/>
          </cell>
          <cell r="Y31" t="str">
            <v/>
          </cell>
        </row>
        <row r="32">
          <cell r="B32">
            <v>80536304</v>
          </cell>
          <cell r="C32">
            <v>540201860</v>
          </cell>
          <cell r="E32" t="str">
            <v/>
          </cell>
          <cell r="F32" t="str">
            <v/>
          </cell>
          <cell r="G32" t="str">
            <v xml:space="preserve">UASC ZAMZAM                                       </v>
          </cell>
          <cell r="I32" t="str">
            <v/>
          </cell>
          <cell r="J32">
            <v>4</v>
          </cell>
          <cell r="K32" t="str">
            <v>2</v>
          </cell>
          <cell r="L32" t="str">
            <v>4</v>
          </cell>
          <cell r="M32" t="str">
            <v>0</v>
          </cell>
          <cell r="N32" t="str">
            <v>38</v>
          </cell>
          <cell r="O32" t="str">
            <v>0</v>
          </cell>
          <cell r="P32" t="str">
            <v>3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FFAU2157202           </v>
          </cell>
          <cell r="V32" t="str">
            <v>16/03/2022</v>
          </cell>
          <cell r="W32" t="str">
            <v/>
          </cell>
          <cell r="X32" t="str">
            <v>DTA TRANSP</v>
          </cell>
          <cell r="Y32" t="str">
            <v/>
          </cell>
        </row>
        <row r="33">
          <cell r="B33">
            <v>80536308</v>
          </cell>
          <cell r="C33">
            <v>540201861</v>
          </cell>
          <cell r="E33" t="str">
            <v/>
          </cell>
          <cell r="F33" t="str">
            <v/>
          </cell>
          <cell r="G33" t="str">
            <v xml:space="preserve">UASC ZAMZAM                                       </v>
          </cell>
          <cell r="I33" t="str">
            <v/>
          </cell>
          <cell r="J33">
            <v>74</v>
          </cell>
          <cell r="K33" t="str">
            <v>15</v>
          </cell>
          <cell r="L33" t="str">
            <v>74</v>
          </cell>
          <cell r="M33" t="str">
            <v>532</v>
          </cell>
          <cell r="N33" t="str">
            <v>37</v>
          </cell>
          <cell r="O33" t="str">
            <v>7</v>
          </cell>
          <cell r="P33" t="str">
            <v>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HLBU2202031           </v>
          </cell>
          <cell r="U33" t="str">
            <v>14/03/2022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>
            <v>80536269</v>
          </cell>
          <cell r="C34">
            <v>540201862</v>
          </cell>
          <cell r="E34" t="str">
            <v/>
          </cell>
          <cell r="F34" t="str">
            <v/>
          </cell>
          <cell r="G34" t="str">
            <v xml:space="preserve">UASC ZAMZAM                                       </v>
          </cell>
          <cell r="I34" t="str">
            <v/>
          </cell>
          <cell r="J34">
            <v>10</v>
          </cell>
          <cell r="K34" t="str">
            <v>3</v>
          </cell>
          <cell r="L34" t="str">
            <v>10</v>
          </cell>
          <cell r="M34" t="str">
            <v>0</v>
          </cell>
          <cell r="N34" t="str">
            <v>7</v>
          </cell>
          <cell r="O34" t="str">
            <v>17</v>
          </cell>
          <cell r="P34" t="str">
            <v>20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UACU5976013           </v>
          </cell>
          <cell r="V34" t="str">
            <v>16/03/2022</v>
          </cell>
          <cell r="W34" t="str">
            <v>REFORCO DIR ( DARIO ) PUXE SBL / EXO.TRANSM. GW6E-2800/200KV-12 ( TEZOTO-GIBA ) PUXE SBL</v>
          </cell>
          <cell r="X34" t="str">
            <v>DTA TRANSP</v>
          </cell>
          <cell r="Y34" t="str">
            <v/>
          </cell>
        </row>
        <row r="35">
          <cell r="B35">
            <v>80536278</v>
          </cell>
          <cell r="C35">
            <v>540201863</v>
          </cell>
          <cell r="E35" t="str">
            <v/>
          </cell>
          <cell r="F35" t="str">
            <v/>
          </cell>
          <cell r="G35" t="str">
            <v xml:space="preserve">UASC ZAMZAM                                       </v>
          </cell>
          <cell r="I35" t="str">
            <v/>
          </cell>
          <cell r="J35">
            <v>14</v>
          </cell>
          <cell r="K35" t="str">
            <v>5</v>
          </cell>
          <cell r="L35" t="str">
            <v>14</v>
          </cell>
          <cell r="M35" t="str">
            <v>0</v>
          </cell>
          <cell r="N35" t="str">
            <v>25</v>
          </cell>
          <cell r="O35" t="str">
            <v>5</v>
          </cell>
          <cell r="P35" t="str">
            <v>11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FANU3093214           </v>
          </cell>
          <cell r="U35" t="str">
            <v>15/03/2022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>
            <v>80536390</v>
          </cell>
          <cell r="C36">
            <v>540201864</v>
          </cell>
          <cell r="E36" t="str">
            <v/>
          </cell>
          <cell r="F36" t="str">
            <v/>
          </cell>
          <cell r="G36" t="str">
            <v xml:space="preserve">UASC ZAMZAM                                       </v>
          </cell>
          <cell r="I36" t="str">
            <v/>
          </cell>
          <cell r="J36">
            <v>30</v>
          </cell>
          <cell r="K36" t="str">
            <v>11</v>
          </cell>
          <cell r="L36" t="str">
            <v>30</v>
          </cell>
          <cell r="M36" t="str">
            <v>331</v>
          </cell>
          <cell r="N36" t="str">
            <v>4</v>
          </cell>
          <cell r="O36" t="str">
            <v>9</v>
          </cell>
          <cell r="P36" t="str">
            <v>16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TCKU6026364           </v>
          </cell>
          <cell r="U36" t="str">
            <v>14/03/2022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>
            <v>80535877</v>
          </cell>
          <cell r="C37">
            <v>540201866</v>
          </cell>
          <cell r="E37" t="str">
            <v/>
          </cell>
          <cell r="F37" t="str">
            <v>VERDE</v>
          </cell>
          <cell r="G37" t="str">
            <v xml:space="preserve">UASC ZAMZAM                                       </v>
          </cell>
          <cell r="H37" t="str">
            <v>3</v>
          </cell>
          <cell r="I37" t="str">
            <v/>
          </cell>
          <cell r="J37">
            <v>35</v>
          </cell>
          <cell r="K37" t="str">
            <v>6</v>
          </cell>
          <cell r="L37" t="str">
            <v>35</v>
          </cell>
          <cell r="M37" t="str">
            <v>206</v>
          </cell>
          <cell r="N37" t="str">
            <v>37</v>
          </cell>
          <cell r="O37" t="str">
            <v>27</v>
          </cell>
          <cell r="P37" t="str">
            <v>6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FANU1037171           </v>
          </cell>
          <cell r="U37" t="str">
            <v>09/03/2022</v>
          </cell>
          <cell r="V37" t="str">
            <v>10/03/2022</v>
          </cell>
          <cell r="W37" t="str">
            <v>Guilherme A1119901904</v>
          </cell>
          <cell r="X37" t="str">
            <v>SBL</v>
          </cell>
          <cell r="Y37" t="str">
            <v/>
          </cell>
        </row>
        <row r="38">
          <cell r="B38">
            <v>80536427</v>
          </cell>
          <cell r="C38">
            <v>540201867</v>
          </cell>
          <cell r="E38" t="str">
            <v/>
          </cell>
          <cell r="F38" t="str">
            <v/>
          </cell>
          <cell r="G38" t="str">
            <v xml:space="preserve">UASC ZAMZAM                                       </v>
          </cell>
          <cell r="I38" t="str">
            <v/>
          </cell>
          <cell r="J38">
            <v>15</v>
          </cell>
          <cell r="K38" t="str">
            <v>6</v>
          </cell>
          <cell r="L38" t="str">
            <v>15</v>
          </cell>
          <cell r="M38" t="str">
            <v>0</v>
          </cell>
          <cell r="N38" t="str">
            <v>13</v>
          </cell>
          <cell r="O38" t="str">
            <v>16</v>
          </cell>
          <cell r="P38" t="str">
            <v>11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CAXU8145067           </v>
          </cell>
          <cell r="V38" t="str">
            <v>16/03/2022</v>
          </cell>
          <cell r="W38" t="str">
            <v/>
          </cell>
          <cell r="X38" t="str">
            <v>DTA TRANSP</v>
          </cell>
          <cell r="Y38" t="str">
            <v/>
          </cell>
        </row>
        <row r="39">
          <cell r="B39">
            <v>80535885</v>
          </cell>
          <cell r="C39">
            <v>540201868</v>
          </cell>
          <cell r="E39" t="str">
            <v/>
          </cell>
          <cell r="F39" t="str">
            <v/>
          </cell>
          <cell r="G39" t="str">
            <v xml:space="preserve">UASC ZAMZAM                                       </v>
          </cell>
          <cell r="I39" t="str">
            <v/>
          </cell>
          <cell r="J39">
            <v>20</v>
          </cell>
          <cell r="K39" t="str">
            <v>4</v>
          </cell>
          <cell r="L39" t="str">
            <v>20</v>
          </cell>
          <cell r="M39" t="str">
            <v>0</v>
          </cell>
          <cell r="N39" t="str">
            <v>38</v>
          </cell>
          <cell r="O39" t="str">
            <v>14</v>
          </cell>
          <cell r="P39" t="str">
            <v>4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HLBU1689244           </v>
          </cell>
          <cell r="U39" t="str">
            <v>14/03/2022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</row>
        <row r="40">
          <cell r="B40">
            <v>80535934</v>
          </cell>
          <cell r="C40">
            <v>540201869</v>
          </cell>
          <cell r="E40" t="str">
            <v/>
          </cell>
          <cell r="F40" t="str">
            <v/>
          </cell>
          <cell r="G40" t="str">
            <v xml:space="preserve">UASC ZAMZAM                                       </v>
          </cell>
          <cell r="I40" t="str">
            <v/>
          </cell>
          <cell r="J40">
            <v>12</v>
          </cell>
          <cell r="K40" t="str">
            <v>2</v>
          </cell>
          <cell r="L40" t="str">
            <v>12</v>
          </cell>
          <cell r="M40" t="str">
            <v>0</v>
          </cell>
          <cell r="N40" t="str">
            <v>29</v>
          </cell>
          <cell r="O40" t="str">
            <v>18</v>
          </cell>
          <cell r="P40" t="str">
            <v>24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FANU3202418           </v>
          </cell>
          <cell r="U40" t="str">
            <v>28/03/2022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</row>
        <row r="41">
          <cell r="B41">
            <v>80536431</v>
          </cell>
          <cell r="C41">
            <v>540201870</v>
          </cell>
          <cell r="E41" t="str">
            <v/>
          </cell>
          <cell r="F41" t="str">
            <v>VERDE</v>
          </cell>
          <cell r="G41" t="str">
            <v xml:space="preserve">UASC ZAMZAM                                       </v>
          </cell>
          <cell r="H41" t="str">
            <v>2</v>
          </cell>
          <cell r="I41" t="str">
            <v/>
          </cell>
          <cell r="J41">
            <v>12</v>
          </cell>
          <cell r="K41" t="str">
            <v>5</v>
          </cell>
          <cell r="L41" t="str">
            <v>12</v>
          </cell>
          <cell r="M41" t="str">
            <v>0</v>
          </cell>
          <cell r="N41" t="str">
            <v>8</v>
          </cell>
          <cell r="O41" t="str">
            <v>12</v>
          </cell>
          <cell r="P41" t="str">
            <v>21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UACU5224335           </v>
          </cell>
          <cell r="U41" t="str">
            <v>10/03/2022</v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</row>
        <row r="42">
          <cell r="B42">
            <v>80535912</v>
          </cell>
          <cell r="C42">
            <v>540201871</v>
          </cell>
          <cell r="E42" t="str">
            <v/>
          </cell>
          <cell r="F42" t="str">
            <v/>
          </cell>
          <cell r="G42" t="str">
            <v xml:space="preserve">UASC ZAMZAM                                       </v>
          </cell>
          <cell r="I42" t="str">
            <v/>
          </cell>
          <cell r="J42">
            <v>10</v>
          </cell>
          <cell r="K42" t="str">
            <v>5</v>
          </cell>
          <cell r="L42" t="str">
            <v>10</v>
          </cell>
          <cell r="M42" t="str">
            <v>0</v>
          </cell>
          <cell r="N42" t="str">
            <v>10</v>
          </cell>
          <cell r="O42" t="str">
            <v>21</v>
          </cell>
          <cell r="P42" t="str">
            <v>9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FANU1737920           </v>
          </cell>
          <cell r="V42" t="str">
            <v>16/03/2022</v>
          </cell>
          <cell r="W42" t="str">
            <v/>
          </cell>
          <cell r="X42" t="str">
            <v>DTA TRANSP</v>
          </cell>
          <cell r="Y42" t="str">
            <v/>
          </cell>
        </row>
        <row r="43">
          <cell r="B43">
            <v>80536432</v>
          </cell>
          <cell r="C43">
            <v>540201872</v>
          </cell>
          <cell r="E43" t="str">
            <v/>
          </cell>
          <cell r="F43" t="str">
            <v/>
          </cell>
          <cell r="G43" t="str">
            <v xml:space="preserve">UASC ZAMZAM                                       </v>
          </cell>
          <cell r="I43" t="str">
            <v/>
          </cell>
          <cell r="J43">
            <v>79</v>
          </cell>
          <cell r="K43" t="str">
            <v>15</v>
          </cell>
          <cell r="L43" t="str">
            <v>79</v>
          </cell>
          <cell r="M43" t="str">
            <v>307</v>
          </cell>
          <cell r="N43" t="str">
            <v>14</v>
          </cell>
          <cell r="O43" t="str">
            <v>8</v>
          </cell>
          <cell r="P43" t="str">
            <v>20</v>
          </cell>
          <cell r="Q43" t="str">
            <v>7</v>
          </cell>
          <cell r="R43" t="str">
            <v>7</v>
          </cell>
          <cell r="S43" t="str">
            <v>Não</v>
          </cell>
          <cell r="T43" t="str">
            <v xml:space="preserve">FANU3197543           </v>
          </cell>
          <cell r="U43" t="str">
            <v>14/03/2022</v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</row>
        <row r="44">
          <cell r="B44">
            <v>80535913</v>
          </cell>
          <cell r="C44">
            <v>540201873</v>
          </cell>
          <cell r="E44" t="str">
            <v/>
          </cell>
          <cell r="F44" t="str">
            <v/>
          </cell>
          <cell r="G44" t="str">
            <v xml:space="preserve">UASC ZAMZAM                                       </v>
          </cell>
          <cell r="I44" t="str">
            <v/>
          </cell>
          <cell r="J44">
            <v>9</v>
          </cell>
          <cell r="K44" t="str">
            <v>4</v>
          </cell>
          <cell r="L44" t="str">
            <v>9</v>
          </cell>
          <cell r="M44" t="str">
            <v>0</v>
          </cell>
          <cell r="N44" t="str">
            <v>10</v>
          </cell>
          <cell r="O44" t="str">
            <v>3</v>
          </cell>
          <cell r="P44" t="str">
            <v>21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FANU1471064           </v>
          </cell>
          <cell r="V44" t="str">
            <v>16/03/2022</v>
          </cell>
          <cell r="W44" t="str">
            <v>REFORCO DIR ( DARIO ) PUXE SBL</v>
          </cell>
          <cell r="X44" t="str">
            <v>DTA TRANSP</v>
          </cell>
          <cell r="Y44" t="str">
            <v/>
          </cell>
        </row>
        <row r="45">
          <cell r="B45">
            <v>80536434</v>
          </cell>
          <cell r="C45">
            <v>540201875</v>
          </cell>
          <cell r="E45" t="str">
            <v/>
          </cell>
          <cell r="F45" t="str">
            <v/>
          </cell>
          <cell r="G45" t="str">
            <v xml:space="preserve">UASC ZAMZAM                                       </v>
          </cell>
          <cell r="I45" t="str">
            <v/>
          </cell>
          <cell r="J45">
            <v>12</v>
          </cell>
          <cell r="K45" t="str">
            <v>9</v>
          </cell>
          <cell r="L45" t="str">
            <v>12</v>
          </cell>
          <cell r="M45" t="str">
            <v>0</v>
          </cell>
          <cell r="N45" t="str">
            <v>1</v>
          </cell>
          <cell r="O45" t="str">
            <v>32</v>
          </cell>
          <cell r="P45" t="str">
            <v>7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HLXU8106346           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</row>
        <row r="46">
          <cell r="B46">
            <v>80535915</v>
          </cell>
          <cell r="C46">
            <v>540201876</v>
          </cell>
          <cell r="E46" t="str">
            <v/>
          </cell>
          <cell r="F46" t="str">
            <v>VERDE</v>
          </cell>
          <cell r="G46" t="str">
            <v xml:space="preserve">UASC ZAMZAM                                       </v>
          </cell>
          <cell r="H46" t="str">
            <v>1</v>
          </cell>
          <cell r="I46" t="str">
            <v/>
          </cell>
          <cell r="J46">
            <v>91</v>
          </cell>
          <cell r="K46" t="str">
            <v>26</v>
          </cell>
          <cell r="L46" t="str">
            <v>91</v>
          </cell>
          <cell r="M46" t="str">
            <v>394</v>
          </cell>
          <cell r="N46" t="str">
            <v>31</v>
          </cell>
          <cell r="O46" t="str">
            <v>29</v>
          </cell>
          <cell r="P46" t="str">
            <v>31</v>
          </cell>
          <cell r="Q46" t="str">
            <v>1</v>
          </cell>
          <cell r="R46" t="str">
            <v>1</v>
          </cell>
          <cell r="S46" t="str">
            <v>Não</v>
          </cell>
          <cell r="T46" t="str">
            <v xml:space="preserve">HAMU1154833           </v>
          </cell>
          <cell r="U46" t="str">
            <v>10/03/2022</v>
          </cell>
          <cell r="V46" t="str">
            <v>10/03/2022</v>
          </cell>
          <cell r="W46" t="str">
            <v>REFORCO DIR ( DARIO ) PUXE SBL/ Ronie N007993025100/ Patrick A0005450170</v>
          </cell>
          <cell r="X46" t="str">
            <v>SBL</v>
          </cell>
          <cell r="Y46" t="str">
            <v/>
          </cell>
        </row>
        <row r="47">
          <cell r="B47">
            <v>80535916</v>
          </cell>
          <cell r="C47">
            <v>540201877</v>
          </cell>
          <cell r="E47" t="str">
            <v/>
          </cell>
          <cell r="F47" t="str">
            <v/>
          </cell>
          <cell r="G47" t="str">
            <v xml:space="preserve">UASC ZAMZAM                                       </v>
          </cell>
          <cell r="I47" t="str">
            <v/>
          </cell>
          <cell r="J47">
            <v>52</v>
          </cell>
          <cell r="K47" t="str">
            <v>15</v>
          </cell>
          <cell r="L47" t="str">
            <v>52</v>
          </cell>
          <cell r="M47" t="str">
            <v>365</v>
          </cell>
          <cell r="N47" t="str">
            <v>9</v>
          </cell>
          <cell r="O47" t="str">
            <v>14</v>
          </cell>
          <cell r="P47" t="str">
            <v>3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SLSU8062479           </v>
          </cell>
          <cell r="U47" t="str">
            <v>14/03/2022</v>
          </cell>
          <cell r="V47" t="str">
            <v/>
          </cell>
          <cell r="W47" t="str">
            <v>REFORCO DIR ( DARIO ) PUXE SBL</v>
          </cell>
          <cell r="X47" t="str">
            <v>SBL</v>
          </cell>
          <cell r="Y47" t="str">
            <v/>
          </cell>
        </row>
        <row r="48">
          <cell r="B48">
            <v>80536435</v>
          </cell>
          <cell r="C48">
            <v>540201878</v>
          </cell>
          <cell r="E48" t="str">
            <v/>
          </cell>
          <cell r="F48" t="str">
            <v/>
          </cell>
          <cell r="G48" t="str">
            <v xml:space="preserve">UASC ZAMZAM                                       </v>
          </cell>
          <cell r="I48" t="str">
            <v/>
          </cell>
          <cell r="J48">
            <v>14</v>
          </cell>
          <cell r="K48" t="str">
            <v>9</v>
          </cell>
          <cell r="L48" t="str">
            <v>14</v>
          </cell>
          <cell r="M48" t="str">
            <v>41</v>
          </cell>
          <cell r="N48" t="str">
            <v>3</v>
          </cell>
          <cell r="O48" t="str">
            <v>26</v>
          </cell>
          <cell r="P48" t="str">
            <v>8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TCLU8076145           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</row>
        <row r="49">
          <cell r="B49">
            <v>80535918</v>
          </cell>
          <cell r="C49">
            <v>540201879</v>
          </cell>
          <cell r="E49" t="str">
            <v/>
          </cell>
          <cell r="F49" t="str">
            <v/>
          </cell>
          <cell r="G49" t="str">
            <v xml:space="preserve">UASC ZAMZAM                                       </v>
          </cell>
          <cell r="I49" t="str">
            <v/>
          </cell>
          <cell r="J49">
            <v>34</v>
          </cell>
          <cell r="K49" t="str">
            <v>17</v>
          </cell>
          <cell r="L49" t="str">
            <v>34</v>
          </cell>
          <cell r="M49" t="str">
            <v>134</v>
          </cell>
          <cell r="N49" t="str">
            <v>16</v>
          </cell>
          <cell r="O49" t="str">
            <v>3</v>
          </cell>
          <cell r="P49" t="str">
            <v>13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FSCU9831848           </v>
          </cell>
          <cell r="U49" t="str">
            <v>15/03/2022</v>
          </cell>
          <cell r="V49" t="str">
            <v/>
          </cell>
          <cell r="W49" t="str">
            <v>REFORCO DIR ( DARIO ) PUXE SBL</v>
          </cell>
          <cell r="X49" t="str">
            <v>SBL</v>
          </cell>
          <cell r="Y49" t="str">
            <v/>
          </cell>
        </row>
        <row r="50">
          <cell r="B50">
            <v>80536442</v>
          </cell>
          <cell r="C50">
            <v>540201880</v>
          </cell>
          <cell r="E50" t="str">
            <v/>
          </cell>
          <cell r="F50" t="str">
            <v/>
          </cell>
          <cell r="G50" t="str">
            <v xml:space="preserve">UASC ZAMZAM                                       </v>
          </cell>
          <cell r="I50" t="str">
            <v/>
          </cell>
          <cell r="J50">
            <v>20</v>
          </cell>
          <cell r="K50" t="str">
            <v>11</v>
          </cell>
          <cell r="L50" t="str">
            <v>20</v>
          </cell>
          <cell r="M50" t="str">
            <v>3</v>
          </cell>
          <cell r="N50" t="str">
            <v>108</v>
          </cell>
          <cell r="O50" t="str">
            <v>19</v>
          </cell>
          <cell r="P50" t="str">
            <v>22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HLBU2262318           </v>
          </cell>
          <cell r="U50" t="str">
            <v>15/03/2022</v>
          </cell>
          <cell r="V50" t="str">
            <v/>
          </cell>
          <cell r="W50" t="str">
            <v>BANCOS ( ALVARO ) PUXE SBL</v>
          </cell>
          <cell r="X50" t="str">
            <v>SBL</v>
          </cell>
          <cell r="Y50" t="str">
            <v/>
          </cell>
        </row>
        <row r="51">
          <cell r="B51">
            <v>80535926</v>
          </cell>
          <cell r="C51">
            <v>540201881</v>
          </cell>
          <cell r="E51" t="str">
            <v/>
          </cell>
          <cell r="F51" t="str">
            <v/>
          </cell>
          <cell r="G51" t="str">
            <v xml:space="preserve">UASC ZAMZAM                                       </v>
          </cell>
          <cell r="I51" t="str">
            <v/>
          </cell>
          <cell r="J51">
            <v>2</v>
          </cell>
          <cell r="K51" t="str">
            <v/>
          </cell>
          <cell r="L51" t="str">
            <v>2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40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FCIU8352522           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</row>
        <row r="52">
          <cell r="B52">
            <v>80536428</v>
          </cell>
          <cell r="C52">
            <v>540201882</v>
          </cell>
          <cell r="E52" t="str">
            <v/>
          </cell>
          <cell r="F52" t="str">
            <v/>
          </cell>
          <cell r="G52" t="str">
            <v xml:space="preserve">UASC ZAMZAM                                       </v>
          </cell>
          <cell r="I52" t="str">
            <v/>
          </cell>
          <cell r="J52">
            <v>53</v>
          </cell>
          <cell r="K52" t="str">
            <v>20</v>
          </cell>
          <cell r="L52" t="str">
            <v>53</v>
          </cell>
          <cell r="M52" t="str">
            <v>219</v>
          </cell>
          <cell r="N52" t="str">
            <v>37</v>
          </cell>
          <cell r="O52" t="str">
            <v>1</v>
          </cell>
          <cell r="P52" t="str">
            <v>8</v>
          </cell>
          <cell r="Q52" t="str">
            <v>1</v>
          </cell>
          <cell r="R52" t="str">
            <v>1</v>
          </cell>
          <cell r="S52" t="str">
            <v>Não</v>
          </cell>
          <cell r="T52" t="str">
            <v xml:space="preserve">HLBU2568186           </v>
          </cell>
          <cell r="U52" t="str">
            <v>14/03/2022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</row>
        <row r="53">
          <cell r="B53">
            <v>80535927</v>
          </cell>
          <cell r="C53">
            <v>540201883</v>
          </cell>
          <cell r="E53" t="str">
            <v/>
          </cell>
          <cell r="F53" t="str">
            <v/>
          </cell>
          <cell r="G53" t="str">
            <v xml:space="preserve">UASC ZAMZAM                                       </v>
          </cell>
          <cell r="I53" t="str">
            <v/>
          </cell>
          <cell r="J53">
            <v>7</v>
          </cell>
          <cell r="K53" t="str">
            <v>2</v>
          </cell>
          <cell r="L53" t="str">
            <v>7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22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HLBU1359392           </v>
          </cell>
          <cell r="V53" t="str">
            <v/>
          </cell>
          <cell r="W53" t="str">
            <v>EXO.TRANSM. GW6E-2800/200KV-12 ( TEZOTO-GIBA ) PUXE SBL</v>
          </cell>
          <cell r="X53" t="str">
            <v>SBL</v>
          </cell>
          <cell r="Y53" t="str">
            <v/>
          </cell>
        </row>
        <row r="54">
          <cell r="B54">
            <v>80535928</v>
          </cell>
          <cell r="C54">
            <v>540201884</v>
          </cell>
          <cell r="E54" t="str">
            <v/>
          </cell>
          <cell r="F54" t="str">
            <v/>
          </cell>
          <cell r="G54" t="str">
            <v xml:space="preserve">UASC ZAMZAM                                       </v>
          </cell>
          <cell r="I54" t="str">
            <v/>
          </cell>
          <cell r="J54">
            <v>39</v>
          </cell>
          <cell r="K54" t="str">
            <v>9</v>
          </cell>
          <cell r="L54" t="str">
            <v>39</v>
          </cell>
          <cell r="M54" t="str">
            <v>165</v>
          </cell>
          <cell r="N54" t="str">
            <v>14</v>
          </cell>
          <cell r="O54" t="str">
            <v>2</v>
          </cell>
          <cell r="P54" t="str">
            <v>21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HLBU1974880           </v>
          </cell>
          <cell r="U54" t="str">
            <v>14/03/2022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</row>
        <row r="55">
          <cell r="B55">
            <v>80536449</v>
          </cell>
          <cell r="C55">
            <v>540201885</v>
          </cell>
          <cell r="E55" t="str">
            <v/>
          </cell>
          <cell r="F55" t="str">
            <v>VERDE</v>
          </cell>
          <cell r="G55" t="str">
            <v xml:space="preserve">UASC ZAMZAM                                       </v>
          </cell>
          <cell r="H55" t="str">
            <v>3</v>
          </cell>
          <cell r="I55" t="str">
            <v/>
          </cell>
          <cell r="J55">
            <v>19</v>
          </cell>
          <cell r="K55" t="str">
            <v>4</v>
          </cell>
          <cell r="L55" t="str">
            <v>19</v>
          </cell>
          <cell r="M55" t="str">
            <v>0</v>
          </cell>
          <cell r="N55" t="str">
            <v>34</v>
          </cell>
          <cell r="O55" t="str">
            <v>4</v>
          </cell>
          <cell r="P55" t="str">
            <v>24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FDCU0138617           </v>
          </cell>
          <cell r="U55" t="str">
            <v>09/03/2022</v>
          </cell>
          <cell r="V55" t="str">
            <v>09/03/2022</v>
          </cell>
          <cell r="W55" t="str">
            <v>Rodrigo A9753300500</v>
          </cell>
          <cell r="X55" t="str">
            <v>MBB</v>
          </cell>
          <cell r="Y55" t="str">
            <v/>
          </cell>
        </row>
        <row r="56">
          <cell r="B56">
            <v>80536460</v>
          </cell>
          <cell r="C56">
            <v>540201886</v>
          </cell>
          <cell r="E56" t="str">
            <v/>
          </cell>
          <cell r="F56" t="str">
            <v/>
          </cell>
          <cell r="G56" t="str">
            <v xml:space="preserve">UASC ZAMZAM                                       </v>
          </cell>
          <cell r="I56" t="str">
            <v/>
          </cell>
          <cell r="J56">
            <v>26</v>
          </cell>
          <cell r="K56" t="str">
            <v>6</v>
          </cell>
          <cell r="L56" t="str">
            <v>26</v>
          </cell>
          <cell r="M56" t="str">
            <v>0</v>
          </cell>
          <cell r="N56" t="str">
            <v>29</v>
          </cell>
          <cell r="O56" t="str">
            <v>14</v>
          </cell>
          <cell r="P56" t="str">
            <v>23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GESU6325707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</row>
        <row r="57">
          <cell r="B57">
            <v>80535930</v>
          </cell>
          <cell r="C57">
            <v>540201887</v>
          </cell>
          <cell r="E57" t="str">
            <v/>
          </cell>
          <cell r="F57" t="str">
            <v/>
          </cell>
          <cell r="G57" t="str">
            <v xml:space="preserve">UASC ZAMZAM                                       </v>
          </cell>
          <cell r="I57" t="str">
            <v/>
          </cell>
          <cell r="J57">
            <v>11</v>
          </cell>
          <cell r="K57" t="str">
            <v>4</v>
          </cell>
          <cell r="L57" t="str">
            <v>11</v>
          </cell>
          <cell r="M57" t="str">
            <v>0</v>
          </cell>
          <cell r="N57" t="str">
            <v>30</v>
          </cell>
          <cell r="O57" t="str">
            <v>9</v>
          </cell>
          <cell r="P57" t="str">
            <v>3</v>
          </cell>
          <cell r="Q57" t="str">
            <v>1</v>
          </cell>
          <cell r="R57" t="str">
            <v>1</v>
          </cell>
          <cell r="S57" t="str">
            <v>Não</v>
          </cell>
          <cell r="T57" t="str">
            <v xml:space="preserve">HLBU1014739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</row>
        <row r="58">
          <cell r="B58">
            <v>80535931</v>
          </cell>
          <cell r="C58">
            <v>540201888</v>
          </cell>
          <cell r="E58" t="str">
            <v/>
          </cell>
          <cell r="F58" t="str">
            <v/>
          </cell>
          <cell r="G58" t="str">
            <v xml:space="preserve">UASC ZAMZAM                                       </v>
          </cell>
          <cell r="I58" t="str">
            <v/>
          </cell>
          <cell r="J58">
            <v>18</v>
          </cell>
          <cell r="K58" t="str">
            <v>4</v>
          </cell>
          <cell r="L58" t="str">
            <v>18</v>
          </cell>
          <cell r="M58" t="str">
            <v>0</v>
          </cell>
          <cell r="N58" t="str">
            <v>11</v>
          </cell>
          <cell r="O58" t="str">
            <v>10</v>
          </cell>
          <cell r="P58" t="str">
            <v>27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HLBU1955278           </v>
          </cell>
          <cell r="U58" t="str">
            <v>17/03/2022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</row>
        <row r="59">
          <cell r="B59">
            <v>80535933</v>
          </cell>
          <cell r="C59">
            <v>540201889</v>
          </cell>
          <cell r="E59" t="str">
            <v/>
          </cell>
          <cell r="F59" t="str">
            <v/>
          </cell>
          <cell r="G59" t="str">
            <v xml:space="preserve">UASC ZAMZAM                                       </v>
          </cell>
          <cell r="I59" t="str">
            <v/>
          </cell>
          <cell r="J59">
            <v>17</v>
          </cell>
          <cell r="K59" t="str">
            <v>6</v>
          </cell>
          <cell r="L59" t="str">
            <v>17</v>
          </cell>
          <cell r="M59" t="str">
            <v>0</v>
          </cell>
          <cell r="N59" t="str">
            <v>32</v>
          </cell>
          <cell r="O59" t="str">
            <v>6</v>
          </cell>
          <cell r="P59" t="str">
            <v>25</v>
          </cell>
          <cell r="Q59" t="str">
            <v>1</v>
          </cell>
          <cell r="R59" t="str">
            <v>1</v>
          </cell>
          <cell r="S59" t="str">
            <v>Não</v>
          </cell>
          <cell r="T59" t="str">
            <v xml:space="preserve">UACU5385129           </v>
          </cell>
          <cell r="U59" t="str">
            <v>17/03/2022</v>
          </cell>
          <cell r="V59" t="str">
            <v/>
          </cell>
          <cell r="W59" t="str">
            <v>REFORCO DIR ( DARIO ) PUXE SBL</v>
          </cell>
          <cell r="X59" t="str">
            <v>SBL</v>
          </cell>
          <cell r="Y59" t="str">
            <v/>
          </cell>
        </row>
        <row r="60">
          <cell r="B60">
            <v>80536477</v>
          </cell>
          <cell r="C60">
            <v>540201892</v>
          </cell>
          <cell r="E60" t="str">
            <v/>
          </cell>
          <cell r="F60" t="str">
            <v/>
          </cell>
          <cell r="G60" t="str">
            <v xml:space="preserve">UASC ZAMZAM                                       </v>
          </cell>
          <cell r="I60" t="str">
            <v/>
          </cell>
          <cell r="J60">
            <v>8</v>
          </cell>
          <cell r="K60" t="str">
            <v>3</v>
          </cell>
          <cell r="L60" t="str">
            <v>8</v>
          </cell>
          <cell r="M60" t="str">
            <v>0</v>
          </cell>
          <cell r="N60" t="str">
            <v>61</v>
          </cell>
          <cell r="O60" t="str">
            <v>0</v>
          </cell>
          <cell r="P60" t="str">
            <v>9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TCNU1899302           </v>
          </cell>
          <cell r="U60" t="str">
            <v>15/03/2022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</row>
        <row r="61">
          <cell r="B61">
            <v>80536464</v>
          </cell>
          <cell r="C61">
            <v>540201893</v>
          </cell>
          <cell r="E61" t="str">
            <v/>
          </cell>
          <cell r="F61" t="str">
            <v/>
          </cell>
          <cell r="G61" t="str">
            <v xml:space="preserve">UASC ZAMZAM                                       </v>
          </cell>
          <cell r="I61" t="str">
            <v/>
          </cell>
          <cell r="J61">
            <v>11</v>
          </cell>
          <cell r="K61" t="str">
            <v>4</v>
          </cell>
          <cell r="L61" t="str">
            <v>11</v>
          </cell>
          <cell r="M61" t="str">
            <v>171</v>
          </cell>
          <cell r="N61" t="str">
            <v>4</v>
          </cell>
          <cell r="O61" t="str">
            <v>15</v>
          </cell>
          <cell r="P61" t="str">
            <v>12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HLXU8532399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</row>
        <row r="62">
          <cell r="B62">
            <v>80536000</v>
          </cell>
          <cell r="C62">
            <v>540201894</v>
          </cell>
          <cell r="E62" t="str">
            <v/>
          </cell>
          <cell r="F62" t="str">
            <v/>
          </cell>
          <cell r="G62" t="str">
            <v xml:space="preserve">UASC ZAMZAM                                       </v>
          </cell>
          <cell r="I62" t="str">
            <v/>
          </cell>
          <cell r="J62">
            <v>11</v>
          </cell>
          <cell r="K62" t="str">
            <v>5</v>
          </cell>
          <cell r="L62" t="str">
            <v>11</v>
          </cell>
          <cell r="M62" t="str">
            <v>0</v>
          </cell>
          <cell r="N62" t="str">
            <v>23</v>
          </cell>
          <cell r="O62" t="str">
            <v>6</v>
          </cell>
          <cell r="P62" t="str">
            <v>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TCNU2476434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</row>
        <row r="63">
          <cell r="B63">
            <v>80536467</v>
          </cell>
          <cell r="C63">
            <v>540201895</v>
          </cell>
          <cell r="E63" t="str">
            <v/>
          </cell>
          <cell r="F63" t="str">
            <v/>
          </cell>
          <cell r="G63" t="str">
            <v xml:space="preserve">UASC ZAMZAM                                       </v>
          </cell>
          <cell r="I63" t="str">
            <v/>
          </cell>
          <cell r="J63">
            <v>82</v>
          </cell>
          <cell r="K63" t="str">
            <v>16</v>
          </cell>
          <cell r="L63" t="str">
            <v>82</v>
          </cell>
          <cell r="M63" t="str">
            <v>564</v>
          </cell>
          <cell r="N63" t="str">
            <v>36</v>
          </cell>
          <cell r="O63" t="str">
            <v>39</v>
          </cell>
          <cell r="P63" t="str">
            <v>13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FANU1082817           </v>
          </cell>
          <cell r="U63" t="str">
            <v>15/03/2022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</row>
        <row r="64">
          <cell r="B64">
            <v>80536055</v>
          </cell>
          <cell r="C64">
            <v>540201896</v>
          </cell>
          <cell r="E64" t="str">
            <v/>
          </cell>
          <cell r="F64" t="str">
            <v>VERDE</v>
          </cell>
          <cell r="G64" t="str">
            <v xml:space="preserve">UASC ZAMZAM                                       </v>
          </cell>
          <cell r="H64" t="str">
            <v>1</v>
          </cell>
          <cell r="I64" t="str">
            <v/>
          </cell>
          <cell r="J64">
            <v>132</v>
          </cell>
          <cell r="K64" t="str">
            <v>23</v>
          </cell>
          <cell r="L64" t="str">
            <v>132</v>
          </cell>
          <cell r="M64" t="str">
            <v>774</v>
          </cell>
          <cell r="N64" t="str">
            <v>45</v>
          </cell>
          <cell r="O64" t="str">
            <v>5</v>
          </cell>
          <cell r="P64" t="str">
            <v>6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HLBU1433782           </v>
          </cell>
          <cell r="U64" t="str">
            <v>11/03/2022</v>
          </cell>
          <cell r="V64" t="str">
            <v>11/03/2022</v>
          </cell>
          <cell r="W64" t="str">
            <v>Mariana A1409950105</v>
          </cell>
          <cell r="X64" t="str">
            <v>MBB</v>
          </cell>
          <cell r="Y64" t="str">
            <v/>
          </cell>
        </row>
        <row r="65">
          <cell r="B65">
            <v>80536068</v>
          </cell>
          <cell r="C65">
            <v>540201897</v>
          </cell>
          <cell r="E65" t="str">
            <v/>
          </cell>
          <cell r="F65" t="str">
            <v>VERDE</v>
          </cell>
          <cell r="G65" t="str">
            <v xml:space="preserve">UASC ZAMZAM                                       </v>
          </cell>
          <cell r="H65" t="str">
            <v>1</v>
          </cell>
          <cell r="I65" t="str">
            <v/>
          </cell>
          <cell r="J65">
            <v>59</v>
          </cell>
          <cell r="K65" t="str">
            <v>27</v>
          </cell>
          <cell r="L65" t="str">
            <v>59</v>
          </cell>
          <cell r="M65" t="str">
            <v>311</v>
          </cell>
          <cell r="N65" t="str">
            <v>11</v>
          </cell>
          <cell r="O65" t="str">
            <v>1</v>
          </cell>
          <cell r="P65" t="str">
            <v>2</v>
          </cell>
          <cell r="Q65" t="str">
            <v>3</v>
          </cell>
          <cell r="R65" t="str">
            <v>3</v>
          </cell>
          <cell r="S65" t="str">
            <v>Não</v>
          </cell>
          <cell r="T65" t="str">
            <v xml:space="preserve">TCLU5038136           </v>
          </cell>
          <cell r="U65" t="str">
            <v>10/03/2022</v>
          </cell>
          <cell r="V65" t="str">
            <v>11/03/2022</v>
          </cell>
          <cell r="W65" t="str">
            <v>CJ. CAMBIO ( ALVARO ) PUXE SBL/ Carlos A4571501773</v>
          </cell>
          <cell r="X65" t="str">
            <v>SBL</v>
          </cell>
          <cell r="Y65" t="str">
            <v/>
          </cell>
        </row>
        <row r="66">
          <cell r="B66">
            <v>80536069</v>
          </cell>
          <cell r="C66">
            <v>540201899</v>
          </cell>
          <cell r="E66" t="str">
            <v/>
          </cell>
          <cell r="F66" t="str">
            <v/>
          </cell>
          <cell r="G66" t="str">
            <v xml:space="preserve">UASC ZAMZAM                                       </v>
          </cell>
          <cell r="I66" t="str">
            <v/>
          </cell>
          <cell r="J66">
            <v>5</v>
          </cell>
          <cell r="K66" t="str">
            <v>3</v>
          </cell>
          <cell r="L66" t="str">
            <v>5</v>
          </cell>
          <cell r="M66" t="str">
            <v>0</v>
          </cell>
          <cell r="N66" t="str">
            <v>12</v>
          </cell>
          <cell r="O66" t="str">
            <v>0</v>
          </cell>
          <cell r="P66" t="str">
            <v>0</v>
          </cell>
          <cell r="Q66" t="str">
            <v>6</v>
          </cell>
          <cell r="R66" t="str">
            <v>6</v>
          </cell>
          <cell r="S66" t="str">
            <v>Não</v>
          </cell>
          <cell r="T66" t="str">
            <v xml:space="preserve">BSIU9050020           </v>
          </cell>
          <cell r="U66" t="str">
            <v>14/02/2022</v>
          </cell>
          <cell r="V66" t="str">
            <v/>
          </cell>
          <cell r="W66" t="str">
            <v>CJ. CAMBIO ( ALVARO ) PUXE SBL</v>
          </cell>
          <cell r="X66" t="str">
            <v>SBL</v>
          </cell>
          <cell r="Y66" t="str">
            <v/>
          </cell>
        </row>
        <row r="67">
          <cell r="B67">
            <v>80536078</v>
          </cell>
          <cell r="C67">
            <v>540201900</v>
          </cell>
          <cell r="E67" t="str">
            <v/>
          </cell>
          <cell r="F67" t="str">
            <v/>
          </cell>
          <cell r="G67" t="str">
            <v xml:space="preserve">UASC ZAMZAM                                       </v>
          </cell>
          <cell r="I67" t="str">
            <v/>
          </cell>
          <cell r="J67">
            <v>8</v>
          </cell>
          <cell r="K67" t="str">
            <v>3</v>
          </cell>
          <cell r="L67" t="str">
            <v>8</v>
          </cell>
          <cell r="M67" t="str">
            <v>0</v>
          </cell>
          <cell r="N67" t="str">
            <v>31</v>
          </cell>
          <cell r="O67" t="str">
            <v>0</v>
          </cell>
          <cell r="P67" t="str">
            <v>23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GCXU5100643           </v>
          </cell>
          <cell r="U67" t="str">
            <v>24/03/2022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</row>
        <row r="68">
          <cell r="B68">
            <v>80536468</v>
          </cell>
          <cell r="C68">
            <v>540201901</v>
          </cell>
          <cell r="E68" t="str">
            <v/>
          </cell>
          <cell r="F68" t="str">
            <v/>
          </cell>
          <cell r="G68" t="str">
            <v xml:space="preserve">UASC ZAMZAM                                       </v>
          </cell>
          <cell r="I68" t="str">
            <v/>
          </cell>
          <cell r="J68">
            <v>1</v>
          </cell>
          <cell r="K68" t="str">
            <v>1</v>
          </cell>
          <cell r="L68" t="str">
            <v>1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42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CAIU9535880           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</row>
        <row r="69">
          <cell r="B69">
            <v>80536058</v>
          </cell>
          <cell r="C69">
            <v>540201903</v>
          </cell>
          <cell r="E69" t="str">
            <v/>
          </cell>
          <cell r="F69" t="str">
            <v/>
          </cell>
          <cell r="G69" t="str">
            <v xml:space="preserve">UASC ZAMZAM                                       </v>
          </cell>
          <cell r="I69" t="str">
            <v/>
          </cell>
          <cell r="J69">
            <v>41</v>
          </cell>
          <cell r="K69" t="str">
            <v>13</v>
          </cell>
          <cell r="L69" t="str">
            <v>41</v>
          </cell>
          <cell r="M69" t="str">
            <v>143</v>
          </cell>
          <cell r="N69" t="str">
            <v>5</v>
          </cell>
          <cell r="O69" t="str">
            <v>4</v>
          </cell>
          <cell r="P69" t="str">
            <v>23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HLBU2086163           </v>
          </cell>
          <cell r="V69" t="str">
            <v/>
          </cell>
          <cell r="W69" t="str">
            <v>REFORCO DIR ( DARIO ) PUXE SBL</v>
          </cell>
          <cell r="X69" t="str">
            <v>SBL</v>
          </cell>
          <cell r="Y69" t="str">
            <v/>
          </cell>
        </row>
        <row r="70">
          <cell r="B70">
            <v>80536469</v>
          </cell>
          <cell r="C70">
            <v>540201904</v>
          </cell>
          <cell r="E70" t="str">
            <v/>
          </cell>
          <cell r="F70" t="str">
            <v/>
          </cell>
          <cell r="G70" t="str">
            <v xml:space="preserve">UASC ZAMZAM                                       </v>
          </cell>
          <cell r="I70" t="str">
            <v/>
          </cell>
          <cell r="J70">
            <v>1</v>
          </cell>
          <cell r="K70" t="str">
            <v>1</v>
          </cell>
          <cell r="L70" t="str">
            <v>1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42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CAIU8479078           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</row>
        <row r="71">
          <cell r="B71">
            <v>80536060</v>
          </cell>
          <cell r="C71">
            <v>540201906</v>
          </cell>
          <cell r="E71" t="str">
            <v/>
          </cell>
          <cell r="F71" t="str">
            <v/>
          </cell>
          <cell r="G71" t="str">
            <v xml:space="preserve">UASC ZAMZAM                                       </v>
          </cell>
          <cell r="I71" t="str">
            <v/>
          </cell>
          <cell r="J71">
            <v>2</v>
          </cell>
          <cell r="K71" t="str">
            <v>1</v>
          </cell>
          <cell r="L71" t="str">
            <v>2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HAMU1327008           </v>
          </cell>
          <cell r="U71" t="str">
            <v>04/03/2022</v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</row>
        <row r="72">
          <cell r="B72">
            <v>80536470</v>
          </cell>
          <cell r="C72">
            <v>540201907</v>
          </cell>
          <cell r="E72" t="str">
            <v/>
          </cell>
          <cell r="F72" t="str">
            <v/>
          </cell>
          <cell r="G72" t="str">
            <v xml:space="preserve">UASC ZAMZAM                                       </v>
          </cell>
          <cell r="I72" t="str">
            <v/>
          </cell>
          <cell r="J72">
            <v>37</v>
          </cell>
          <cell r="K72" t="str">
            <v>11</v>
          </cell>
          <cell r="L72" t="str">
            <v>37</v>
          </cell>
          <cell r="M72" t="str">
            <v>230</v>
          </cell>
          <cell r="N72" t="str">
            <v>0</v>
          </cell>
          <cell r="O72" t="str">
            <v>45</v>
          </cell>
          <cell r="P72" t="str">
            <v>0</v>
          </cell>
          <cell r="Q72" t="str">
            <v>1</v>
          </cell>
          <cell r="R72" t="str">
            <v>1</v>
          </cell>
          <cell r="S72" t="str">
            <v>Não</v>
          </cell>
          <cell r="T72" t="str">
            <v xml:space="preserve">FDCU0311810           </v>
          </cell>
          <cell r="U72" t="str">
            <v>15/03/2022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</row>
        <row r="73">
          <cell r="B73">
            <v>80536075</v>
          </cell>
          <cell r="C73">
            <v>540201909</v>
          </cell>
          <cell r="E73" t="str">
            <v/>
          </cell>
          <cell r="F73" t="str">
            <v/>
          </cell>
          <cell r="G73" t="str">
            <v xml:space="preserve">UASC ZAMZAM                                       </v>
          </cell>
          <cell r="I73" t="str">
            <v/>
          </cell>
          <cell r="J73">
            <v>26</v>
          </cell>
          <cell r="K73" t="str">
            <v>10</v>
          </cell>
          <cell r="L73" t="str">
            <v>26</v>
          </cell>
          <cell r="M73" t="str">
            <v>45</v>
          </cell>
          <cell r="N73" t="str">
            <v>8</v>
          </cell>
          <cell r="O73" t="str">
            <v>17</v>
          </cell>
          <cell r="P73" t="str">
            <v>7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HLBU3220261           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</row>
        <row r="74">
          <cell r="B74">
            <v>80536076</v>
          </cell>
          <cell r="C74">
            <v>540201910</v>
          </cell>
          <cell r="E74" t="str">
            <v/>
          </cell>
          <cell r="F74" t="str">
            <v/>
          </cell>
          <cell r="G74" t="str">
            <v xml:space="preserve">UASC ZAMZAM                                       </v>
          </cell>
          <cell r="I74" t="str">
            <v/>
          </cell>
          <cell r="J74">
            <v>41</v>
          </cell>
          <cell r="K74" t="str">
            <v>11</v>
          </cell>
          <cell r="L74" t="str">
            <v>41</v>
          </cell>
          <cell r="M74" t="str">
            <v>361</v>
          </cell>
          <cell r="N74" t="str">
            <v>5</v>
          </cell>
          <cell r="O74" t="str">
            <v>2</v>
          </cell>
          <cell r="P74" t="str">
            <v>58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HAMU1295960           </v>
          </cell>
          <cell r="U74" t="str">
            <v>16/03/2022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</row>
        <row r="75">
          <cell r="B75">
            <v>80536093</v>
          </cell>
          <cell r="C75">
            <v>540201913</v>
          </cell>
          <cell r="E75" t="str">
            <v/>
          </cell>
          <cell r="F75" t="str">
            <v/>
          </cell>
          <cell r="G75" t="str">
            <v xml:space="preserve">UASC ZAMZAM                                       </v>
          </cell>
          <cell r="I75" t="str">
            <v/>
          </cell>
          <cell r="J75">
            <v>62</v>
          </cell>
          <cell r="K75" t="str">
            <v>26</v>
          </cell>
          <cell r="L75" t="str">
            <v>62</v>
          </cell>
          <cell r="M75" t="str">
            <v>276</v>
          </cell>
          <cell r="N75" t="str">
            <v>36</v>
          </cell>
          <cell r="O75" t="str">
            <v>7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HLBU2876620           </v>
          </cell>
          <cell r="U75" t="str">
            <v>15/03/2022</v>
          </cell>
          <cell r="V75" t="str">
            <v/>
          </cell>
          <cell r="W75" t="str">
            <v>CJ. CAMBIO ( ALVARO ) PUXE SBL</v>
          </cell>
          <cell r="X75" t="str">
            <v>SBL</v>
          </cell>
          <cell r="Y75" t="str">
            <v/>
          </cell>
        </row>
        <row r="76">
          <cell r="B76">
            <v>80536482</v>
          </cell>
          <cell r="C76">
            <v>540201915</v>
          </cell>
          <cell r="E76" t="str">
            <v/>
          </cell>
          <cell r="F76" t="str">
            <v/>
          </cell>
          <cell r="G76" t="str">
            <v xml:space="preserve">UASC ZAMZAM                                       </v>
          </cell>
          <cell r="I76" t="str">
            <v/>
          </cell>
          <cell r="J76">
            <v>8</v>
          </cell>
          <cell r="K76" t="str">
            <v>5</v>
          </cell>
          <cell r="L76" t="str">
            <v>8</v>
          </cell>
          <cell r="M76" t="str">
            <v>0</v>
          </cell>
          <cell r="N76" t="str">
            <v>27</v>
          </cell>
          <cell r="O76" t="str">
            <v>2</v>
          </cell>
          <cell r="P76" t="str">
            <v>5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DFSU6323030           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</row>
        <row r="77">
          <cell r="B77">
            <v>80536080</v>
          </cell>
          <cell r="C77">
            <v>540201916</v>
          </cell>
          <cell r="E77" t="str">
            <v/>
          </cell>
          <cell r="F77" t="str">
            <v/>
          </cell>
          <cell r="G77" t="str">
            <v xml:space="preserve">UASC ZAMZAM                                       </v>
          </cell>
          <cell r="I77" t="str">
            <v/>
          </cell>
          <cell r="J77">
            <v>46</v>
          </cell>
          <cell r="K77" t="str">
            <v>16</v>
          </cell>
          <cell r="L77" t="str">
            <v>46</v>
          </cell>
          <cell r="M77" t="str">
            <v>432</v>
          </cell>
          <cell r="N77" t="str">
            <v>27</v>
          </cell>
          <cell r="O77" t="str">
            <v>6</v>
          </cell>
          <cell r="P77" t="str">
            <v>3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HLBU2035865           </v>
          </cell>
          <cell r="U77" t="str">
            <v>15/03/2022</v>
          </cell>
          <cell r="V77" t="str">
            <v/>
          </cell>
          <cell r="W77" t="str">
            <v>BANCOS ( ALVARO ) PUXE SBL / REFORCO DIR ( DARIO ) PUXE SBL</v>
          </cell>
          <cell r="X77" t="str">
            <v>SBL</v>
          </cell>
          <cell r="Y77" t="str">
            <v/>
          </cell>
        </row>
        <row r="78">
          <cell r="B78">
            <v>80536492</v>
          </cell>
          <cell r="C78">
            <v>540201917</v>
          </cell>
          <cell r="E78" t="str">
            <v/>
          </cell>
          <cell r="F78" t="str">
            <v/>
          </cell>
          <cell r="G78" t="str">
            <v xml:space="preserve">UASC ZAMZAM                                       </v>
          </cell>
          <cell r="I78" t="str">
            <v/>
          </cell>
          <cell r="J78">
            <v>68</v>
          </cell>
          <cell r="K78" t="str">
            <v>21</v>
          </cell>
          <cell r="L78" t="str">
            <v>68</v>
          </cell>
          <cell r="M78" t="str">
            <v>534</v>
          </cell>
          <cell r="N78" t="str">
            <v>12</v>
          </cell>
          <cell r="O78" t="str">
            <v>8</v>
          </cell>
          <cell r="P78" t="str">
            <v>22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UACU5390589           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</row>
        <row r="79">
          <cell r="B79">
            <v>80536497</v>
          </cell>
          <cell r="C79">
            <v>540201921</v>
          </cell>
          <cell r="E79" t="str">
            <v/>
          </cell>
          <cell r="F79" t="str">
            <v/>
          </cell>
          <cell r="G79" t="str">
            <v xml:space="preserve">UASC ZAMZAM                                       </v>
          </cell>
          <cell r="I79" t="str">
            <v/>
          </cell>
          <cell r="J79">
            <v>60</v>
          </cell>
          <cell r="K79" t="str">
            <v>19</v>
          </cell>
          <cell r="L79" t="str">
            <v>60</v>
          </cell>
          <cell r="M79" t="str">
            <v>808</v>
          </cell>
          <cell r="N79" t="str">
            <v>171</v>
          </cell>
          <cell r="O79" t="str">
            <v>7</v>
          </cell>
          <cell r="P79" t="str">
            <v>11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SEGU4858527           </v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</row>
        <row r="80">
          <cell r="B80">
            <v>80536567</v>
          </cell>
          <cell r="C80">
            <v>540201931</v>
          </cell>
          <cell r="E80" t="str">
            <v/>
          </cell>
          <cell r="F80" t="str">
            <v/>
          </cell>
          <cell r="G80" t="str">
            <v xml:space="preserve">UASC ZAMZAM                                       </v>
          </cell>
          <cell r="I80" t="str">
            <v/>
          </cell>
          <cell r="J80">
            <v>22</v>
          </cell>
          <cell r="K80" t="str">
            <v>9</v>
          </cell>
          <cell r="L80" t="str">
            <v>22</v>
          </cell>
          <cell r="M80" t="str">
            <v>0</v>
          </cell>
          <cell r="N80" t="str">
            <v>11</v>
          </cell>
          <cell r="O80" t="str">
            <v>29</v>
          </cell>
          <cell r="P80" t="str">
            <v>20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FCIU7486173           </v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</row>
        <row r="81">
          <cell r="B81">
            <v>80536081</v>
          </cell>
          <cell r="C81">
            <v>540201932</v>
          </cell>
          <cell r="E81" t="str">
            <v/>
          </cell>
          <cell r="F81" t="str">
            <v/>
          </cell>
          <cell r="G81" t="str">
            <v xml:space="preserve">UASC ZAMZAM                                       </v>
          </cell>
          <cell r="I81" t="str">
            <v/>
          </cell>
          <cell r="J81">
            <v>1</v>
          </cell>
          <cell r="K81" t="str">
            <v>1</v>
          </cell>
          <cell r="L81" t="str">
            <v>1</v>
          </cell>
          <cell r="M81" t="str">
            <v>0</v>
          </cell>
          <cell r="N81" t="str">
            <v>0</v>
          </cell>
          <cell r="O81" t="str">
            <v>51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TCKU6557627           </v>
          </cell>
          <cell r="V81" t="str">
            <v/>
          </cell>
          <cell r="W81" t="str">
            <v>BANCOS ( ALVARO ) PUXE SBL</v>
          </cell>
          <cell r="X81" t="str">
            <v>SBL</v>
          </cell>
          <cell r="Y81" t="str">
            <v/>
          </cell>
        </row>
        <row r="82">
          <cell r="B82">
            <v>80536655</v>
          </cell>
          <cell r="C82">
            <v>540201933</v>
          </cell>
          <cell r="E82" t="str">
            <v/>
          </cell>
          <cell r="F82" t="str">
            <v/>
          </cell>
          <cell r="G82" t="str">
            <v xml:space="preserve">UASC ZAMZAM                                       </v>
          </cell>
          <cell r="I82" t="str">
            <v/>
          </cell>
          <cell r="J82">
            <v>10</v>
          </cell>
          <cell r="K82" t="str">
            <v>2</v>
          </cell>
          <cell r="L82" t="str">
            <v>10</v>
          </cell>
          <cell r="M82" t="str">
            <v>0</v>
          </cell>
          <cell r="N82" t="str">
            <v>12</v>
          </cell>
          <cell r="O82" t="str">
            <v>2</v>
          </cell>
          <cell r="P82" t="str">
            <v>20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TCLU8092824           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</row>
        <row r="83">
          <cell r="B83">
            <v>80536092</v>
          </cell>
          <cell r="C83">
            <v>540201934</v>
          </cell>
          <cell r="E83" t="str">
            <v/>
          </cell>
          <cell r="F83" t="str">
            <v>VERDE</v>
          </cell>
          <cell r="G83" t="str">
            <v xml:space="preserve">UASC ZAMZAM                                       </v>
          </cell>
          <cell r="H83" t="str">
            <v>1</v>
          </cell>
          <cell r="I83" t="str">
            <v/>
          </cell>
          <cell r="J83">
            <v>80</v>
          </cell>
          <cell r="K83" t="str">
            <v>25</v>
          </cell>
          <cell r="L83" t="str">
            <v>80</v>
          </cell>
          <cell r="M83" t="str">
            <v>291</v>
          </cell>
          <cell r="N83" t="str">
            <v>72</v>
          </cell>
          <cell r="O83" t="str">
            <v>9</v>
          </cell>
          <cell r="P83" t="str">
            <v>29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BMOU5623941           </v>
          </cell>
          <cell r="U83" t="str">
            <v>10/03/2022</v>
          </cell>
          <cell r="V83" t="str">
            <v>09/03/2022</v>
          </cell>
          <cell r="W83" t="str">
            <v>Carlos A4571500673</v>
          </cell>
          <cell r="X83" t="str">
            <v>SBL</v>
          </cell>
          <cell r="Y83" t="str">
            <v/>
          </cell>
        </row>
        <row r="84">
          <cell r="B84">
            <v>80536095</v>
          </cell>
          <cell r="C84">
            <v>540201935</v>
          </cell>
          <cell r="E84" t="str">
            <v/>
          </cell>
          <cell r="F84" t="str">
            <v/>
          </cell>
          <cell r="G84" t="str">
            <v xml:space="preserve">UASC ZAMZAM                                       </v>
          </cell>
          <cell r="I84" t="str">
            <v/>
          </cell>
          <cell r="J84">
            <v>1</v>
          </cell>
          <cell r="K84" t="str">
            <v>1</v>
          </cell>
          <cell r="L84" t="str">
            <v>1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HLBU2531525           </v>
          </cell>
          <cell r="V84" t="str">
            <v/>
          </cell>
          <cell r="W84" t="str">
            <v>BANCOS ( ALVARO ) PUXE SBL</v>
          </cell>
          <cell r="X84" t="str">
            <v>SBL</v>
          </cell>
          <cell r="Y84" t="str">
            <v/>
          </cell>
        </row>
        <row r="85">
          <cell r="B85">
            <v>80536589</v>
          </cell>
          <cell r="C85">
            <v>540201936</v>
          </cell>
          <cell r="E85" t="str">
            <v/>
          </cell>
          <cell r="F85" t="str">
            <v/>
          </cell>
          <cell r="G85" t="str">
            <v xml:space="preserve">UASC ZAMZAM                                       </v>
          </cell>
          <cell r="I85" t="str">
            <v/>
          </cell>
          <cell r="J85">
            <v>13</v>
          </cell>
          <cell r="K85" t="str">
            <v>2</v>
          </cell>
          <cell r="L85" t="str">
            <v>13</v>
          </cell>
          <cell r="M85" t="str">
            <v>0</v>
          </cell>
          <cell r="N85" t="str">
            <v>20</v>
          </cell>
          <cell r="O85" t="str">
            <v>5</v>
          </cell>
          <cell r="P85" t="str">
            <v>21</v>
          </cell>
          <cell r="Q85" t="str">
            <v>1</v>
          </cell>
          <cell r="R85" t="str">
            <v>1</v>
          </cell>
          <cell r="S85" t="str">
            <v>Não</v>
          </cell>
          <cell r="T85" t="str">
            <v xml:space="preserve">FANU1926219           </v>
          </cell>
          <cell r="U85" t="str">
            <v>17/03/2022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</row>
        <row r="86">
          <cell r="B86">
            <v>80536097</v>
          </cell>
          <cell r="C86">
            <v>540201937</v>
          </cell>
          <cell r="E86" t="str">
            <v/>
          </cell>
          <cell r="F86" t="str">
            <v/>
          </cell>
          <cell r="G86" t="str">
            <v xml:space="preserve">UASC ZAMZAM                                       </v>
          </cell>
          <cell r="I86" t="str">
            <v/>
          </cell>
          <cell r="J86">
            <v>1</v>
          </cell>
          <cell r="K86" t="str">
            <v>1</v>
          </cell>
          <cell r="L86" t="str">
            <v>1</v>
          </cell>
          <cell r="M86" t="str">
            <v>0</v>
          </cell>
          <cell r="N86" t="str">
            <v>0</v>
          </cell>
          <cell r="O86" t="str">
            <v>51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HLXU8150170           </v>
          </cell>
          <cell r="V86" t="str">
            <v/>
          </cell>
          <cell r="W86" t="str">
            <v>BANCOS ( ALVARO ) PUXE SBL</v>
          </cell>
          <cell r="X86" t="str">
            <v>SBL</v>
          </cell>
          <cell r="Y86" t="str">
            <v/>
          </cell>
        </row>
        <row r="87">
          <cell r="B87">
            <v>80536127</v>
          </cell>
          <cell r="C87">
            <v>540201938</v>
          </cell>
          <cell r="E87" t="str">
            <v/>
          </cell>
          <cell r="F87" t="str">
            <v/>
          </cell>
          <cell r="G87" t="str">
            <v xml:space="preserve">UASC ZAMZAM                                       </v>
          </cell>
          <cell r="I87" t="str">
            <v/>
          </cell>
          <cell r="J87">
            <v>44</v>
          </cell>
          <cell r="K87" t="str">
            <v>5</v>
          </cell>
          <cell r="L87" t="str">
            <v>44</v>
          </cell>
          <cell r="M87" t="str">
            <v>394</v>
          </cell>
          <cell r="N87" t="str">
            <v>4</v>
          </cell>
          <cell r="O87" t="str">
            <v>4</v>
          </cell>
          <cell r="P87" t="str">
            <v>33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CAAU5493892           </v>
          </cell>
          <cell r="V87" t="str">
            <v/>
          </cell>
          <cell r="W87" t="str">
            <v>REFORCO DIR ( DARIO ) PUXE SBL</v>
          </cell>
          <cell r="X87" t="str">
            <v>SBL</v>
          </cell>
          <cell r="Y87" t="str">
            <v/>
          </cell>
        </row>
        <row r="88">
          <cell r="B88">
            <v>80536493</v>
          </cell>
          <cell r="C88">
            <v>540201939</v>
          </cell>
          <cell r="E88" t="str">
            <v/>
          </cell>
          <cell r="F88" t="str">
            <v/>
          </cell>
          <cell r="G88" t="str">
            <v xml:space="preserve">UASC ZAMZAM                                       </v>
          </cell>
          <cell r="I88" t="str">
            <v/>
          </cell>
          <cell r="J88">
            <v>21</v>
          </cell>
          <cell r="K88" t="str">
            <v>9</v>
          </cell>
          <cell r="L88" t="str">
            <v>21</v>
          </cell>
          <cell r="M88" t="str">
            <v>0</v>
          </cell>
          <cell r="N88" t="str">
            <v>21</v>
          </cell>
          <cell r="O88" t="str">
            <v>31</v>
          </cell>
          <cell r="P88" t="str">
            <v>12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TCNU9632040           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</row>
        <row r="89">
          <cell r="B89">
            <v>80536123</v>
          </cell>
          <cell r="C89">
            <v>540201940</v>
          </cell>
          <cell r="E89" t="str">
            <v/>
          </cell>
          <cell r="F89" t="str">
            <v/>
          </cell>
          <cell r="G89" t="str">
            <v xml:space="preserve">UASC ZAMZAM                                       </v>
          </cell>
          <cell r="I89" t="str">
            <v/>
          </cell>
          <cell r="J89">
            <v>19</v>
          </cell>
          <cell r="K89" t="str">
            <v>8</v>
          </cell>
          <cell r="L89" t="str">
            <v>19</v>
          </cell>
          <cell r="M89" t="str">
            <v>0</v>
          </cell>
          <cell r="N89" t="str">
            <v>13</v>
          </cell>
          <cell r="O89" t="str">
            <v>9</v>
          </cell>
          <cell r="P89" t="str">
            <v>35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FANU1154202           </v>
          </cell>
          <cell r="V89" t="str">
            <v/>
          </cell>
          <cell r="W89" t="str">
            <v>REFORCO DIR ( DARIO ) PUXE SBL</v>
          </cell>
          <cell r="X89" t="str">
            <v>SBL</v>
          </cell>
          <cell r="Y89" t="str">
            <v/>
          </cell>
        </row>
        <row r="90">
          <cell r="B90">
            <v>80536169</v>
          </cell>
          <cell r="C90">
            <v>540201941</v>
          </cell>
          <cell r="E90" t="str">
            <v/>
          </cell>
          <cell r="F90" t="str">
            <v/>
          </cell>
          <cell r="G90" t="str">
            <v xml:space="preserve">UASC ZAMZAM                                       </v>
          </cell>
          <cell r="I90" t="str">
            <v/>
          </cell>
          <cell r="J90">
            <v>48</v>
          </cell>
          <cell r="K90" t="str">
            <v>31</v>
          </cell>
          <cell r="L90" t="str">
            <v>48</v>
          </cell>
          <cell r="M90" t="str">
            <v>29</v>
          </cell>
          <cell r="N90" t="str">
            <v>19</v>
          </cell>
          <cell r="O90" t="str">
            <v>7</v>
          </cell>
          <cell r="P90" t="str">
            <v>8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FANU1213049           </v>
          </cell>
          <cell r="V90" t="str">
            <v/>
          </cell>
          <cell r="W90" t="str">
            <v>(SNS) TROCA DE NOTA</v>
          </cell>
          <cell r="X90" t="str">
            <v/>
          </cell>
          <cell r="Y90" t="str">
            <v/>
          </cell>
        </row>
        <row r="91">
          <cell r="B91">
            <v>80536626</v>
          </cell>
          <cell r="C91">
            <v>540201942</v>
          </cell>
          <cell r="E91" t="str">
            <v/>
          </cell>
          <cell r="F91" t="str">
            <v>VERDE</v>
          </cell>
          <cell r="G91" t="str">
            <v xml:space="preserve">UASC ZAMZAM                                       </v>
          </cell>
          <cell r="H91" t="str">
            <v>1</v>
          </cell>
          <cell r="I91" t="str">
            <v/>
          </cell>
          <cell r="J91">
            <v>24</v>
          </cell>
          <cell r="K91" t="str">
            <v>8</v>
          </cell>
          <cell r="L91" t="str">
            <v>24</v>
          </cell>
          <cell r="M91" t="str">
            <v>0</v>
          </cell>
          <cell r="N91" t="str">
            <v>34</v>
          </cell>
          <cell r="O91" t="str">
            <v>15</v>
          </cell>
          <cell r="P91" t="str">
            <v>10</v>
          </cell>
          <cell r="Q91" t="str">
            <v>1</v>
          </cell>
          <cell r="R91" t="str">
            <v>1</v>
          </cell>
          <cell r="S91" t="str">
            <v>Não</v>
          </cell>
          <cell r="T91" t="str">
            <v xml:space="preserve">HLXU6423547           </v>
          </cell>
          <cell r="U91" t="str">
            <v>10/03/2022</v>
          </cell>
          <cell r="V91" t="str">
            <v>10/03/2022</v>
          </cell>
          <cell r="W91" t="str">
            <v>Rodrigo A9483533512</v>
          </cell>
          <cell r="X91" t="str">
            <v>MBB</v>
          </cell>
          <cell r="Y91" t="str">
            <v/>
          </cell>
        </row>
        <row r="92">
          <cell r="B92">
            <v>80536146</v>
          </cell>
          <cell r="C92">
            <v>540201943</v>
          </cell>
          <cell r="E92" t="str">
            <v/>
          </cell>
          <cell r="F92" t="str">
            <v/>
          </cell>
          <cell r="G92" t="str">
            <v xml:space="preserve">UASC ZAMZAM                                       </v>
          </cell>
          <cell r="I92" t="str">
            <v/>
          </cell>
          <cell r="J92">
            <v>21</v>
          </cell>
          <cell r="K92" t="str">
            <v>7</v>
          </cell>
          <cell r="L92" t="str">
            <v>21</v>
          </cell>
          <cell r="M92" t="str">
            <v>0</v>
          </cell>
          <cell r="N92" t="str">
            <v>7</v>
          </cell>
          <cell r="O92" t="str">
            <v>14</v>
          </cell>
          <cell r="P92" t="str">
            <v>25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SEGU5813698           </v>
          </cell>
          <cell r="U92" t="str">
            <v>04/03/2022</v>
          </cell>
          <cell r="V92" t="str">
            <v/>
          </cell>
          <cell r="W92" t="str">
            <v>BANCOS ( ALVARO ) PUXE SBL</v>
          </cell>
          <cell r="X92" t="str">
            <v>SBL</v>
          </cell>
          <cell r="Y92" t="str">
            <v/>
          </cell>
        </row>
        <row r="93">
          <cell r="B93">
            <v>80536672</v>
          </cell>
          <cell r="C93">
            <v>540201944</v>
          </cell>
          <cell r="E93" t="str">
            <v/>
          </cell>
          <cell r="F93" t="str">
            <v/>
          </cell>
          <cell r="G93" t="str">
            <v xml:space="preserve">UASC ZAMZAM                                       </v>
          </cell>
          <cell r="I93" t="str">
            <v/>
          </cell>
          <cell r="J93">
            <v>34</v>
          </cell>
          <cell r="K93" t="str">
            <v>16</v>
          </cell>
          <cell r="L93" t="str">
            <v>34</v>
          </cell>
          <cell r="M93" t="str">
            <v>135</v>
          </cell>
          <cell r="N93" t="str">
            <v>10</v>
          </cell>
          <cell r="O93" t="str">
            <v>1</v>
          </cell>
          <cell r="P93" t="str">
            <v>43</v>
          </cell>
          <cell r="Q93" t="str">
            <v>3</v>
          </cell>
          <cell r="R93" t="str">
            <v>3</v>
          </cell>
          <cell r="S93" t="str">
            <v>Não</v>
          </cell>
          <cell r="T93" t="str">
            <v xml:space="preserve">HLXU1197642           </v>
          </cell>
          <cell r="V93" t="str">
            <v/>
          </cell>
          <cell r="W93" t="str">
            <v>(SNS) TROCA DE NOTA</v>
          </cell>
          <cell r="X93" t="str">
            <v/>
          </cell>
          <cell r="Y93" t="str">
            <v/>
          </cell>
        </row>
        <row r="94">
          <cell r="B94">
            <v>80536679</v>
          </cell>
          <cell r="C94">
            <v>540201945</v>
          </cell>
          <cell r="E94" t="str">
            <v/>
          </cell>
          <cell r="F94" t="str">
            <v/>
          </cell>
          <cell r="G94" t="str">
            <v xml:space="preserve">UASC ZAMZAM                                       </v>
          </cell>
          <cell r="I94" t="str">
            <v/>
          </cell>
          <cell r="J94">
            <v>27</v>
          </cell>
          <cell r="K94" t="str">
            <v>10</v>
          </cell>
          <cell r="L94" t="str">
            <v>27</v>
          </cell>
          <cell r="M94" t="str">
            <v>67</v>
          </cell>
          <cell r="N94" t="str">
            <v>14</v>
          </cell>
          <cell r="O94" t="str">
            <v>18</v>
          </cell>
          <cell r="P94" t="str">
            <v>13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TEMU7885688           </v>
          </cell>
          <cell r="V94" t="str">
            <v/>
          </cell>
          <cell r="W94" t="str">
            <v>EXO.TRANSM. GW6E-2800/200KV-12 ( TEZOTO-GIBA ) PUXE SBL</v>
          </cell>
          <cell r="X94" t="str">
            <v>SBL</v>
          </cell>
          <cell r="Y94" t="str">
            <v/>
          </cell>
        </row>
        <row r="95">
          <cell r="B95">
            <v>80536124</v>
          </cell>
          <cell r="C95">
            <v>540201946</v>
          </cell>
          <cell r="E95" t="str">
            <v/>
          </cell>
          <cell r="F95" t="str">
            <v/>
          </cell>
          <cell r="G95" t="str">
            <v xml:space="preserve">UASC ZAMZAM                                       </v>
          </cell>
          <cell r="I95" t="str">
            <v/>
          </cell>
          <cell r="J95">
            <v>54</v>
          </cell>
          <cell r="K95" t="str">
            <v>14</v>
          </cell>
          <cell r="L95" t="str">
            <v>54</v>
          </cell>
          <cell r="M95" t="str">
            <v>347</v>
          </cell>
          <cell r="N95" t="str">
            <v>53</v>
          </cell>
          <cell r="O95" t="str">
            <v>3</v>
          </cell>
          <cell r="P95" t="str">
            <v>13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HLXU8444831           </v>
          </cell>
          <cell r="U95" t="str">
            <v>11/03/2022</v>
          </cell>
          <cell r="V95" t="str">
            <v>11/03/2022</v>
          </cell>
          <cell r="W95" t="str">
            <v>REFORCO DIR ( DARIO ) PUXE SBL/ Patrick A0004461003</v>
          </cell>
          <cell r="X95" t="str">
            <v>SBL</v>
          </cell>
          <cell r="Y95" t="str">
            <v/>
          </cell>
        </row>
        <row r="96">
          <cell r="B96">
            <v>80536109</v>
          </cell>
          <cell r="C96">
            <v>540201947</v>
          </cell>
          <cell r="E96" t="str">
            <v/>
          </cell>
          <cell r="F96" t="str">
            <v/>
          </cell>
          <cell r="G96" t="str">
            <v xml:space="preserve">UASC ZAMZAM                                       </v>
          </cell>
          <cell r="I96" t="str">
            <v/>
          </cell>
          <cell r="J96">
            <v>7</v>
          </cell>
          <cell r="K96" t="str">
            <v>3</v>
          </cell>
          <cell r="L96" t="str">
            <v>7</v>
          </cell>
          <cell r="M96" t="str">
            <v>0</v>
          </cell>
          <cell r="N96" t="str">
            <v>27</v>
          </cell>
          <cell r="O96" t="str">
            <v>0</v>
          </cell>
          <cell r="P96" t="str">
            <v>22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FANU1830246           </v>
          </cell>
          <cell r="U96" t="str">
            <v>14/03/2022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</row>
        <row r="97">
          <cell r="B97">
            <v>80536197</v>
          </cell>
          <cell r="C97">
            <v>540201949</v>
          </cell>
          <cell r="E97" t="str">
            <v/>
          </cell>
          <cell r="F97" t="str">
            <v/>
          </cell>
          <cell r="G97" t="str">
            <v xml:space="preserve">UASC ZAMZAM                                       </v>
          </cell>
          <cell r="I97" t="str">
            <v/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30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FANU1737128           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</row>
        <row r="98">
          <cell r="B98">
            <v>80536659</v>
          </cell>
          <cell r="C98">
            <v>540201952</v>
          </cell>
          <cell r="E98" t="str">
            <v/>
          </cell>
          <cell r="F98" t="str">
            <v/>
          </cell>
          <cell r="G98" t="str">
            <v xml:space="preserve">UASC ZAMZAM                                       </v>
          </cell>
          <cell r="I98" t="str">
            <v/>
          </cell>
          <cell r="J98">
            <v>26</v>
          </cell>
          <cell r="K98" t="str">
            <v>7</v>
          </cell>
          <cell r="L98" t="str">
            <v>26</v>
          </cell>
          <cell r="M98" t="str">
            <v>212</v>
          </cell>
          <cell r="N98" t="str">
            <v>23</v>
          </cell>
          <cell r="O98" t="str">
            <v>3</v>
          </cell>
          <cell r="P98" t="str">
            <v>6</v>
          </cell>
          <cell r="Q98" t="str">
            <v>4</v>
          </cell>
          <cell r="R98" t="str">
            <v>4</v>
          </cell>
          <cell r="S98" t="str">
            <v>Não</v>
          </cell>
          <cell r="T98" t="str">
            <v xml:space="preserve">UACU5992781           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</row>
        <row r="99">
          <cell r="B99">
            <v>80536120</v>
          </cell>
          <cell r="C99">
            <v>540201953</v>
          </cell>
          <cell r="E99" t="str">
            <v/>
          </cell>
          <cell r="F99" t="str">
            <v>VERDE</v>
          </cell>
          <cell r="G99" t="str">
            <v xml:space="preserve">UASC ZAMZAM                                       </v>
          </cell>
          <cell r="H99" t="str">
            <v>1</v>
          </cell>
          <cell r="I99" t="str">
            <v/>
          </cell>
          <cell r="J99">
            <v>67</v>
          </cell>
          <cell r="K99" t="str">
            <v>11</v>
          </cell>
          <cell r="L99" t="str">
            <v>67</v>
          </cell>
          <cell r="M99" t="str">
            <v>510</v>
          </cell>
          <cell r="N99" t="str">
            <v>24</v>
          </cell>
          <cell r="O99" t="str">
            <v>1</v>
          </cell>
          <cell r="P99" t="str">
            <v>2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HLBU2894069           </v>
          </cell>
          <cell r="U99" t="str">
            <v>10/03/2022</v>
          </cell>
          <cell r="V99" t="str">
            <v>09/03/2022</v>
          </cell>
          <cell r="W99" t="str">
            <v>Carlos N000000002922</v>
          </cell>
          <cell r="X99" t="str">
            <v>SBL</v>
          </cell>
          <cell r="Y99" t="str">
            <v/>
          </cell>
        </row>
        <row r="100">
          <cell r="B100">
            <v>80536631</v>
          </cell>
          <cell r="C100">
            <v>540201954</v>
          </cell>
          <cell r="E100" t="str">
            <v/>
          </cell>
          <cell r="F100" t="str">
            <v>VERMELHO</v>
          </cell>
          <cell r="G100" t="str">
            <v xml:space="preserve">UASC ZAMZAM                                       </v>
          </cell>
          <cell r="I100" t="str">
            <v/>
          </cell>
          <cell r="J100">
            <v>118</v>
          </cell>
          <cell r="K100" t="str">
            <v>27</v>
          </cell>
          <cell r="L100" t="str">
            <v>118</v>
          </cell>
          <cell r="M100" t="str">
            <v>1368</v>
          </cell>
          <cell r="N100" t="str">
            <v>7</v>
          </cell>
          <cell r="O100" t="str">
            <v>10</v>
          </cell>
          <cell r="P100" t="str">
            <v>1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UACU5383907           </v>
          </cell>
          <cell r="U100" t="str">
            <v>08/03/2022</v>
          </cell>
          <cell r="V100" t="str">
            <v/>
          </cell>
          <cell r="W100" t="str">
            <v>Rodrigo A9483533512/ Guilherme N000000001454</v>
          </cell>
          <cell r="X100" t="str">
            <v>MBB</v>
          </cell>
          <cell r="Y100" t="str">
            <v/>
          </cell>
        </row>
        <row r="101">
          <cell r="B101">
            <v>80536212</v>
          </cell>
          <cell r="C101">
            <v>540201955</v>
          </cell>
          <cell r="E101" t="str">
            <v/>
          </cell>
          <cell r="F101" t="str">
            <v/>
          </cell>
          <cell r="G101" t="str">
            <v xml:space="preserve">UASC ZAMZAM                                       </v>
          </cell>
          <cell r="I101" t="str">
            <v/>
          </cell>
          <cell r="J101">
            <v>21</v>
          </cell>
          <cell r="K101" t="str">
            <v>5</v>
          </cell>
          <cell r="L101" t="str">
            <v>21</v>
          </cell>
          <cell r="M101" t="str">
            <v>0</v>
          </cell>
          <cell r="N101" t="str">
            <v>45</v>
          </cell>
          <cell r="O101" t="str">
            <v>23</v>
          </cell>
          <cell r="P101" t="str">
            <v>3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HLBU1298044           </v>
          </cell>
          <cell r="U101" t="str">
            <v>14/03/2022</v>
          </cell>
          <cell r="V101" t="str">
            <v/>
          </cell>
          <cell r="W101" t="str">
            <v>CJ. CAMBIO ( ALVARO ) PUXE SBL</v>
          </cell>
          <cell r="X101" t="str">
            <v>SBL</v>
          </cell>
          <cell r="Y101" t="str">
            <v/>
          </cell>
        </row>
        <row r="102">
          <cell r="B102">
            <v>80536697</v>
          </cell>
          <cell r="C102">
            <v>540201956</v>
          </cell>
          <cell r="E102" t="str">
            <v/>
          </cell>
          <cell r="F102" t="str">
            <v/>
          </cell>
          <cell r="G102" t="str">
            <v xml:space="preserve">UASC ZAMZAM                                       </v>
          </cell>
          <cell r="I102" t="str">
            <v/>
          </cell>
          <cell r="J102">
            <v>38</v>
          </cell>
          <cell r="K102" t="str">
            <v>16</v>
          </cell>
          <cell r="L102" t="str">
            <v>38</v>
          </cell>
          <cell r="M102" t="str">
            <v>199</v>
          </cell>
          <cell r="N102" t="str">
            <v>12</v>
          </cell>
          <cell r="O102" t="str">
            <v>37</v>
          </cell>
          <cell r="P102" t="str">
            <v>10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CLHU8977851           </v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</row>
        <row r="103">
          <cell r="B103">
            <v>80536706</v>
          </cell>
          <cell r="C103">
            <v>540201958</v>
          </cell>
          <cell r="E103" t="str">
            <v/>
          </cell>
          <cell r="F103" t="str">
            <v/>
          </cell>
          <cell r="G103" t="str">
            <v xml:space="preserve">UASC ZAMZAM                                       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8</v>
          </cell>
          <cell r="O103" t="str">
            <v>0</v>
          </cell>
          <cell r="P103" t="str">
            <v>24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HLXU6427820           </v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</row>
        <row r="104">
          <cell r="B104">
            <v>80536719</v>
          </cell>
          <cell r="C104">
            <v>540201960</v>
          </cell>
          <cell r="E104" t="str">
            <v/>
          </cell>
          <cell r="F104" t="str">
            <v/>
          </cell>
          <cell r="G104" t="str">
            <v xml:space="preserve">UASC ZAMZAM                                       </v>
          </cell>
          <cell r="I104" t="str">
            <v/>
          </cell>
          <cell r="J104">
            <v>1</v>
          </cell>
          <cell r="K104" t="str">
            <v>1</v>
          </cell>
          <cell r="L104" t="str">
            <v>1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42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TCLU5288670           </v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</row>
        <row r="105">
          <cell r="B105">
            <v>80536720</v>
          </cell>
          <cell r="C105">
            <v>540201961</v>
          </cell>
          <cell r="E105" t="str">
            <v/>
          </cell>
          <cell r="F105" t="str">
            <v/>
          </cell>
          <cell r="G105" t="str">
            <v xml:space="preserve">UASC ZAMZAM 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42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TCNU8374980           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</row>
        <row r="106">
          <cell r="B106">
            <v>80536724</v>
          </cell>
          <cell r="C106">
            <v>540201964</v>
          </cell>
          <cell r="E106" t="str">
            <v/>
          </cell>
          <cell r="F106" t="str">
            <v/>
          </cell>
          <cell r="G106" t="str">
            <v xml:space="preserve">UASC ZAMZAM                                       </v>
          </cell>
          <cell r="I106" t="str">
            <v/>
          </cell>
          <cell r="J106">
            <v>2</v>
          </cell>
          <cell r="K106" t="str">
            <v>1</v>
          </cell>
          <cell r="L106" t="str">
            <v>2</v>
          </cell>
          <cell r="M106" t="str">
            <v>0</v>
          </cell>
          <cell r="N106" t="str">
            <v>0</v>
          </cell>
          <cell r="O106" t="str">
            <v>13</v>
          </cell>
          <cell r="P106" t="str">
            <v>21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HLBU1760722           </v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</row>
        <row r="107">
          <cell r="B107">
            <v>80536737</v>
          </cell>
          <cell r="C107">
            <v>540201965</v>
          </cell>
          <cell r="E107" t="str">
            <v/>
          </cell>
          <cell r="F107" t="str">
            <v/>
          </cell>
          <cell r="G107" t="str">
            <v xml:space="preserve">UASC ZAMZAM                                       </v>
          </cell>
          <cell r="I107" t="str">
            <v/>
          </cell>
          <cell r="J107">
            <v>63</v>
          </cell>
          <cell r="K107" t="str">
            <v>16</v>
          </cell>
          <cell r="L107" t="str">
            <v>63</v>
          </cell>
          <cell r="M107" t="str">
            <v>667</v>
          </cell>
          <cell r="N107" t="str">
            <v>7</v>
          </cell>
          <cell r="O107" t="str">
            <v>10</v>
          </cell>
          <cell r="P107" t="str">
            <v>380</v>
          </cell>
          <cell r="Q107" t="str">
            <v>1</v>
          </cell>
          <cell r="R107" t="str">
            <v>1</v>
          </cell>
          <cell r="S107" t="str">
            <v>Não</v>
          </cell>
          <cell r="T107" t="str">
            <v xml:space="preserve">CAAU5505545           </v>
          </cell>
          <cell r="U107" t="str">
            <v>14/03/2022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</row>
        <row r="108">
          <cell r="B108">
            <v>80536739</v>
          </cell>
          <cell r="C108">
            <v>540201966</v>
          </cell>
          <cell r="E108" t="str">
            <v/>
          </cell>
          <cell r="F108" t="str">
            <v/>
          </cell>
          <cell r="G108" t="str">
            <v xml:space="preserve">UASC ZAMZAM                                       </v>
          </cell>
          <cell r="I108" t="str">
            <v/>
          </cell>
          <cell r="J108">
            <v>32</v>
          </cell>
          <cell r="K108" t="str">
            <v>10</v>
          </cell>
          <cell r="L108" t="str">
            <v>32</v>
          </cell>
          <cell r="M108" t="str">
            <v>206</v>
          </cell>
          <cell r="N108" t="str">
            <v>0</v>
          </cell>
          <cell r="O108" t="str">
            <v>8</v>
          </cell>
          <cell r="P108" t="str">
            <v>29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FANU1066647           </v>
          </cell>
          <cell r="U108" t="str">
            <v>22/03/2022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</row>
        <row r="109">
          <cell r="B109">
            <v>80536740</v>
          </cell>
          <cell r="C109">
            <v>540201967</v>
          </cell>
          <cell r="E109" t="str">
            <v/>
          </cell>
          <cell r="F109" t="str">
            <v/>
          </cell>
          <cell r="G109" t="str">
            <v xml:space="preserve">UASC ZAMZAM                                       </v>
          </cell>
          <cell r="I109" t="str">
            <v/>
          </cell>
          <cell r="J109">
            <v>6</v>
          </cell>
          <cell r="K109" t="str">
            <v>4</v>
          </cell>
          <cell r="L109" t="str">
            <v>6</v>
          </cell>
          <cell r="M109" t="str">
            <v>0</v>
          </cell>
          <cell r="N109" t="str">
            <v>0</v>
          </cell>
          <cell r="O109" t="str">
            <v>2</v>
          </cell>
          <cell r="P109" t="str">
            <v>19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FDCU0002718           </v>
          </cell>
          <cell r="V109" t="str">
            <v/>
          </cell>
          <cell r="W109" t="str">
            <v>EXO.TRANSM. GW6E-2800/200KV-12 ( TEZOTO-GIBA ) PUXE SBL</v>
          </cell>
          <cell r="X109" t="str">
            <v>SBL</v>
          </cell>
          <cell r="Y109" t="str">
            <v/>
          </cell>
        </row>
        <row r="110">
          <cell r="B110">
            <v>80536698</v>
          </cell>
          <cell r="C110">
            <v>540201968</v>
          </cell>
          <cell r="E110" t="str">
            <v/>
          </cell>
          <cell r="F110" t="str">
            <v/>
          </cell>
          <cell r="G110" t="str">
            <v xml:space="preserve">UASC ZAMZAM                                       </v>
          </cell>
          <cell r="I110" t="str">
            <v/>
          </cell>
          <cell r="J110">
            <v>12</v>
          </cell>
          <cell r="K110" t="str">
            <v>2</v>
          </cell>
          <cell r="L110" t="str">
            <v>12</v>
          </cell>
          <cell r="M110" t="str">
            <v>0</v>
          </cell>
          <cell r="N110" t="str">
            <v>23</v>
          </cell>
          <cell r="O110" t="str">
            <v>15</v>
          </cell>
          <cell r="P110" t="str">
            <v>2</v>
          </cell>
          <cell r="Q110" t="str">
            <v>4</v>
          </cell>
          <cell r="R110" t="str">
            <v>4</v>
          </cell>
          <cell r="S110" t="str">
            <v>Não</v>
          </cell>
          <cell r="T110" t="str">
            <v xml:space="preserve">HLBU2666095           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</row>
        <row r="111">
          <cell r="B111">
            <v>80536734</v>
          </cell>
          <cell r="C111">
            <v>540201969</v>
          </cell>
          <cell r="E111" t="str">
            <v/>
          </cell>
          <cell r="F111" t="str">
            <v>VERDE</v>
          </cell>
          <cell r="G111" t="str">
            <v xml:space="preserve">UASC ZAMZAM                                       </v>
          </cell>
          <cell r="H111" t="str">
            <v>1</v>
          </cell>
          <cell r="I111" t="str">
            <v/>
          </cell>
          <cell r="J111">
            <v>23</v>
          </cell>
          <cell r="K111" t="str">
            <v>4</v>
          </cell>
          <cell r="L111" t="str">
            <v>23</v>
          </cell>
          <cell r="M111" t="str">
            <v>0</v>
          </cell>
          <cell r="N111" t="str">
            <v>29</v>
          </cell>
          <cell r="O111" t="str">
            <v>8</v>
          </cell>
          <cell r="P111" t="str">
            <v>18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FFAU1536747           </v>
          </cell>
          <cell r="U111" t="str">
            <v>10/03/2022</v>
          </cell>
          <cell r="V111" t="str">
            <v>11/03/2022</v>
          </cell>
          <cell r="W111" t="str">
            <v>Carlos A4571307915</v>
          </cell>
          <cell r="X111" t="str">
            <v>MBB</v>
          </cell>
          <cell r="Y111" t="str">
            <v/>
          </cell>
        </row>
        <row r="112">
          <cell r="B112">
            <v>80536808</v>
          </cell>
          <cell r="C112">
            <v>540201970</v>
          </cell>
          <cell r="E112" t="str">
            <v/>
          </cell>
          <cell r="F112" t="str">
            <v/>
          </cell>
          <cell r="G112" t="str">
            <v xml:space="preserve">UASC ZAMZAM                                       </v>
          </cell>
          <cell r="I112" t="str">
            <v/>
          </cell>
          <cell r="J112">
            <v>47</v>
          </cell>
          <cell r="K112" t="str">
            <v>5</v>
          </cell>
          <cell r="L112" t="str">
            <v>47</v>
          </cell>
          <cell r="M112" t="str">
            <v>153</v>
          </cell>
          <cell r="N112" t="str">
            <v>20</v>
          </cell>
          <cell r="O112" t="str">
            <v>12</v>
          </cell>
          <cell r="P112" t="str">
            <v>12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FANU1845420           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</row>
        <row r="113">
          <cell r="B113">
            <v>80536851</v>
          </cell>
          <cell r="C113">
            <v>540201971</v>
          </cell>
          <cell r="E113" t="str">
            <v/>
          </cell>
          <cell r="F113" t="str">
            <v/>
          </cell>
          <cell r="G113" t="str">
            <v xml:space="preserve">UASC ZAMZAM                                       </v>
          </cell>
          <cell r="I113" t="str">
            <v/>
          </cell>
          <cell r="J113">
            <v>22</v>
          </cell>
          <cell r="K113" t="str">
            <v>10</v>
          </cell>
          <cell r="L113" t="str">
            <v>22</v>
          </cell>
          <cell r="M113" t="str">
            <v>0</v>
          </cell>
          <cell r="N113" t="str">
            <v>21</v>
          </cell>
          <cell r="O113" t="str">
            <v>15</v>
          </cell>
          <cell r="P113" t="str">
            <v>2</v>
          </cell>
          <cell r="Q113" t="str">
            <v>1</v>
          </cell>
          <cell r="R113" t="str">
            <v>1</v>
          </cell>
          <cell r="S113" t="str">
            <v>Não</v>
          </cell>
          <cell r="T113" t="str">
            <v xml:space="preserve">TRLU7647423           </v>
          </cell>
          <cell r="U113" t="str">
            <v>23/03/2022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</row>
        <row r="114">
          <cell r="B114">
            <v>80536671</v>
          </cell>
          <cell r="C114">
            <v>540201972</v>
          </cell>
          <cell r="E114" t="str">
            <v/>
          </cell>
          <cell r="F114" t="str">
            <v/>
          </cell>
          <cell r="G114" t="str">
            <v xml:space="preserve">UASC ZAMZAM                                       </v>
          </cell>
          <cell r="I114" t="str">
            <v/>
          </cell>
          <cell r="J114">
            <v>13</v>
          </cell>
          <cell r="K114" t="str">
            <v>6</v>
          </cell>
          <cell r="L114" t="str">
            <v>13</v>
          </cell>
          <cell r="M114" t="str">
            <v>0</v>
          </cell>
          <cell r="N114" t="str">
            <v>28</v>
          </cell>
          <cell r="O114" t="str">
            <v>10</v>
          </cell>
          <cell r="P114" t="str">
            <v>24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FLBU0127810           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</row>
        <row r="115">
          <cell r="B115">
            <v>80536453</v>
          </cell>
          <cell r="C115">
            <v>540201973</v>
          </cell>
          <cell r="E115" t="str">
            <v/>
          </cell>
          <cell r="F115" t="str">
            <v/>
          </cell>
          <cell r="G115" t="str">
            <v xml:space="preserve">UASC ZAMZAM                                       </v>
          </cell>
          <cell r="I115" t="str">
            <v/>
          </cell>
          <cell r="J115">
            <v>62</v>
          </cell>
          <cell r="K115" t="str">
            <v>25</v>
          </cell>
          <cell r="L115" t="str">
            <v>62</v>
          </cell>
          <cell r="M115" t="str">
            <v>374</v>
          </cell>
          <cell r="N115" t="str">
            <v>18</v>
          </cell>
          <cell r="O115" t="str">
            <v>0</v>
          </cell>
          <cell r="P115" t="str">
            <v>0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FANU1915575           </v>
          </cell>
          <cell r="U115" t="str">
            <v>16/03/2022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</row>
        <row r="116">
          <cell r="B116">
            <v>80536899</v>
          </cell>
          <cell r="C116">
            <v>540201975</v>
          </cell>
          <cell r="E116" t="str">
            <v/>
          </cell>
          <cell r="F116" t="str">
            <v/>
          </cell>
          <cell r="G116" t="str">
            <v xml:space="preserve">UASC ZAMZAM                                       </v>
          </cell>
          <cell r="I116" t="str">
            <v/>
          </cell>
          <cell r="J116">
            <v>74</v>
          </cell>
          <cell r="K116" t="str">
            <v>14</v>
          </cell>
          <cell r="L116" t="str">
            <v>74</v>
          </cell>
          <cell r="M116" t="str">
            <v>298</v>
          </cell>
          <cell r="N116" t="str">
            <v>11</v>
          </cell>
          <cell r="O116" t="str">
            <v>19</v>
          </cell>
          <cell r="P116" t="str">
            <v>7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CAIU4300899           </v>
          </cell>
          <cell r="U116" t="str">
            <v>15/03/2022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</row>
        <row r="117">
          <cell r="B117">
            <v>80536900</v>
          </cell>
          <cell r="C117">
            <v>540201976</v>
          </cell>
          <cell r="E117" t="str">
            <v/>
          </cell>
          <cell r="F117" t="str">
            <v>VERDE</v>
          </cell>
          <cell r="G117" t="str">
            <v xml:space="preserve">UASC ZAMZAM                                       </v>
          </cell>
          <cell r="H117" t="str">
            <v>2</v>
          </cell>
          <cell r="I117" t="str">
            <v/>
          </cell>
          <cell r="J117">
            <v>31</v>
          </cell>
          <cell r="K117" t="str">
            <v>7</v>
          </cell>
          <cell r="L117" t="str">
            <v>31</v>
          </cell>
          <cell r="M117" t="str">
            <v>174</v>
          </cell>
          <cell r="N117" t="str">
            <v>28</v>
          </cell>
          <cell r="O117" t="str">
            <v>11</v>
          </cell>
          <cell r="P117" t="str">
            <v>13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UACU5353707           </v>
          </cell>
          <cell r="U117" t="str">
            <v>10/03/2022</v>
          </cell>
          <cell r="V117" t="str">
            <v>09/03/2022</v>
          </cell>
          <cell r="W117" t="str">
            <v>CJ TRAVESSA ( DARIO ) PUXE SBL/ Carlos A0019904605</v>
          </cell>
          <cell r="X117" t="str">
            <v>SBL</v>
          </cell>
          <cell r="Y117" t="str">
            <v/>
          </cell>
        </row>
        <row r="118">
          <cell r="B118">
            <v>80536256</v>
          </cell>
          <cell r="C118">
            <v>540201977</v>
          </cell>
          <cell r="E118" t="str">
            <v/>
          </cell>
          <cell r="F118" t="str">
            <v/>
          </cell>
          <cell r="G118" t="str">
            <v xml:space="preserve">UASC ZAMZAM                                       </v>
          </cell>
          <cell r="I118" t="str">
            <v/>
          </cell>
          <cell r="J118">
            <v>1</v>
          </cell>
          <cell r="K118" t="str">
            <v/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0</v>
          </cell>
          <cell r="P118" t="str">
            <v>0</v>
          </cell>
          <cell r="Q118" t="str">
            <v>7</v>
          </cell>
          <cell r="R118" t="str">
            <v>7</v>
          </cell>
          <cell r="S118" t="str">
            <v>Não</v>
          </cell>
          <cell r="T118" t="str">
            <v xml:space="preserve">HLBU3088345           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</row>
        <row r="119">
          <cell r="B119">
            <v>100095550</v>
          </cell>
          <cell r="C119">
            <v>540202074</v>
          </cell>
          <cell r="E119" t="str">
            <v/>
          </cell>
          <cell r="F119" t="str">
            <v/>
          </cell>
          <cell r="G119" t="str">
            <v xml:space="preserve">UASC ZAMZAM                                       </v>
          </cell>
          <cell r="I119" t="str">
            <v/>
          </cell>
          <cell r="J119">
            <v>1</v>
          </cell>
          <cell r="K119" t="str">
            <v/>
          </cell>
          <cell r="L119" t="str">
            <v>1</v>
          </cell>
          <cell r="M119" t="str">
            <v>0</v>
          </cell>
          <cell r="N119" t="str">
            <v>1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BOM8074128            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</row>
        <row r="120">
          <cell r="B120">
            <v>100095549</v>
          </cell>
          <cell r="C120">
            <v>540202074</v>
          </cell>
          <cell r="E120" t="str">
            <v/>
          </cell>
          <cell r="F120" t="str">
            <v/>
          </cell>
          <cell r="G120" t="str">
            <v xml:space="preserve">UASC ZAMZAM                                       </v>
          </cell>
          <cell r="I120" t="str">
            <v/>
          </cell>
          <cell r="J120">
            <v>1</v>
          </cell>
          <cell r="K120" t="str">
            <v/>
          </cell>
          <cell r="L120" t="str">
            <v>1</v>
          </cell>
          <cell r="M120" t="str">
            <v>0</v>
          </cell>
          <cell r="N120" t="str">
            <v>1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BOM8074128            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</row>
        <row r="121">
          <cell r="B121">
            <v>80536111</v>
          </cell>
          <cell r="C121">
            <v>540202155</v>
          </cell>
          <cell r="E121" t="str">
            <v/>
          </cell>
          <cell r="F121" t="str">
            <v>VERDE</v>
          </cell>
          <cell r="G121" t="str">
            <v xml:space="preserve">UASC ZAMZAM                                       </v>
          </cell>
          <cell r="H121" t="str">
            <v>2</v>
          </cell>
          <cell r="I121" t="str">
            <v/>
          </cell>
          <cell r="J121">
            <v>45</v>
          </cell>
          <cell r="K121" t="str">
            <v>8</v>
          </cell>
          <cell r="L121" t="str">
            <v>45</v>
          </cell>
          <cell r="M121" t="str">
            <v>560</v>
          </cell>
          <cell r="N121" t="str">
            <v>34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BMOU4282141           </v>
          </cell>
          <cell r="U121" t="str">
            <v>11/03/2022</v>
          </cell>
          <cell r="V121" t="str">
            <v>11/03/2022</v>
          </cell>
          <cell r="W121" t="str">
            <v>Rodrigo A3873320271</v>
          </cell>
          <cell r="X121" t="str">
            <v>SBL</v>
          </cell>
          <cell r="Y121" t="str">
            <v/>
          </cell>
        </row>
        <row r="122">
          <cell r="B122">
            <v>80535748</v>
          </cell>
          <cell r="C122">
            <v>540201725</v>
          </cell>
          <cell r="E122" t="str">
            <v/>
          </cell>
          <cell r="F122" t="str">
            <v>VERDE</v>
          </cell>
          <cell r="G122" t="str">
            <v xml:space="preserve">UASC ZAMZAM                                       </v>
          </cell>
          <cell r="H122" t="str">
            <v>2</v>
          </cell>
          <cell r="I122" t="str">
            <v>0</v>
          </cell>
          <cell r="J122">
            <v>85</v>
          </cell>
          <cell r="K122" t="str">
            <v>14</v>
          </cell>
          <cell r="L122" t="str">
            <v>85</v>
          </cell>
          <cell r="M122" t="str">
            <v>464</v>
          </cell>
          <cell r="N122" t="str">
            <v>32</v>
          </cell>
          <cell r="O122" t="str">
            <v>14</v>
          </cell>
          <cell r="P122" t="str">
            <v>5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TGBU6169652           </v>
          </cell>
          <cell r="U122" t="str">
            <v>09/03/2022</v>
          </cell>
          <cell r="V122" t="str">
            <v>09/03/2022</v>
          </cell>
          <cell r="W122" t="str">
            <v>Ronie A9709970164</v>
          </cell>
          <cell r="X122" t="str">
            <v>FINALIZADO</v>
          </cell>
          <cell r="Y122" t="str">
            <v/>
          </cell>
        </row>
        <row r="123">
          <cell r="B123">
            <v>80535805</v>
          </cell>
          <cell r="C123">
            <v>540201729</v>
          </cell>
          <cell r="E123" t="str">
            <v/>
          </cell>
          <cell r="F123" t="str">
            <v>VERDE</v>
          </cell>
          <cell r="G123" t="str">
            <v xml:space="preserve">UASC ZAMZAM                                       </v>
          </cell>
          <cell r="H123" t="str">
            <v>2</v>
          </cell>
          <cell r="I123" t="str">
            <v>0</v>
          </cell>
          <cell r="J123">
            <v>59</v>
          </cell>
          <cell r="K123" t="str">
            <v>13</v>
          </cell>
          <cell r="L123" t="str">
            <v>59</v>
          </cell>
          <cell r="M123" t="str">
            <v>444</v>
          </cell>
          <cell r="N123" t="str">
            <v>54</v>
          </cell>
          <cell r="O123" t="str">
            <v>3</v>
          </cell>
          <cell r="P123" t="str">
            <v>7</v>
          </cell>
          <cell r="Q123" t="str">
            <v>1</v>
          </cell>
          <cell r="R123" t="str">
            <v>1</v>
          </cell>
          <cell r="S123" t="str">
            <v>Não</v>
          </cell>
          <cell r="T123" t="str">
            <v xml:space="preserve">HLBU2131030           </v>
          </cell>
          <cell r="U123" t="str">
            <v>08/03/2022</v>
          </cell>
          <cell r="V123" t="str">
            <v>08/03/2022</v>
          </cell>
          <cell r="W123" t="str">
            <v>Guilherme N910050006026</v>
          </cell>
          <cell r="X123" t="str">
            <v>FINALIZADO</v>
          </cell>
          <cell r="Y123" t="str">
            <v/>
          </cell>
        </row>
        <row r="124">
          <cell r="B124">
            <v>80535875</v>
          </cell>
          <cell r="C124">
            <v>540201865</v>
          </cell>
          <cell r="E124" t="str">
            <v/>
          </cell>
          <cell r="F124" t="str">
            <v>VERDE</v>
          </cell>
          <cell r="G124" t="str">
            <v xml:space="preserve">UASC ZAMZAM                                       </v>
          </cell>
          <cell r="H124" t="str">
            <v>2</v>
          </cell>
          <cell r="I124" t="str">
            <v>0</v>
          </cell>
          <cell r="J124">
            <v>65</v>
          </cell>
          <cell r="K124" t="str">
            <v>10</v>
          </cell>
          <cell r="L124" t="str">
            <v>65</v>
          </cell>
          <cell r="M124" t="str">
            <v>310</v>
          </cell>
          <cell r="N124" t="str">
            <v>26</v>
          </cell>
          <cell r="O124" t="str">
            <v>14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BMOU6646509           </v>
          </cell>
          <cell r="U124" t="str">
            <v>10/03/2022</v>
          </cell>
          <cell r="V124" t="str">
            <v>10/03/2022</v>
          </cell>
          <cell r="W124" t="str">
            <v>Leticia A9705530182</v>
          </cell>
          <cell r="X124" t="str">
            <v>FINALIZADO</v>
          </cell>
          <cell r="Y124" t="str">
            <v/>
          </cell>
        </row>
        <row r="125">
          <cell r="B125">
            <v>80536473</v>
          </cell>
          <cell r="C125">
            <v>540201890</v>
          </cell>
          <cell r="E125" t="str">
            <v/>
          </cell>
          <cell r="F125" t="str">
            <v>VERDE</v>
          </cell>
          <cell r="G125" t="str">
            <v xml:space="preserve">UASC ZAMZAM                                       </v>
          </cell>
          <cell r="H125" t="str">
            <v>2</v>
          </cell>
          <cell r="I125" t="str">
            <v>0</v>
          </cell>
          <cell r="J125">
            <v>23</v>
          </cell>
          <cell r="K125" t="str">
            <v>10</v>
          </cell>
          <cell r="L125" t="str">
            <v>23</v>
          </cell>
          <cell r="M125" t="str">
            <v>180</v>
          </cell>
          <cell r="N125" t="str">
            <v>63</v>
          </cell>
          <cell r="O125" t="str">
            <v>6</v>
          </cell>
          <cell r="P125" t="str">
            <v>13</v>
          </cell>
          <cell r="Q125" t="str">
            <v>1</v>
          </cell>
          <cell r="R125" t="str">
            <v>1</v>
          </cell>
          <cell r="S125" t="str">
            <v>Não</v>
          </cell>
          <cell r="T125" t="str">
            <v xml:space="preserve">BEAU5084830           </v>
          </cell>
          <cell r="U125" t="str">
            <v>08/03/2022</v>
          </cell>
          <cell r="V125" t="str">
            <v>08/03/2022</v>
          </cell>
          <cell r="W125" t="str">
            <v>Rodrigo A9483532210</v>
          </cell>
          <cell r="X125" t="str">
            <v>FINALIZADO</v>
          </cell>
          <cell r="Y125" t="str">
            <v/>
          </cell>
        </row>
        <row r="126">
          <cell r="B126">
            <v>80536019</v>
          </cell>
          <cell r="C126">
            <v>540201891</v>
          </cell>
          <cell r="E126" t="str">
            <v/>
          </cell>
          <cell r="F126" t="str">
            <v>VERDE</v>
          </cell>
          <cell r="G126" t="str">
            <v xml:space="preserve">UASC ZAMZAM                                       </v>
          </cell>
          <cell r="H126" t="str">
            <v>2</v>
          </cell>
          <cell r="I126" t="str">
            <v>0</v>
          </cell>
          <cell r="J126">
            <v>15</v>
          </cell>
          <cell r="K126" t="str">
            <v>4</v>
          </cell>
          <cell r="L126" t="str">
            <v>15</v>
          </cell>
          <cell r="M126" t="str">
            <v>50</v>
          </cell>
          <cell r="N126" t="str">
            <v>37</v>
          </cell>
          <cell r="O126" t="str">
            <v>7</v>
          </cell>
          <cell r="P126" t="str">
            <v>10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FSCU8431596           </v>
          </cell>
          <cell r="U126" t="str">
            <v>08/03/2022</v>
          </cell>
          <cell r="V126" t="str">
            <v>08/03/2022</v>
          </cell>
          <cell r="W126" t="str">
            <v>Rodrigo A9753300500</v>
          </cell>
          <cell r="X126" t="str">
            <v>FINALIZADO</v>
          </cell>
          <cell r="Y126" t="str">
            <v/>
          </cell>
        </row>
        <row r="127">
          <cell r="B127">
            <v>80536051</v>
          </cell>
          <cell r="C127">
            <v>540201912</v>
          </cell>
          <cell r="E127" t="str">
            <v/>
          </cell>
          <cell r="F127" t="str">
            <v>VERDE</v>
          </cell>
          <cell r="G127" t="str">
            <v xml:space="preserve">UASC ZAMZAM                                       </v>
          </cell>
          <cell r="H127" t="str">
            <v>2</v>
          </cell>
          <cell r="I127" t="str">
            <v>0</v>
          </cell>
          <cell r="J127">
            <v>116</v>
          </cell>
          <cell r="K127" t="str">
            <v>11</v>
          </cell>
          <cell r="L127" t="str">
            <v>116</v>
          </cell>
          <cell r="M127" t="str">
            <v>743</v>
          </cell>
          <cell r="N127" t="str">
            <v>34</v>
          </cell>
          <cell r="O127" t="str">
            <v>1</v>
          </cell>
          <cell r="P127" t="str">
            <v>18</v>
          </cell>
          <cell r="Q127" t="str">
            <v>1</v>
          </cell>
          <cell r="R127" t="str">
            <v>1</v>
          </cell>
          <cell r="S127" t="str">
            <v>Não</v>
          </cell>
          <cell r="T127" t="str">
            <v xml:space="preserve">HLXU8519484           </v>
          </cell>
          <cell r="U127" t="str">
            <v>09/03/2022</v>
          </cell>
          <cell r="V127" t="str">
            <v>09/03/2022</v>
          </cell>
          <cell r="W127" t="str">
            <v>Rodrigo N304017008016 / Ronie N910143008012</v>
          </cell>
          <cell r="X127" t="str">
            <v>FINALIZADO</v>
          </cell>
          <cell r="Y127" t="str">
            <v/>
          </cell>
        </row>
        <row r="128">
          <cell r="B128">
            <v>80536894</v>
          </cell>
          <cell r="C128">
            <v>540201974</v>
          </cell>
          <cell r="E128" t="str">
            <v/>
          </cell>
          <cell r="F128" t="str">
            <v>VERDE</v>
          </cell>
          <cell r="G128" t="str">
            <v xml:space="preserve">UASC ZAMZAM                                       </v>
          </cell>
          <cell r="H128" t="str">
            <v>1</v>
          </cell>
          <cell r="I128" t="str">
            <v>0</v>
          </cell>
          <cell r="J128">
            <v>67</v>
          </cell>
          <cell r="K128" t="str">
            <v>15</v>
          </cell>
          <cell r="L128" t="str">
            <v>67</v>
          </cell>
          <cell r="M128" t="str">
            <v>568</v>
          </cell>
          <cell r="N128" t="str">
            <v>8</v>
          </cell>
          <cell r="O128" t="str">
            <v>6</v>
          </cell>
          <cell r="P128" t="str">
            <v>13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HLBU2543212           </v>
          </cell>
          <cell r="U128" t="str">
            <v>08/03/2022</v>
          </cell>
          <cell r="V128" t="str">
            <v>08/03/2022</v>
          </cell>
          <cell r="W128" t="str">
            <v>Guilherme A0019975471</v>
          </cell>
          <cell r="X128" t="str">
            <v>FINALIZADO</v>
          </cell>
          <cell r="Y128" t="str">
            <v/>
          </cell>
        </row>
        <row r="129">
          <cell r="B129">
            <v>80534527</v>
          </cell>
          <cell r="C129">
            <v>540201471</v>
          </cell>
          <cell r="E129" t="str">
            <v/>
          </cell>
          <cell r="F129" t="str">
            <v/>
          </cell>
          <cell r="G129" t="str">
            <v xml:space="preserve">MSC ATHENS                                        </v>
          </cell>
          <cell r="I129" t="str">
            <v/>
          </cell>
          <cell r="J129">
            <v>54</v>
          </cell>
          <cell r="K129" t="str">
            <v>28</v>
          </cell>
          <cell r="L129" t="str">
            <v>54</v>
          </cell>
          <cell r="M129" t="str">
            <v>131</v>
          </cell>
          <cell r="N129" t="str">
            <v>43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BEAU4196481           </v>
          </cell>
          <cell r="U129" t="str">
            <v>02/02/2022</v>
          </cell>
          <cell r="V129" t="str">
            <v/>
          </cell>
          <cell r="W129" t="str">
            <v>CJ. CAMBIO ( ALVARO ) PUXE SBL</v>
          </cell>
          <cell r="X129" t="str">
            <v>SBL</v>
          </cell>
          <cell r="Y129" t="str">
            <v/>
          </cell>
        </row>
        <row r="130">
          <cell r="B130">
            <v>80535226</v>
          </cell>
          <cell r="C130">
            <v>540201473</v>
          </cell>
          <cell r="E130" t="str">
            <v/>
          </cell>
          <cell r="F130" t="str">
            <v>VERDE</v>
          </cell>
          <cell r="G130" t="str">
            <v xml:space="preserve">MSC ATHENS                                        </v>
          </cell>
          <cell r="H130" t="str">
            <v>2</v>
          </cell>
          <cell r="I130" t="str">
            <v/>
          </cell>
          <cell r="J130">
            <v>31</v>
          </cell>
          <cell r="K130" t="str">
            <v>15</v>
          </cell>
          <cell r="L130" t="str">
            <v>31</v>
          </cell>
          <cell r="M130" t="str">
            <v>32</v>
          </cell>
          <cell r="N130" t="str">
            <v>62</v>
          </cell>
          <cell r="O130" t="str">
            <v>11</v>
          </cell>
          <cell r="P130" t="str">
            <v>19</v>
          </cell>
          <cell r="Q130" t="str">
            <v>1</v>
          </cell>
          <cell r="R130" t="str">
            <v>1</v>
          </cell>
          <cell r="S130" t="str">
            <v>Não</v>
          </cell>
          <cell r="T130" t="str">
            <v xml:space="preserve">FCIU9235670           </v>
          </cell>
          <cell r="U130" t="str">
            <v>14/03/2022</v>
          </cell>
          <cell r="V130" t="str">
            <v>10/03/2022</v>
          </cell>
          <cell r="W130" t="str">
            <v>Silas A9609108212  9E43</v>
          </cell>
          <cell r="X130" t="str">
            <v>SBL</v>
          </cell>
          <cell r="Y130" t="str">
            <v/>
          </cell>
        </row>
        <row r="131">
          <cell r="B131">
            <v>80534933</v>
          </cell>
          <cell r="C131">
            <v>540201476</v>
          </cell>
          <cell r="E131" t="str">
            <v/>
          </cell>
          <cell r="F131" t="str">
            <v>VERDE</v>
          </cell>
          <cell r="G131" t="str">
            <v xml:space="preserve">MSC ATHENS                                        </v>
          </cell>
          <cell r="H131" t="str">
            <v>3</v>
          </cell>
          <cell r="I131" t="str">
            <v/>
          </cell>
          <cell r="J131">
            <v>27</v>
          </cell>
          <cell r="K131" t="str">
            <v>7</v>
          </cell>
          <cell r="L131" t="str">
            <v>27</v>
          </cell>
          <cell r="M131" t="str">
            <v>88</v>
          </cell>
          <cell r="N131" t="str">
            <v>15</v>
          </cell>
          <cell r="O131" t="str">
            <v>4</v>
          </cell>
          <cell r="P131" t="str">
            <v>17</v>
          </cell>
          <cell r="Q131" t="str">
            <v>1</v>
          </cell>
          <cell r="R131" t="str">
            <v>1</v>
          </cell>
          <cell r="S131" t="str">
            <v>Não</v>
          </cell>
          <cell r="T131" t="str">
            <v xml:space="preserve">HLBU3312619           </v>
          </cell>
          <cell r="U131" t="str">
            <v>11/03/2022</v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</row>
        <row r="132">
          <cell r="B132">
            <v>80534963</v>
          </cell>
          <cell r="C132">
            <v>540201479</v>
          </cell>
          <cell r="E132" t="str">
            <v/>
          </cell>
          <cell r="F132" t="str">
            <v/>
          </cell>
          <cell r="G132" t="str">
            <v xml:space="preserve">MSC ATHENS                                        </v>
          </cell>
          <cell r="I132" t="str">
            <v/>
          </cell>
          <cell r="J132">
            <v>4</v>
          </cell>
          <cell r="K132" t="str">
            <v>1</v>
          </cell>
          <cell r="L132" t="str">
            <v>4</v>
          </cell>
          <cell r="M132" t="str">
            <v>0</v>
          </cell>
          <cell r="N132" t="str">
            <v>21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UETU2390297           </v>
          </cell>
          <cell r="V132" t="str">
            <v/>
          </cell>
          <cell r="W132" t="str">
            <v>DTA 14/03</v>
          </cell>
          <cell r="X132" t="str">
            <v>DTA TRANSP</v>
          </cell>
          <cell r="Y132" t="str">
            <v/>
          </cell>
        </row>
        <row r="133">
          <cell r="B133">
            <v>80534606</v>
          </cell>
          <cell r="C133">
            <v>540201480</v>
          </cell>
          <cell r="E133" t="str">
            <v/>
          </cell>
          <cell r="F133" t="str">
            <v/>
          </cell>
          <cell r="G133" t="str">
            <v xml:space="preserve">MSC ATHENS                                        </v>
          </cell>
          <cell r="I133" t="str">
            <v/>
          </cell>
          <cell r="J133">
            <v>6</v>
          </cell>
          <cell r="K133" t="str">
            <v>4</v>
          </cell>
          <cell r="L133" t="str">
            <v>6</v>
          </cell>
          <cell r="M133" t="str">
            <v>0</v>
          </cell>
          <cell r="N133" t="str">
            <v>6</v>
          </cell>
          <cell r="O133" t="str">
            <v>4</v>
          </cell>
          <cell r="P133" t="str">
            <v>6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HLXU8243930           </v>
          </cell>
          <cell r="U133" t="str">
            <v>22/03/2022</v>
          </cell>
          <cell r="V133" t="str">
            <v/>
          </cell>
          <cell r="W133" t="str">
            <v>DTA 14/03- REFORCO DIR ( DARIO ) PUXE SBL</v>
          </cell>
          <cell r="X133" t="str">
            <v>DTA TRANSP</v>
          </cell>
          <cell r="Y133" t="str">
            <v/>
          </cell>
        </row>
        <row r="134">
          <cell r="B134">
            <v>80534609</v>
          </cell>
          <cell r="C134">
            <v>540201481</v>
          </cell>
          <cell r="E134" t="str">
            <v/>
          </cell>
          <cell r="F134" t="str">
            <v/>
          </cell>
          <cell r="G134" t="str">
            <v xml:space="preserve">MSC ATHENS                                        </v>
          </cell>
          <cell r="I134" t="str">
            <v/>
          </cell>
          <cell r="J134">
            <v>11</v>
          </cell>
          <cell r="K134" t="str">
            <v>4</v>
          </cell>
          <cell r="L134" t="str">
            <v>11</v>
          </cell>
          <cell r="M134" t="str">
            <v>0</v>
          </cell>
          <cell r="N134" t="str">
            <v>8</v>
          </cell>
          <cell r="O134" t="str">
            <v>0</v>
          </cell>
          <cell r="P134" t="str">
            <v>32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GESU6415009           </v>
          </cell>
          <cell r="U134" t="str">
            <v>25/03/2022</v>
          </cell>
          <cell r="V134" t="str">
            <v/>
          </cell>
          <cell r="W134" t="str">
            <v>REFORCO ESQ ( DARIO ) PUXE SBL / EXO.TRANSM. GW6E-2800/200KV-12 ( TEZOTO-GIBA ) PUXE SBL</v>
          </cell>
          <cell r="X134" t="str">
            <v>SBL</v>
          </cell>
          <cell r="Y134" t="str">
            <v/>
          </cell>
        </row>
        <row r="135">
          <cell r="B135">
            <v>80534611</v>
          </cell>
          <cell r="C135">
            <v>540201482</v>
          </cell>
          <cell r="E135" t="str">
            <v/>
          </cell>
          <cell r="F135" t="str">
            <v>VERDE</v>
          </cell>
          <cell r="G135" t="str">
            <v xml:space="preserve">MSC ATHENS                                        </v>
          </cell>
          <cell r="H135" t="str">
            <v>2</v>
          </cell>
          <cell r="I135" t="str">
            <v/>
          </cell>
          <cell r="J135">
            <v>62</v>
          </cell>
          <cell r="K135" t="str">
            <v>17</v>
          </cell>
          <cell r="L135" t="str">
            <v>62</v>
          </cell>
          <cell r="M135" t="str">
            <v>451</v>
          </cell>
          <cell r="N135" t="str">
            <v>4</v>
          </cell>
          <cell r="O135" t="str">
            <v>0</v>
          </cell>
          <cell r="P135" t="str">
            <v>22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HLXU8617006           </v>
          </cell>
          <cell r="U135" t="str">
            <v>03/02/2022</v>
          </cell>
          <cell r="V135" t="str">
            <v>04/03/2022</v>
          </cell>
          <cell r="W135" t="str">
            <v>Carlos A5410502022</v>
          </cell>
          <cell r="X135" t="str">
            <v>MBB</v>
          </cell>
          <cell r="Y135" t="str">
            <v/>
          </cell>
        </row>
        <row r="136">
          <cell r="B136">
            <v>80534612</v>
          </cell>
          <cell r="C136">
            <v>540201483</v>
          </cell>
          <cell r="E136" t="str">
            <v/>
          </cell>
          <cell r="F136" t="str">
            <v/>
          </cell>
          <cell r="G136" t="str">
            <v xml:space="preserve">MSC ATHENS                                        </v>
          </cell>
          <cell r="I136" t="str">
            <v/>
          </cell>
          <cell r="J136">
            <v>8</v>
          </cell>
          <cell r="K136" t="str">
            <v/>
          </cell>
          <cell r="L136" t="str">
            <v>8</v>
          </cell>
          <cell r="M136" t="str">
            <v>0</v>
          </cell>
          <cell r="N136" t="str">
            <v>0</v>
          </cell>
          <cell r="O136" t="str">
            <v>1</v>
          </cell>
          <cell r="P136" t="str">
            <v>32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HLBU2177978           </v>
          </cell>
          <cell r="U136" t="str">
            <v>21/03/2022</v>
          </cell>
          <cell r="V136" t="str">
            <v/>
          </cell>
          <cell r="W136" t="str">
            <v>DTA 14/03</v>
          </cell>
          <cell r="X136" t="str">
            <v>DTA TRANSP</v>
          </cell>
          <cell r="Y136" t="str">
            <v/>
          </cell>
        </row>
        <row r="137">
          <cell r="B137">
            <v>80534718</v>
          </cell>
          <cell r="C137">
            <v>540201485</v>
          </cell>
          <cell r="E137" t="str">
            <v/>
          </cell>
          <cell r="F137" t="str">
            <v/>
          </cell>
          <cell r="G137" t="str">
            <v xml:space="preserve">MSC ATHENS                                        </v>
          </cell>
          <cell r="I137" t="str">
            <v/>
          </cell>
          <cell r="J137">
            <v>41</v>
          </cell>
          <cell r="K137" t="str">
            <v>8</v>
          </cell>
          <cell r="L137" t="str">
            <v>41</v>
          </cell>
          <cell r="M137" t="str">
            <v>208</v>
          </cell>
          <cell r="N137" t="str">
            <v>18</v>
          </cell>
          <cell r="O137" t="str">
            <v>11</v>
          </cell>
          <cell r="P137" t="str">
            <v>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UACU5337202           </v>
          </cell>
          <cell r="U137" t="str">
            <v>09/03/2022</v>
          </cell>
          <cell r="V137" t="str">
            <v>10/03/2022</v>
          </cell>
          <cell r="W137" t="str">
            <v>Patrick A0029975890</v>
          </cell>
          <cell r="X137" t="str">
            <v>MBB</v>
          </cell>
          <cell r="Y137" t="str">
            <v/>
          </cell>
        </row>
        <row r="138">
          <cell r="B138">
            <v>80534741</v>
          </cell>
          <cell r="C138">
            <v>540201486</v>
          </cell>
          <cell r="E138" t="str">
            <v/>
          </cell>
          <cell r="F138" t="str">
            <v>VERDE</v>
          </cell>
          <cell r="G138" t="str">
            <v xml:space="preserve">MSC ATHENS                                        </v>
          </cell>
          <cell r="H138" t="str">
            <v>2</v>
          </cell>
          <cell r="I138" t="str">
            <v/>
          </cell>
          <cell r="J138">
            <v>74</v>
          </cell>
          <cell r="K138" t="str">
            <v>21</v>
          </cell>
          <cell r="L138" t="str">
            <v>74</v>
          </cell>
          <cell r="M138" t="str">
            <v>199</v>
          </cell>
          <cell r="N138" t="str">
            <v>60</v>
          </cell>
          <cell r="O138" t="str">
            <v>9</v>
          </cell>
          <cell r="P138" t="str">
            <v>11</v>
          </cell>
          <cell r="Q138" t="str">
            <v>1</v>
          </cell>
          <cell r="R138" t="str">
            <v>1</v>
          </cell>
          <cell r="S138" t="str">
            <v>Não</v>
          </cell>
          <cell r="T138" t="str">
            <v xml:space="preserve">FSCU8241596           </v>
          </cell>
          <cell r="U138" t="str">
            <v>10/03/2022</v>
          </cell>
          <cell r="V138" t="str">
            <v>09/03/2022</v>
          </cell>
          <cell r="W138" t="str">
            <v>Carlos A4571500673</v>
          </cell>
          <cell r="X138" t="str">
            <v>SBL</v>
          </cell>
          <cell r="Y138" t="str">
            <v/>
          </cell>
        </row>
        <row r="139">
          <cell r="B139">
            <v>80534745</v>
          </cell>
          <cell r="C139">
            <v>540201487</v>
          </cell>
          <cell r="E139" t="str">
            <v/>
          </cell>
          <cell r="F139" t="str">
            <v>VERDE</v>
          </cell>
          <cell r="G139" t="str">
            <v xml:space="preserve">MSC ATHENS                                        </v>
          </cell>
          <cell r="H139" t="str">
            <v>2</v>
          </cell>
          <cell r="I139" t="str">
            <v/>
          </cell>
          <cell r="J139">
            <v>73</v>
          </cell>
          <cell r="K139" t="str">
            <v>23</v>
          </cell>
          <cell r="L139" t="str">
            <v>73</v>
          </cell>
          <cell r="M139" t="str">
            <v>545</v>
          </cell>
          <cell r="N139" t="str">
            <v>14</v>
          </cell>
          <cell r="O139" t="str">
            <v>6</v>
          </cell>
          <cell r="P139" t="str">
            <v>16</v>
          </cell>
          <cell r="Q139" t="str">
            <v>3</v>
          </cell>
          <cell r="R139" t="str">
            <v>3</v>
          </cell>
          <cell r="S139" t="str">
            <v>Não</v>
          </cell>
          <cell r="T139" t="str">
            <v xml:space="preserve">HLBU1684622           </v>
          </cell>
          <cell r="U139" t="str">
            <v>08/03/2022</v>
          </cell>
          <cell r="V139" t="str">
            <v>09/03/2022</v>
          </cell>
          <cell r="W139" t="str">
            <v>Carlos A0019902005/ Patrick A9406660501  7354</v>
          </cell>
          <cell r="X139" t="str">
            <v>SBL</v>
          </cell>
          <cell r="Y139" t="str">
            <v/>
          </cell>
        </row>
        <row r="140">
          <cell r="B140">
            <v>80534760</v>
          </cell>
          <cell r="C140">
            <v>540201488</v>
          </cell>
          <cell r="E140" t="str">
            <v/>
          </cell>
          <cell r="F140" t="str">
            <v>VERDE</v>
          </cell>
          <cell r="G140" t="str">
            <v xml:space="preserve">MSC ATHENS                                        </v>
          </cell>
          <cell r="H140" t="str">
            <v>3</v>
          </cell>
          <cell r="I140" t="str">
            <v/>
          </cell>
          <cell r="J140">
            <v>7</v>
          </cell>
          <cell r="K140" t="str">
            <v>3</v>
          </cell>
          <cell r="L140" t="str">
            <v>7</v>
          </cell>
          <cell r="M140" t="str">
            <v>0</v>
          </cell>
          <cell r="N140" t="str">
            <v>2</v>
          </cell>
          <cell r="O140" t="str">
            <v>7</v>
          </cell>
          <cell r="P140" t="str">
            <v>22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FCIU9154630           </v>
          </cell>
          <cell r="U140" t="str">
            <v>08/03/2022</v>
          </cell>
          <cell r="V140" t="str">
            <v>08/03/2022</v>
          </cell>
          <cell r="W140" t="str">
            <v>BANCOS ( ALVARO ) PUXE SBL</v>
          </cell>
          <cell r="X140" t="str">
            <v>SBL</v>
          </cell>
          <cell r="Y140" t="str">
            <v/>
          </cell>
        </row>
        <row r="141">
          <cell r="B141">
            <v>80534761</v>
          </cell>
          <cell r="C141">
            <v>540201489</v>
          </cell>
          <cell r="E141" t="str">
            <v/>
          </cell>
          <cell r="F141" t="str">
            <v/>
          </cell>
          <cell r="G141" t="str">
            <v xml:space="preserve">MSC ATHENS                                        </v>
          </cell>
          <cell r="I141" t="str">
            <v/>
          </cell>
          <cell r="J141">
            <v>32</v>
          </cell>
          <cell r="K141" t="str">
            <v>13</v>
          </cell>
          <cell r="L141" t="str">
            <v>32</v>
          </cell>
          <cell r="M141" t="str">
            <v>169</v>
          </cell>
          <cell r="N141" t="str">
            <v>12</v>
          </cell>
          <cell r="O141" t="str">
            <v>18</v>
          </cell>
          <cell r="P141" t="str">
            <v>11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HLBU3419700           </v>
          </cell>
          <cell r="U141" t="str">
            <v>28/02/2022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</row>
        <row r="142">
          <cell r="B142">
            <v>80534765</v>
          </cell>
          <cell r="C142">
            <v>540201490</v>
          </cell>
          <cell r="E142" t="str">
            <v/>
          </cell>
          <cell r="F142" t="str">
            <v>VERDE</v>
          </cell>
          <cell r="G142" t="str">
            <v xml:space="preserve">MSC ATHENS                                        </v>
          </cell>
          <cell r="H142" t="str">
            <v>4</v>
          </cell>
          <cell r="I142" t="str">
            <v/>
          </cell>
          <cell r="J142">
            <v>9</v>
          </cell>
          <cell r="K142" t="str">
            <v>3</v>
          </cell>
          <cell r="L142" t="str">
            <v>9</v>
          </cell>
          <cell r="M142" t="str">
            <v>0</v>
          </cell>
          <cell r="N142" t="str">
            <v>28</v>
          </cell>
          <cell r="O142" t="str">
            <v>11</v>
          </cell>
          <cell r="P142" t="str">
            <v>7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HLXU8456621           </v>
          </cell>
          <cell r="U142" t="str">
            <v>21/03/2022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</row>
        <row r="143">
          <cell r="B143">
            <v>80534746</v>
          </cell>
          <cell r="C143">
            <v>540201491</v>
          </cell>
          <cell r="E143" t="str">
            <v/>
          </cell>
          <cell r="F143" t="str">
            <v/>
          </cell>
          <cell r="G143" t="str">
            <v xml:space="preserve">MSC ATHENS                                        </v>
          </cell>
          <cell r="I143" t="str">
            <v/>
          </cell>
          <cell r="J143">
            <v>17</v>
          </cell>
          <cell r="K143" t="str">
            <v>5</v>
          </cell>
          <cell r="L143" t="str">
            <v>17</v>
          </cell>
          <cell r="M143" t="str">
            <v>0</v>
          </cell>
          <cell r="N143" t="str">
            <v>12</v>
          </cell>
          <cell r="O143" t="str">
            <v>29</v>
          </cell>
          <cell r="P143" t="str">
            <v>5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HLXU8219173           </v>
          </cell>
          <cell r="U143" t="str">
            <v>14/03/2022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</row>
        <row r="144">
          <cell r="B144">
            <v>80534786</v>
          </cell>
          <cell r="C144">
            <v>540201492</v>
          </cell>
          <cell r="E144" t="str">
            <v/>
          </cell>
          <cell r="F144" t="str">
            <v/>
          </cell>
          <cell r="G144" t="str">
            <v xml:space="preserve">MSC ATHENS                                        </v>
          </cell>
          <cell r="I144" t="str">
            <v/>
          </cell>
          <cell r="J144">
            <v>9</v>
          </cell>
          <cell r="K144" t="str">
            <v>4</v>
          </cell>
          <cell r="L144" t="str">
            <v>9</v>
          </cell>
          <cell r="M144" t="str">
            <v>1</v>
          </cell>
          <cell r="N144" t="str">
            <v>25</v>
          </cell>
          <cell r="O144" t="str">
            <v>4</v>
          </cell>
          <cell r="P144" t="str">
            <v>20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HLBU1357390           </v>
          </cell>
          <cell r="V144" t="str">
            <v/>
          </cell>
          <cell r="W144" t="str">
            <v>DTA 14/03</v>
          </cell>
          <cell r="X144" t="str">
            <v>DTA TRANSP</v>
          </cell>
          <cell r="Y144" t="str">
            <v/>
          </cell>
        </row>
        <row r="145">
          <cell r="B145">
            <v>80534792</v>
          </cell>
          <cell r="C145">
            <v>540201495</v>
          </cell>
          <cell r="E145" t="str">
            <v/>
          </cell>
          <cell r="F145" t="str">
            <v/>
          </cell>
          <cell r="G145" t="str">
            <v xml:space="preserve">MSC ATHENS                                        </v>
          </cell>
          <cell r="I145" t="str">
            <v/>
          </cell>
          <cell r="J145">
            <v>21</v>
          </cell>
          <cell r="K145" t="str">
            <v>9</v>
          </cell>
          <cell r="L145" t="str">
            <v>21</v>
          </cell>
          <cell r="M145" t="str">
            <v>52</v>
          </cell>
          <cell r="N145" t="str">
            <v>7</v>
          </cell>
          <cell r="O145" t="str">
            <v>16</v>
          </cell>
          <cell r="P145" t="str">
            <v>13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DFSU7319708           </v>
          </cell>
          <cell r="U145" t="str">
            <v>18/03/2022</v>
          </cell>
          <cell r="V145" t="str">
            <v/>
          </cell>
          <cell r="W145" t="str">
            <v>DTA 14/03</v>
          </cell>
          <cell r="X145" t="str">
            <v>DTA TRANSP</v>
          </cell>
          <cell r="Y145" t="str">
            <v/>
          </cell>
        </row>
        <row r="146">
          <cell r="B146">
            <v>80534799</v>
          </cell>
          <cell r="C146">
            <v>540201496</v>
          </cell>
          <cell r="E146" t="str">
            <v/>
          </cell>
          <cell r="F146" t="str">
            <v>VERDE</v>
          </cell>
          <cell r="G146" t="str">
            <v xml:space="preserve">MSC ATHENS                                        </v>
          </cell>
          <cell r="H146" t="str">
            <v>7</v>
          </cell>
          <cell r="I146" t="str">
            <v/>
          </cell>
          <cell r="J146">
            <v>19</v>
          </cell>
          <cell r="K146" t="str">
            <v>6</v>
          </cell>
          <cell r="L146" t="str">
            <v>19</v>
          </cell>
          <cell r="M146" t="str">
            <v>42</v>
          </cell>
          <cell r="N146" t="str">
            <v>9</v>
          </cell>
          <cell r="O146" t="str">
            <v>19</v>
          </cell>
          <cell r="P146" t="str">
            <v>2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SLSU8053800           </v>
          </cell>
          <cell r="U146" t="str">
            <v>14/03/2022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</row>
        <row r="147">
          <cell r="B147">
            <v>80534833</v>
          </cell>
          <cell r="C147">
            <v>540201498</v>
          </cell>
          <cell r="E147" t="str">
            <v/>
          </cell>
          <cell r="F147" t="str">
            <v/>
          </cell>
          <cell r="G147" t="str">
            <v xml:space="preserve">MSC ATHENS                                        </v>
          </cell>
          <cell r="I147" t="str">
            <v/>
          </cell>
          <cell r="J147">
            <v>12</v>
          </cell>
          <cell r="K147" t="str">
            <v>5</v>
          </cell>
          <cell r="L147" t="str">
            <v>12</v>
          </cell>
          <cell r="M147" t="str">
            <v>18</v>
          </cell>
          <cell r="N147" t="str">
            <v>18</v>
          </cell>
          <cell r="O147" t="str">
            <v>13</v>
          </cell>
          <cell r="P147" t="str">
            <v>5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HLBU1085115           </v>
          </cell>
          <cell r="U147" t="str">
            <v>14/03/2022</v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</row>
        <row r="148">
          <cell r="B148">
            <v>80534797</v>
          </cell>
          <cell r="C148">
            <v>540201499</v>
          </cell>
          <cell r="E148" t="str">
            <v/>
          </cell>
          <cell r="F148" t="str">
            <v>VERDE</v>
          </cell>
          <cell r="G148" t="str">
            <v xml:space="preserve">MSC ATHENS                                        </v>
          </cell>
          <cell r="H148" t="str">
            <v>7</v>
          </cell>
          <cell r="I148" t="str">
            <v/>
          </cell>
          <cell r="J148">
            <v>41</v>
          </cell>
          <cell r="K148" t="str">
            <v>14</v>
          </cell>
          <cell r="L148" t="str">
            <v>41</v>
          </cell>
          <cell r="M148" t="str">
            <v>121</v>
          </cell>
          <cell r="N148" t="str">
            <v>12</v>
          </cell>
          <cell r="O148" t="str">
            <v>9</v>
          </cell>
          <cell r="P148" t="str">
            <v>27</v>
          </cell>
          <cell r="Q148" t="str">
            <v>1</v>
          </cell>
          <cell r="R148" t="str">
            <v>1</v>
          </cell>
          <cell r="S148" t="str">
            <v>Não</v>
          </cell>
          <cell r="T148" t="str">
            <v xml:space="preserve">CAIU8998828           </v>
          </cell>
          <cell r="U148" t="str">
            <v>04/03/2022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</row>
        <row r="149">
          <cell r="B149">
            <v>80534818</v>
          </cell>
          <cell r="C149">
            <v>540201508</v>
          </cell>
          <cell r="E149" t="str">
            <v/>
          </cell>
          <cell r="F149" t="str">
            <v/>
          </cell>
          <cell r="G149" t="str">
            <v xml:space="preserve">MSC ATHENS                                        </v>
          </cell>
          <cell r="I149" t="str">
            <v/>
          </cell>
          <cell r="J149">
            <v>8</v>
          </cell>
          <cell r="K149" t="str">
            <v>2</v>
          </cell>
          <cell r="L149" t="str">
            <v>8</v>
          </cell>
          <cell r="M149" t="str">
            <v>0</v>
          </cell>
          <cell r="N149" t="str">
            <v>13</v>
          </cell>
          <cell r="O149" t="str">
            <v>19</v>
          </cell>
          <cell r="P149" t="str">
            <v>4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UACU5872739           </v>
          </cell>
          <cell r="V149" t="str">
            <v/>
          </cell>
          <cell r="W149" t="str">
            <v>DTA 14/03- PORTA-OBJETOS AREA DO TETO ( ALVARO ) PUXE SBL</v>
          </cell>
          <cell r="X149" t="str">
            <v>DTA TRANSP</v>
          </cell>
          <cell r="Y149" t="str">
            <v/>
          </cell>
        </row>
        <row r="150">
          <cell r="B150">
            <v>80534819</v>
          </cell>
          <cell r="C150">
            <v>540201509</v>
          </cell>
          <cell r="E150" t="str">
            <v/>
          </cell>
          <cell r="F150" t="str">
            <v/>
          </cell>
          <cell r="G150" t="str">
            <v xml:space="preserve">MSC ATHENS                                        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20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FANU1080774           </v>
          </cell>
          <cell r="V150" t="str">
            <v/>
          </cell>
          <cell r="W150" t="str">
            <v>DTA 14/03- PORTA-OBJETOS AREA DO TETO ( ALVARO ) PUXE SBL</v>
          </cell>
          <cell r="X150" t="str">
            <v>DTA TRANSP</v>
          </cell>
          <cell r="Y150" t="str">
            <v/>
          </cell>
        </row>
        <row r="151">
          <cell r="B151">
            <v>80534820</v>
          </cell>
          <cell r="C151">
            <v>540201510</v>
          </cell>
          <cell r="E151" t="str">
            <v/>
          </cell>
          <cell r="F151" t="str">
            <v/>
          </cell>
          <cell r="G151" t="str">
            <v xml:space="preserve">MSC ATHENS  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47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TCKU6005422           </v>
          </cell>
          <cell r="V151" t="str">
            <v/>
          </cell>
          <cell r="W151" t="str">
            <v>DTA 14/03- BANCOS ( ALVARO ) PUXE SBL</v>
          </cell>
          <cell r="X151" t="str">
            <v>DTA TRANSP</v>
          </cell>
          <cell r="Y151" t="str">
            <v/>
          </cell>
        </row>
        <row r="152">
          <cell r="B152">
            <v>80534823</v>
          </cell>
          <cell r="C152">
            <v>540201511</v>
          </cell>
          <cell r="E152" t="str">
            <v/>
          </cell>
          <cell r="F152" t="str">
            <v>VERDE</v>
          </cell>
          <cell r="G152" t="str">
            <v xml:space="preserve">MSC ATHENS                                        </v>
          </cell>
          <cell r="H152" t="str">
            <v>1</v>
          </cell>
          <cell r="I152" t="str">
            <v/>
          </cell>
          <cell r="J152">
            <v>22</v>
          </cell>
          <cell r="K152" t="str">
            <v>7</v>
          </cell>
          <cell r="L152" t="str">
            <v>22</v>
          </cell>
          <cell r="M152" t="str">
            <v>0</v>
          </cell>
          <cell r="N152" t="str">
            <v>15</v>
          </cell>
          <cell r="O152" t="str">
            <v>44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UASU1033902           </v>
          </cell>
          <cell r="U152" t="str">
            <v>11/03/2022</v>
          </cell>
          <cell r="V152" t="str">
            <v>11/03/2022</v>
          </cell>
          <cell r="W152" t="str">
            <v>Patrick A9448810223  7354</v>
          </cell>
          <cell r="X152" t="str">
            <v>MBB</v>
          </cell>
          <cell r="Y152" t="str">
            <v/>
          </cell>
        </row>
        <row r="153">
          <cell r="B153">
            <v>80535047</v>
          </cell>
          <cell r="C153">
            <v>540201512</v>
          </cell>
          <cell r="E153" t="str">
            <v/>
          </cell>
          <cell r="F153" t="str">
            <v/>
          </cell>
          <cell r="G153" t="str">
            <v xml:space="preserve">MSC ATHENS                                        </v>
          </cell>
          <cell r="I153" t="str">
            <v/>
          </cell>
          <cell r="J153">
            <v>101</v>
          </cell>
          <cell r="K153" t="str">
            <v>27</v>
          </cell>
          <cell r="L153" t="str">
            <v>101</v>
          </cell>
          <cell r="M153" t="str">
            <v>809</v>
          </cell>
          <cell r="N153" t="str">
            <v>1</v>
          </cell>
          <cell r="O153" t="str">
            <v>3</v>
          </cell>
          <cell r="P153" t="str">
            <v>31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HLBU1847273           </v>
          </cell>
          <cell r="U153" t="str">
            <v>15/03/2022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</row>
        <row r="154">
          <cell r="B154">
            <v>80534822</v>
          </cell>
          <cell r="C154">
            <v>540201513</v>
          </cell>
          <cell r="E154" t="str">
            <v/>
          </cell>
          <cell r="F154" t="str">
            <v/>
          </cell>
          <cell r="G154" t="str">
            <v xml:space="preserve">MSC ATHENS                                        </v>
          </cell>
          <cell r="I154" t="str">
            <v/>
          </cell>
          <cell r="J154">
            <v>73</v>
          </cell>
          <cell r="K154" t="str">
            <v>18</v>
          </cell>
          <cell r="L154" t="str">
            <v>73</v>
          </cell>
          <cell r="M154" t="str">
            <v>364</v>
          </cell>
          <cell r="N154" t="str">
            <v>33</v>
          </cell>
          <cell r="O154" t="str">
            <v>8</v>
          </cell>
          <cell r="P154" t="str">
            <v>32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FANU1150188           </v>
          </cell>
          <cell r="U154" t="str">
            <v>07/02/2022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</row>
        <row r="155">
          <cell r="B155">
            <v>80534821</v>
          </cell>
          <cell r="C155">
            <v>540201514</v>
          </cell>
          <cell r="E155" t="str">
            <v/>
          </cell>
          <cell r="F155" t="str">
            <v>VERDE</v>
          </cell>
          <cell r="G155" t="str">
            <v xml:space="preserve">MSC ATHENS                                        </v>
          </cell>
          <cell r="H155" t="str">
            <v>3</v>
          </cell>
          <cell r="I155" t="str">
            <v/>
          </cell>
          <cell r="J155">
            <v>22</v>
          </cell>
          <cell r="K155" t="str">
            <v>9</v>
          </cell>
          <cell r="L155" t="str">
            <v>22</v>
          </cell>
          <cell r="M155" t="str">
            <v>98</v>
          </cell>
          <cell r="N155" t="str">
            <v>16</v>
          </cell>
          <cell r="O155" t="str">
            <v>11</v>
          </cell>
          <cell r="P155" t="str">
            <v>440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FANU1099070           </v>
          </cell>
          <cell r="U155" t="str">
            <v>08/03/2022</v>
          </cell>
          <cell r="V155" t="str">
            <v>08/03/2022</v>
          </cell>
          <cell r="W155" t="str">
            <v>BANCOS ( ALVARO ) PUXE SBL</v>
          </cell>
          <cell r="X155" t="str">
            <v>SBL</v>
          </cell>
          <cell r="Y155" t="str">
            <v/>
          </cell>
        </row>
        <row r="156">
          <cell r="B156">
            <v>80534824</v>
          </cell>
          <cell r="C156">
            <v>540201515</v>
          </cell>
          <cell r="E156" t="str">
            <v/>
          </cell>
          <cell r="F156" t="str">
            <v/>
          </cell>
          <cell r="G156" t="str">
            <v xml:space="preserve">MSC ATHENS                                        </v>
          </cell>
          <cell r="I156" t="str">
            <v/>
          </cell>
          <cell r="J156">
            <v>8</v>
          </cell>
          <cell r="K156" t="str">
            <v>3</v>
          </cell>
          <cell r="L156" t="str">
            <v>8</v>
          </cell>
          <cell r="M156" t="str">
            <v>0</v>
          </cell>
          <cell r="N156" t="str">
            <v>12</v>
          </cell>
          <cell r="O156" t="str">
            <v>0</v>
          </cell>
          <cell r="P156" t="str">
            <v>24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FANU1116075           </v>
          </cell>
          <cell r="V156" t="str">
            <v/>
          </cell>
          <cell r="W156" t="str">
            <v>DTA 14/03</v>
          </cell>
          <cell r="X156" t="str">
            <v>DTA TRANSP</v>
          </cell>
          <cell r="Y156" t="str">
            <v/>
          </cell>
        </row>
        <row r="157">
          <cell r="B157">
            <v>80535053</v>
          </cell>
          <cell r="C157">
            <v>540201516</v>
          </cell>
          <cell r="E157" t="str">
            <v/>
          </cell>
          <cell r="F157" t="str">
            <v/>
          </cell>
          <cell r="G157" t="str">
            <v xml:space="preserve">MSC ATHENS                                        </v>
          </cell>
          <cell r="I157" t="str">
            <v/>
          </cell>
          <cell r="J157">
            <v>5</v>
          </cell>
          <cell r="K157" t="str">
            <v>2</v>
          </cell>
          <cell r="L157" t="str">
            <v>5</v>
          </cell>
          <cell r="M157" t="str">
            <v>0</v>
          </cell>
          <cell r="N157" t="str">
            <v>11</v>
          </cell>
          <cell r="O157" t="str">
            <v>0</v>
          </cell>
          <cell r="P157" t="str">
            <v>15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FCIU9100464           </v>
          </cell>
          <cell r="V157" t="str">
            <v/>
          </cell>
          <cell r="W157" t="str">
            <v>DTA 14/03*EXO.TRANSM. GW6E-2800/200KV-12 ( TEZOTO-GIBA ) PUXE SBL</v>
          </cell>
          <cell r="X157" t="str">
            <v>DTA TRANSP</v>
          </cell>
          <cell r="Y157" t="str">
            <v/>
          </cell>
        </row>
        <row r="158">
          <cell r="B158">
            <v>80535118</v>
          </cell>
          <cell r="C158">
            <v>540201517</v>
          </cell>
          <cell r="E158" t="str">
            <v/>
          </cell>
          <cell r="F158" t="str">
            <v>VERDE</v>
          </cell>
          <cell r="G158" t="str">
            <v xml:space="preserve">MSC ATHENS                                        </v>
          </cell>
          <cell r="H158" t="str">
            <v>7</v>
          </cell>
          <cell r="I158" t="str">
            <v/>
          </cell>
          <cell r="J158">
            <v>22</v>
          </cell>
          <cell r="K158" t="str">
            <v>6</v>
          </cell>
          <cell r="L158" t="str">
            <v>22</v>
          </cell>
          <cell r="M158" t="str">
            <v>0</v>
          </cell>
          <cell r="N158" t="str">
            <v>17</v>
          </cell>
          <cell r="O158" t="str">
            <v>19</v>
          </cell>
          <cell r="P158" t="str">
            <v>18</v>
          </cell>
          <cell r="Q158" t="str">
            <v>1</v>
          </cell>
          <cell r="R158" t="str">
            <v>1</v>
          </cell>
          <cell r="S158" t="str">
            <v>Não</v>
          </cell>
          <cell r="T158" t="str">
            <v xml:space="preserve">CAAU5475950           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</row>
        <row r="159">
          <cell r="B159">
            <v>80535123</v>
          </cell>
          <cell r="C159">
            <v>540201530</v>
          </cell>
          <cell r="E159" t="str">
            <v/>
          </cell>
          <cell r="F159" t="str">
            <v/>
          </cell>
          <cell r="G159" t="str">
            <v xml:space="preserve">MSC ATHENS                                        </v>
          </cell>
          <cell r="I159" t="str">
            <v/>
          </cell>
          <cell r="J159">
            <v>9</v>
          </cell>
          <cell r="K159" t="str">
            <v>4</v>
          </cell>
          <cell r="L159" t="str">
            <v>9</v>
          </cell>
          <cell r="M159" t="str">
            <v>0</v>
          </cell>
          <cell r="N159" t="str">
            <v>1</v>
          </cell>
          <cell r="O159" t="str">
            <v>7</v>
          </cell>
          <cell r="P159" t="str">
            <v>20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TCLU9517224           </v>
          </cell>
          <cell r="U159" t="str">
            <v>21/03/2022</v>
          </cell>
          <cell r="V159" t="str">
            <v/>
          </cell>
          <cell r="W159" t="str">
            <v>EXO.TRANSM. GW6E-2800/200KV-12 ( TEZOTO-GIBA ) PUXE SBL</v>
          </cell>
          <cell r="X159" t="str">
            <v>SBL</v>
          </cell>
          <cell r="Y159" t="str">
            <v/>
          </cell>
        </row>
        <row r="160">
          <cell r="B160">
            <v>80535174</v>
          </cell>
          <cell r="C160">
            <v>540201547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16</v>
          </cell>
          <cell r="K160" t="str">
            <v>7</v>
          </cell>
          <cell r="L160" t="str">
            <v>16</v>
          </cell>
          <cell r="M160" t="str">
            <v>0</v>
          </cell>
          <cell r="N160" t="str">
            <v>17</v>
          </cell>
          <cell r="O160" t="str">
            <v>9</v>
          </cell>
          <cell r="P160" t="str">
            <v>11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TCNU3280744           </v>
          </cell>
          <cell r="V160" t="str">
            <v/>
          </cell>
          <cell r="W160" t="str">
            <v>DTA 14/03</v>
          </cell>
          <cell r="X160" t="str">
            <v>DTA TRANSP</v>
          </cell>
          <cell r="Y160" t="str">
            <v/>
          </cell>
        </row>
        <row r="161">
          <cell r="B161">
            <v>80535186</v>
          </cell>
          <cell r="C161">
            <v>540201549</v>
          </cell>
          <cell r="E161" t="str">
            <v/>
          </cell>
          <cell r="F161" t="str">
            <v/>
          </cell>
          <cell r="G161" t="str">
            <v xml:space="preserve">MSC ATHENS                                        </v>
          </cell>
          <cell r="I161" t="str">
            <v/>
          </cell>
          <cell r="J161">
            <v>5</v>
          </cell>
          <cell r="K161" t="str">
            <v>1</v>
          </cell>
          <cell r="L161" t="str">
            <v>5</v>
          </cell>
          <cell r="M161" t="str">
            <v>1</v>
          </cell>
          <cell r="N161" t="str">
            <v>20</v>
          </cell>
          <cell r="O161" t="str">
            <v>0</v>
          </cell>
          <cell r="P161" t="str">
            <v>0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FCIU6658940           </v>
          </cell>
          <cell r="V161" t="str">
            <v/>
          </cell>
          <cell r="W161" t="str">
            <v>DTA 14/03</v>
          </cell>
          <cell r="X161" t="str">
            <v>DTA TRANSP</v>
          </cell>
          <cell r="Y161" t="str">
            <v/>
          </cell>
        </row>
        <row r="162">
          <cell r="B162">
            <v>80535224</v>
          </cell>
          <cell r="C162">
            <v>540201550</v>
          </cell>
          <cell r="E162" t="str">
            <v/>
          </cell>
          <cell r="F162" t="str">
            <v>VERDE</v>
          </cell>
          <cell r="G162" t="str">
            <v xml:space="preserve">MSC ATHENS                                        </v>
          </cell>
          <cell r="H162" t="str">
            <v>8</v>
          </cell>
          <cell r="I162" t="str">
            <v/>
          </cell>
          <cell r="J162">
            <v>20</v>
          </cell>
          <cell r="K162" t="str">
            <v>5</v>
          </cell>
          <cell r="L162" t="str">
            <v>20</v>
          </cell>
          <cell r="M162" t="str">
            <v>72</v>
          </cell>
          <cell r="N162" t="str">
            <v>11</v>
          </cell>
          <cell r="O162" t="str">
            <v>3</v>
          </cell>
          <cell r="P162" t="str">
            <v>10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UACU6025240           </v>
          </cell>
          <cell r="U162" t="str">
            <v>23/02/2022</v>
          </cell>
          <cell r="V162" t="str">
            <v>03/03/2022</v>
          </cell>
          <cell r="W162" t="str">
            <v>Silas A9606892031     9051</v>
          </cell>
          <cell r="X162" t="str">
            <v>MBB</v>
          </cell>
          <cell r="Y162" t="str">
            <v/>
          </cell>
        </row>
        <row r="163">
          <cell r="B163">
            <v>80535223</v>
          </cell>
          <cell r="C163">
            <v>540201551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3</v>
          </cell>
          <cell r="K163" t="str">
            <v>2</v>
          </cell>
          <cell r="L163" t="str">
            <v>3</v>
          </cell>
          <cell r="M163" t="str">
            <v>0</v>
          </cell>
          <cell r="N163" t="str">
            <v>3</v>
          </cell>
          <cell r="O163" t="str">
            <v>0</v>
          </cell>
          <cell r="P163" t="str">
            <v>18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CAIU8909883           </v>
          </cell>
          <cell r="U163" t="str">
            <v>16/03/2022</v>
          </cell>
          <cell r="V163" t="str">
            <v/>
          </cell>
          <cell r="W163" t="str">
            <v>DTA 14/03- EXO.TRANSM. GW6E-2800/200KV-12 ( TEZOTO-GIBA ) PUXE SBL</v>
          </cell>
          <cell r="X163" t="str">
            <v>DTA TRANSP</v>
          </cell>
          <cell r="Y163" t="str">
            <v/>
          </cell>
        </row>
        <row r="164">
          <cell r="B164">
            <v>80535230</v>
          </cell>
          <cell r="C164">
            <v>540201552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44</v>
          </cell>
          <cell r="K164" t="str">
            <v>20</v>
          </cell>
          <cell r="L164" t="str">
            <v>44</v>
          </cell>
          <cell r="M164" t="str">
            <v>283</v>
          </cell>
          <cell r="N164" t="str">
            <v>10</v>
          </cell>
          <cell r="O164" t="str">
            <v>0</v>
          </cell>
          <cell r="P164" t="str">
            <v>0</v>
          </cell>
          <cell r="Q164" t="str">
            <v>3</v>
          </cell>
          <cell r="R164" t="str">
            <v>3</v>
          </cell>
          <cell r="S164" t="str">
            <v>Não</v>
          </cell>
          <cell r="T164" t="str">
            <v xml:space="preserve">CAIU8978797           </v>
          </cell>
          <cell r="V164" t="str">
            <v/>
          </cell>
          <cell r="W164" t="str">
            <v>(SNS) TROCA DE NOTA</v>
          </cell>
          <cell r="X164" t="str">
            <v/>
          </cell>
          <cell r="Y164" t="str">
            <v/>
          </cell>
        </row>
        <row r="165">
          <cell r="B165">
            <v>80535243</v>
          </cell>
          <cell r="C165">
            <v>540201554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30</v>
          </cell>
          <cell r="K165" t="str">
            <v>3</v>
          </cell>
          <cell r="L165" t="str">
            <v>30</v>
          </cell>
          <cell r="M165" t="str">
            <v>42</v>
          </cell>
          <cell r="N165" t="str">
            <v>42</v>
          </cell>
          <cell r="O165" t="str">
            <v>11</v>
          </cell>
          <cell r="P165" t="str">
            <v>27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RFCU5066095           </v>
          </cell>
          <cell r="U165" t="str">
            <v>11/03/2022</v>
          </cell>
          <cell r="V165" t="str">
            <v/>
          </cell>
          <cell r="W165" t="str">
            <v>DTA 14/03</v>
          </cell>
          <cell r="X165" t="str">
            <v>DTA TRANSP</v>
          </cell>
          <cell r="Y165" t="str">
            <v/>
          </cell>
        </row>
        <row r="166">
          <cell r="B166">
            <v>80535264</v>
          </cell>
          <cell r="C166">
            <v>540201555</v>
          </cell>
          <cell r="E166" t="str">
            <v/>
          </cell>
          <cell r="F166" t="str">
            <v>VERDE</v>
          </cell>
          <cell r="G166" t="str">
            <v xml:space="preserve">MSC ATHENS                                        </v>
          </cell>
          <cell r="H166" t="str">
            <v>8</v>
          </cell>
          <cell r="I166" t="str">
            <v/>
          </cell>
          <cell r="J166">
            <v>53</v>
          </cell>
          <cell r="K166" t="str">
            <v>13</v>
          </cell>
          <cell r="L166" t="str">
            <v>53</v>
          </cell>
          <cell r="M166" t="str">
            <v>148</v>
          </cell>
          <cell r="N166" t="str">
            <v>15</v>
          </cell>
          <cell r="O166" t="str">
            <v>16</v>
          </cell>
          <cell r="P166" t="str">
            <v>36</v>
          </cell>
          <cell r="Q166" t="str">
            <v>1</v>
          </cell>
          <cell r="R166" t="str">
            <v>1</v>
          </cell>
          <cell r="S166" t="str">
            <v>Não</v>
          </cell>
          <cell r="T166" t="str">
            <v xml:space="preserve">HLBU2691101           </v>
          </cell>
          <cell r="U166" t="str">
            <v>10/03/2022</v>
          </cell>
          <cell r="V166" t="str">
            <v>11/03/2022</v>
          </cell>
          <cell r="W166" t="str">
            <v>CJ TRAVESSA ( DARIO ) PUXE SBL / Silas A9616800180    9054/ Carlos A4571500456</v>
          </cell>
          <cell r="X166" t="str">
            <v>SBL</v>
          </cell>
          <cell r="Y166" t="str">
            <v/>
          </cell>
        </row>
        <row r="167">
          <cell r="B167">
            <v>80535248</v>
          </cell>
          <cell r="C167">
            <v>540201556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5</v>
          </cell>
          <cell r="K167" t="str">
            <v>2</v>
          </cell>
          <cell r="L167" t="str">
            <v>5</v>
          </cell>
          <cell r="M167" t="str">
            <v>0</v>
          </cell>
          <cell r="N167" t="str">
            <v>0</v>
          </cell>
          <cell r="O167" t="str">
            <v>10</v>
          </cell>
          <cell r="P167" t="str">
            <v>17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TEMU7467625           </v>
          </cell>
          <cell r="V167" t="str">
            <v/>
          </cell>
          <cell r="W167" t="str">
            <v>DTA 14/03- CJ TRAVESSA ( DARIO ) PUXE SBL</v>
          </cell>
          <cell r="X167" t="str">
            <v>DTA TRANSP</v>
          </cell>
          <cell r="Y167" t="str">
            <v/>
          </cell>
        </row>
        <row r="168">
          <cell r="B168">
            <v>80535257</v>
          </cell>
          <cell r="C168">
            <v>540201557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1</v>
          </cell>
          <cell r="K168" t="str">
            <v>1</v>
          </cell>
          <cell r="L168" t="str">
            <v>1</v>
          </cell>
          <cell r="M168" t="str">
            <v>0</v>
          </cell>
          <cell r="N168" t="str">
            <v>0</v>
          </cell>
          <cell r="O168" t="str">
            <v>51</v>
          </cell>
          <cell r="P168" t="str">
            <v>0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FFAU2203714           </v>
          </cell>
          <cell r="V168" t="str">
            <v>14/03/2022</v>
          </cell>
          <cell r="W168" t="str">
            <v>BANCOS ( ALVARO ) PUXE SBL</v>
          </cell>
          <cell r="X168" t="str">
            <v>DTA TRANSP</v>
          </cell>
          <cell r="Y168" t="str">
            <v/>
          </cell>
        </row>
        <row r="169">
          <cell r="B169">
            <v>80535258</v>
          </cell>
          <cell r="C169">
            <v>540201558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66</v>
          </cell>
          <cell r="K169" t="str">
            <v>20</v>
          </cell>
          <cell r="L169" t="str">
            <v>66</v>
          </cell>
          <cell r="M169" t="str">
            <v>400</v>
          </cell>
          <cell r="N169" t="str">
            <v>29</v>
          </cell>
          <cell r="O169" t="str">
            <v>4</v>
          </cell>
          <cell r="P169" t="str">
            <v>24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AMFU8927493           </v>
          </cell>
          <cell r="U169" t="str">
            <v>14/03/2022</v>
          </cell>
          <cell r="V169" t="str">
            <v/>
          </cell>
          <cell r="W169" t="str">
            <v>PORTA-OBJETOS AREA DO TETO ( ALVARO ) PUXE SBL</v>
          </cell>
          <cell r="X169" t="str">
            <v>SBL</v>
          </cell>
          <cell r="Y169" t="str">
            <v/>
          </cell>
        </row>
        <row r="170">
          <cell r="B170">
            <v>80535259</v>
          </cell>
          <cell r="C170">
            <v>540201559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1</v>
          </cell>
          <cell r="K170" t="str">
            <v>1</v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HAMU1230912           </v>
          </cell>
          <cell r="V170" t="str">
            <v>14/03/2022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</row>
        <row r="171">
          <cell r="B171">
            <v>80535263</v>
          </cell>
          <cell r="C171">
            <v>540201561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109</v>
          </cell>
          <cell r="K171" t="str">
            <v>34</v>
          </cell>
          <cell r="L171" t="str">
            <v>109</v>
          </cell>
          <cell r="M171" t="str">
            <v>612</v>
          </cell>
          <cell r="N171" t="str">
            <v>1</v>
          </cell>
          <cell r="O171" t="str">
            <v>11</v>
          </cell>
          <cell r="P171" t="str">
            <v>16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FSCU8248369           </v>
          </cell>
          <cell r="U171" t="str">
            <v>14/03/2022</v>
          </cell>
          <cell r="V171" t="str">
            <v/>
          </cell>
          <cell r="W171" t="str">
            <v>EXO.TRANSM. GW6E-2800/200KV-12 ( TEZOTO-GIBA ) PUXE SBL</v>
          </cell>
          <cell r="X171" t="str">
            <v>SBL</v>
          </cell>
          <cell r="Y171" t="str">
            <v/>
          </cell>
        </row>
        <row r="172">
          <cell r="B172">
            <v>80535265</v>
          </cell>
          <cell r="C172">
            <v>540201562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1</v>
          </cell>
          <cell r="K172" t="str">
            <v>1</v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TGHU6110661           </v>
          </cell>
          <cell r="V172" t="str">
            <v>14/03/2022</v>
          </cell>
          <cell r="W172" t="str">
            <v>BANCOS ( ALVARO ) PUXE SBL</v>
          </cell>
          <cell r="X172" t="str">
            <v>DTA TRANSP</v>
          </cell>
          <cell r="Y172" t="str">
            <v/>
          </cell>
        </row>
        <row r="173">
          <cell r="B173">
            <v>80535269</v>
          </cell>
          <cell r="C173">
            <v>540201563</v>
          </cell>
          <cell r="E173" t="str">
            <v/>
          </cell>
          <cell r="F173" t="str">
            <v>VERDE</v>
          </cell>
          <cell r="G173" t="str">
            <v xml:space="preserve">MSC ATHENS                                        </v>
          </cell>
          <cell r="H173" t="str">
            <v>8</v>
          </cell>
          <cell r="I173" t="str">
            <v/>
          </cell>
          <cell r="J173">
            <v>99</v>
          </cell>
          <cell r="K173" t="str">
            <v>35</v>
          </cell>
          <cell r="L173" t="str">
            <v>99</v>
          </cell>
          <cell r="M173" t="str">
            <v>708</v>
          </cell>
          <cell r="N173" t="str">
            <v>6</v>
          </cell>
          <cell r="O173" t="str">
            <v>18</v>
          </cell>
          <cell r="P173" t="str">
            <v>5</v>
          </cell>
          <cell r="Q173" t="str">
            <v>2</v>
          </cell>
          <cell r="R173" t="str">
            <v>2</v>
          </cell>
          <cell r="S173" t="str">
            <v>Não</v>
          </cell>
          <cell r="T173" t="str">
            <v xml:space="preserve">TGHU8871926           </v>
          </cell>
          <cell r="U173" t="str">
            <v>28/02/2022</v>
          </cell>
          <cell r="V173" t="str">
            <v>07/03/2022</v>
          </cell>
          <cell r="W173" t="str">
            <v>EXO.TRANSM. GW6E-2800/( TEZOTO-GIBA ) Mariana N000000006187/ A0109897285/ Patrick A9734920201</v>
          </cell>
          <cell r="X173" t="str">
            <v>MBB</v>
          </cell>
          <cell r="Y173" t="str">
            <v/>
          </cell>
        </row>
        <row r="174">
          <cell r="B174">
            <v>80535276</v>
          </cell>
          <cell r="C174">
            <v>540201564</v>
          </cell>
          <cell r="E174" t="str">
            <v/>
          </cell>
          <cell r="F174" t="str">
            <v/>
          </cell>
          <cell r="G174" t="str">
            <v xml:space="preserve">MSC ATHENS                                        </v>
          </cell>
          <cell r="I174" t="str">
            <v/>
          </cell>
          <cell r="J174">
            <v>40</v>
          </cell>
          <cell r="K174" t="str">
            <v>12</v>
          </cell>
          <cell r="L174" t="str">
            <v>40</v>
          </cell>
          <cell r="M174" t="str">
            <v>450</v>
          </cell>
          <cell r="N174" t="str">
            <v>115</v>
          </cell>
          <cell r="O174" t="str">
            <v>33</v>
          </cell>
          <cell r="P174" t="str">
            <v>8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HLBU3104127           </v>
          </cell>
          <cell r="V174" t="str">
            <v>14/03/2022</v>
          </cell>
          <cell r="W174" t="str">
            <v>EXO.TRANSM. GW6E-2800/200KV-12 ( TEZOTO-GIBA ) PUXE SBL</v>
          </cell>
          <cell r="X174" t="str">
            <v>DTA TRANSP</v>
          </cell>
          <cell r="Y174" t="str">
            <v/>
          </cell>
        </row>
        <row r="175">
          <cell r="B175">
            <v>80535384</v>
          </cell>
          <cell r="C175">
            <v>540201565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11</v>
          </cell>
          <cell r="K175" t="str">
            <v>6</v>
          </cell>
          <cell r="L175" t="str">
            <v>11</v>
          </cell>
          <cell r="M175" t="str">
            <v>0</v>
          </cell>
          <cell r="N175" t="str">
            <v>11</v>
          </cell>
          <cell r="O175" t="str">
            <v>31</v>
          </cell>
          <cell r="P175" t="str">
            <v>12</v>
          </cell>
          <cell r="Q175" t="str">
            <v>1</v>
          </cell>
          <cell r="R175" t="str">
            <v>1</v>
          </cell>
          <cell r="S175" t="str">
            <v>Não</v>
          </cell>
          <cell r="T175" t="str">
            <v xml:space="preserve">HLBU1480465           </v>
          </cell>
          <cell r="V175" t="str">
            <v>14/03/2022</v>
          </cell>
          <cell r="W175" t="str">
            <v/>
          </cell>
          <cell r="X175" t="str">
            <v>DTA TRANSP</v>
          </cell>
          <cell r="Y175" t="str">
            <v/>
          </cell>
        </row>
        <row r="176">
          <cell r="B176">
            <v>80535402</v>
          </cell>
          <cell r="C176">
            <v>540201567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43</v>
          </cell>
          <cell r="K176" t="str">
            <v>10</v>
          </cell>
          <cell r="L176" t="str">
            <v>43</v>
          </cell>
          <cell r="M176" t="str">
            <v>117</v>
          </cell>
          <cell r="N176" t="str">
            <v>21</v>
          </cell>
          <cell r="O176" t="str">
            <v>19</v>
          </cell>
          <cell r="P176" t="str">
            <v>9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TLLU5230260           </v>
          </cell>
          <cell r="U176" t="str">
            <v>15/03/2022</v>
          </cell>
          <cell r="V176" t="str">
            <v>14/03/2022</v>
          </cell>
          <cell r="W176" t="str">
            <v>CJ TRAVESSA ( DARIO ) PUXE SBL</v>
          </cell>
          <cell r="X176" t="str">
            <v>DTA TRANSP</v>
          </cell>
          <cell r="Y176" t="str">
            <v/>
          </cell>
        </row>
        <row r="177">
          <cell r="B177">
            <v>80535403</v>
          </cell>
          <cell r="C177">
            <v>540201568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11</v>
          </cell>
          <cell r="K177" t="str">
            <v>4</v>
          </cell>
          <cell r="L177" t="str">
            <v>11</v>
          </cell>
          <cell r="M177" t="str">
            <v>0</v>
          </cell>
          <cell r="N177" t="str">
            <v>6</v>
          </cell>
          <cell r="O177" t="str">
            <v>5</v>
          </cell>
          <cell r="P177" t="str">
            <v>23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DRYU9152481           </v>
          </cell>
          <cell r="V177" t="str">
            <v>14/03/2022</v>
          </cell>
          <cell r="W177" t="str">
            <v>CJ TRAVESSA ( DARIO ) PUXE SBL</v>
          </cell>
          <cell r="X177" t="str">
            <v>DTA TRANSP</v>
          </cell>
          <cell r="Y177" t="str">
            <v/>
          </cell>
        </row>
        <row r="178">
          <cell r="B178">
            <v>80535412</v>
          </cell>
          <cell r="C178">
            <v>540201569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69</v>
          </cell>
          <cell r="K178" t="str">
            <v>34</v>
          </cell>
          <cell r="L178" t="str">
            <v>69</v>
          </cell>
          <cell r="M178" t="str">
            <v>401</v>
          </cell>
          <cell r="N178" t="str">
            <v>41</v>
          </cell>
          <cell r="O178" t="str">
            <v>0</v>
          </cell>
          <cell r="P178" t="str">
            <v>0</v>
          </cell>
          <cell r="Q178" t="str">
            <v>2</v>
          </cell>
          <cell r="R178" t="str">
            <v>2</v>
          </cell>
          <cell r="S178" t="str">
            <v>Não</v>
          </cell>
          <cell r="T178" t="str">
            <v xml:space="preserve">HLBU1289058           </v>
          </cell>
          <cell r="U178" t="str">
            <v>10/03/2022</v>
          </cell>
          <cell r="V178" t="str">
            <v>10/03/2022</v>
          </cell>
          <cell r="W178" t="str">
            <v>CJ. CAMBIO ( ALVARO ) PUXE SBL/ Patrick N000000005406</v>
          </cell>
          <cell r="X178" t="str">
            <v>SBL</v>
          </cell>
          <cell r="Y178" t="str">
            <v/>
          </cell>
        </row>
        <row r="179">
          <cell r="B179">
            <v>80535417</v>
          </cell>
          <cell r="C179">
            <v>540201570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13</v>
          </cell>
          <cell r="K179" t="str">
            <v>4</v>
          </cell>
          <cell r="L179" t="str">
            <v>13</v>
          </cell>
          <cell r="M179" t="str">
            <v>0</v>
          </cell>
          <cell r="N179" t="str">
            <v>0</v>
          </cell>
          <cell r="O179" t="str">
            <v>16</v>
          </cell>
          <cell r="P179" t="str">
            <v>36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CAIU8045446           </v>
          </cell>
          <cell r="V179" t="str">
            <v>14/03/2022</v>
          </cell>
          <cell r="W179" t="str">
            <v/>
          </cell>
          <cell r="X179" t="str">
            <v>DTA TRANSP</v>
          </cell>
          <cell r="Y179" t="str">
            <v/>
          </cell>
        </row>
        <row r="180">
          <cell r="B180">
            <v>80535420</v>
          </cell>
          <cell r="C180">
            <v>540201571</v>
          </cell>
          <cell r="E180" t="str">
            <v/>
          </cell>
          <cell r="F180" t="str">
            <v/>
          </cell>
          <cell r="G180" t="str">
            <v xml:space="preserve">MSC ATHENS                                        </v>
          </cell>
          <cell r="I180" t="str">
            <v/>
          </cell>
          <cell r="J180">
            <v>3</v>
          </cell>
          <cell r="K180" t="str">
            <v>1</v>
          </cell>
          <cell r="L180" t="str">
            <v>3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40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HLBU2599844           </v>
          </cell>
          <cell r="V180" t="str">
            <v>14/03/2022</v>
          </cell>
          <cell r="W180" t="str">
            <v/>
          </cell>
          <cell r="X180" t="str">
            <v>DTA TRANSP</v>
          </cell>
          <cell r="Y180" t="str">
            <v/>
          </cell>
        </row>
        <row r="181">
          <cell r="B181">
            <v>80535422</v>
          </cell>
          <cell r="C181">
            <v>540201572</v>
          </cell>
          <cell r="E181" t="str">
            <v/>
          </cell>
          <cell r="F181" t="str">
            <v/>
          </cell>
          <cell r="G181" t="str">
            <v xml:space="preserve">MSC ATHENS                                        </v>
          </cell>
          <cell r="I181" t="str">
            <v/>
          </cell>
          <cell r="J181">
            <v>30</v>
          </cell>
          <cell r="K181" t="str">
            <v>6</v>
          </cell>
          <cell r="L181" t="str">
            <v>30</v>
          </cell>
          <cell r="M181" t="str">
            <v>301</v>
          </cell>
          <cell r="N181" t="str">
            <v>5</v>
          </cell>
          <cell r="O181" t="str">
            <v>50</v>
          </cell>
          <cell r="P181" t="str">
            <v>23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UACU5176047           </v>
          </cell>
          <cell r="V181" t="str">
            <v>14/03/2022</v>
          </cell>
          <cell r="W181" t="str">
            <v>EXO.TRANSM. GW6E-2800/200KV-12 ( TEZOTO-GIBA ) PUXE SBL</v>
          </cell>
          <cell r="X181" t="str">
            <v>DTA TRANSP</v>
          </cell>
          <cell r="Y181" t="str">
            <v/>
          </cell>
        </row>
        <row r="182">
          <cell r="B182">
            <v>80534825</v>
          </cell>
          <cell r="C182">
            <v>540201573</v>
          </cell>
          <cell r="E182" t="str">
            <v/>
          </cell>
          <cell r="F182" t="str">
            <v>VERMELHO</v>
          </cell>
          <cell r="G182" t="str">
            <v xml:space="preserve">MSC ATHENS                                        </v>
          </cell>
          <cell r="I182" t="str">
            <v/>
          </cell>
          <cell r="J182">
            <v>88</v>
          </cell>
          <cell r="K182" t="str">
            <v>32</v>
          </cell>
          <cell r="L182" t="str">
            <v>88</v>
          </cell>
          <cell r="M182" t="str">
            <v>536</v>
          </cell>
          <cell r="N182" t="str">
            <v>5</v>
          </cell>
          <cell r="O182" t="str">
            <v>20</v>
          </cell>
          <cell r="P182" t="str">
            <v>20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HLBU1173983           </v>
          </cell>
          <cell r="U182" t="str">
            <v>24/02/2022</v>
          </cell>
          <cell r="V182" t="str">
            <v>25/02/2022</v>
          </cell>
          <cell r="W182" t="str">
            <v>Carlos A5410502022</v>
          </cell>
          <cell r="X182" t="str">
            <v>MBB</v>
          </cell>
          <cell r="Y182" t="str">
            <v/>
          </cell>
        </row>
        <row r="183">
          <cell r="B183">
            <v>80534830</v>
          </cell>
          <cell r="C183">
            <v>540201575</v>
          </cell>
          <cell r="E183" t="str">
            <v/>
          </cell>
          <cell r="F183" t="str">
            <v>VERDE</v>
          </cell>
          <cell r="G183" t="str">
            <v xml:space="preserve">MSC ATHENS                                        </v>
          </cell>
          <cell r="H183" t="str">
            <v>3</v>
          </cell>
          <cell r="I183" t="str">
            <v/>
          </cell>
          <cell r="J183">
            <v>43</v>
          </cell>
          <cell r="K183" t="str">
            <v>12</v>
          </cell>
          <cell r="L183" t="str">
            <v>43</v>
          </cell>
          <cell r="M183" t="str">
            <v>315</v>
          </cell>
          <cell r="N183" t="str">
            <v>15</v>
          </cell>
          <cell r="O183" t="str">
            <v>22</v>
          </cell>
          <cell r="P183" t="str">
            <v>116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TCNU8661110           </v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</row>
        <row r="184">
          <cell r="B184">
            <v>80534937</v>
          </cell>
          <cell r="C184">
            <v>540201577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3</v>
          </cell>
          <cell r="K184" t="str">
            <v>2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NIDU5200173           </v>
          </cell>
          <cell r="V184" t="str">
            <v>15/03/2022</v>
          </cell>
          <cell r="W184" t="str">
            <v>EXO.TRANSM. GW6E-2800/200KV-12 ( TEZOTO-GIBA ) PUXE SBL</v>
          </cell>
          <cell r="X184" t="str">
            <v>DTA TRANSP</v>
          </cell>
          <cell r="Y184" t="str">
            <v/>
          </cell>
        </row>
        <row r="185">
          <cell r="B185">
            <v>80534938</v>
          </cell>
          <cell r="C185">
            <v>540201578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3</v>
          </cell>
          <cell r="K185" t="str">
            <v>2</v>
          </cell>
          <cell r="L185" t="str">
            <v>3</v>
          </cell>
          <cell r="M185" t="str">
            <v>0</v>
          </cell>
          <cell r="N185" t="str">
            <v>0</v>
          </cell>
          <cell r="O185" t="str">
            <v>4</v>
          </cell>
          <cell r="P185" t="str">
            <v>30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FSCU9443713           </v>
          </cell>
          <cell r="U185" t="str">
            <v>14/03/2022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</row>
        <row r="186">
          <cell r="B186">
            <v>80534945</v>
          </cell>
          <cell r="C186">
            <v>540201579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40</v>
          </cell>
          <cell r="K186" t="str">
            <v>10</v>
          </cell>
          <cell r="L186" t="str">
            <v>40</v>
          </cell>
          <cell r="M186" t="str">
            <v>285</v>
          </cell>
          <cell r="N186" t="str">
            <v>27</v>
          </cell>
          <cell r="O186" t="str">
            <v>8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TCLU5433980           </v>
          </cell>
          <cell r="U186" t="str">
            <v>28/03/2022</v>
          </cell>
          <cell r="V186" t="str">
            <v>15/03/2022</v>
          </cell>
          <cell r="W186" t="str">
            <v/>
          </cell>
          <cell r="X186" t="str">
            <v>DTA TRANSP</v>
          </cell>
          <cell r="Y186" t="str">
            <v/>
          </cell>
        </row>
        <row r="187">
          <cell r="B187">
            <v>80534947</v>
          </cell>
          <cell r="C187">
            <v>540201580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1</v>
          </cell>
          <cell r="K187" t="str">
            <v>1</v>
          </cell>
          <cell r="L187" t="str">
            <v>1</v>
          </cell>
          <cell r="M187" t="str">
            <v>0</v>
          </cell>
          <cell r="N187" t="str">
            <v>0</v>
          </cell>
          <cell r="O187" t="str">
            <v>30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TCKU6556472           </v>
          </cell>
          <cell r="U187" t="str">
            <v>15/03/2022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</row>
        <row r="188">
          <cell r="B188">
            <v>80535424</v>
          </cell>
          <cell r="C188">
            <v>540201581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6</v>
          </cell>
          <cell r="K188" t="str">
            <v>3</v>
          </cell>
          <cell r="L188" t="str">
            <v>6</v>
          </cell>
          <cell r="M188" t="str">
            <v>0</v>
          </cell>
          <cell r="N188" t="str">
            <v>20</v>
          </cell>
          <cell r="O188" t="str">
            <v>3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TLLU5863994           </v>
          </cell>
          <cell r="V188" t="str">
            <v>15/03/2022</v>
          </cell>
          <cell r="W188" t="str">
            <v>BANCOS ( ALVARO ) PUXE SBL</v>
          </cell>
          <cell r="X188" t="str">
            <v>DTA TRANSP</v>
          </cell>
          <cell r="Y188" t="str">
            <v/>
          </cell>
        </row>
        <row r="189">
          <cell r="B189">
            <v>80535430</v>
          </cell>
          <cell r="C189">
            <v>540201582</v>
          </cell>
          <cell r="E189" t="str">
            <v/>
          </cell>
          <cell r="F189" t="str">
            <v>VERDE</v>
          </cell>
          <cell r="G189" t="str">
            <v xml:space="preserve">MSC ATHENS                                        </v>
          </cell>
          <cell r="H189" t="str">
            <v>8</v>
          </cell>
          <cell r="I189" t="str">
            <v/>
          </cell>
          <cell r="J189">
            <v>66</v>
          </cell>
          <cell r="K189" t="str">
            <v>26</v>
          </cell>
          <cell r="L189" t="str">
            <v>66</v>
          </cell>
          <cell r="M189" t="str">
            <v>485</v>
          </cell>
          <cell r="N189" t="str">
            <v>17</v>
          </cell>
          <cell r="O189" t="str">
            <v>2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TCLU8345178           </v>
          </cell>
          <cell r="U189" t="str">
            <v>02/02/2022</v>
          </cell>
          <cell r="V189" t="str">
            <v>11/03/2022</v>
          </cell>
          <cell r="W189" t="str">
            <v>Carlos A0009903916</v>
          </cell>
          <cell r="X189" t="str">
            <v>MBB</v>
          </cell>
          <cell r="Y189" t="str">
            <v/>
          </cell>
        </row>
        <row r="190">
          <cell r="B190">
            <v>80535464</v>
          </cell>
          <cell r="C190">
            <v>540201583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1</v>
          </cell>
          <cell r="K190" t="str">
            <v/>
          </cell>
          <cell r="L190" t="str">
            <v>1</v>
          </cell>
          <cell r="M190" t="str">
            <v>0</v>
          </cell>
          <cell r="N190" t="str">
            <v>0</v>
          </cell>
          <cell r="O190" t="str">
            <v>20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HAMU1192366           </v>
          </cell>
          <cell r="V190" t="str">
            <v>15/03/2022</v>
          </cell>
          <cell r="W190" t="str">
            <v>PORTA-OBJETOS AREA DO TETO ( ALVARO ) PUXE SBL</v>
          </cell>
          <cell r="X190" t="str">
            <v>DTA TRANSP</v>
          </cell>
          <cell r="Y190" t="str">
            <v/>
          </cell>
        </row>
        <row r="191">
          <cell r="B191">
            <v>80534934</v>
          </cell>
          <cell r="C191">
            <v>540201584</v>
          </cell>
          <cell r="E191" t="str">
            <v/>
          </cell>
          <cell r="F191" t="str">
            <v/>
          </cell>
          <cell r="G191" t="str">
            <v xml:space="preserve">MSC ATHENS                                        </v>
          </cell>
          <cell r="I191" t="str">
            <v/>
          </cell>
          <cell r="J191">
            <v>16</v>
          </cell>
          <cell r="K191" t="str">
            <v>7</v>
          </cell>
          <cell r="L191" t="str">
            <v>16</v>
          </cell>
          <cell r="M191" t="str">
            <v>4</v>
          </cell>
          <cell r="N191" t="str">
            <v>2</v>
          </cell>
          <cell r="O191" t="str">
            <v>12</v>
          </cell>
          <cell r="P191" t="str">
            <v>9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TCLU5110251           </v>
          </cell>
          <cell r="V191" t="str">
            <v/>
          </cell>
          <cell r="W191" t="str">
            <v>(SNS) TROCA DE NOTA</v>
          </cell>
          <cell r="X191" t="str">
            <v/>
          </cell>
          <cell r="Y191" t="str">
            <v/>
          </cell>
        </row>
        <row r="192">
          <cell r="B192">
            <v>80535465</v>
          </cell>
          <cell r="C192">
            <v>540201585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1</v>
          </cell>
          <cell r="K192" t="str">
            <v/>
          </cell>
          <cell r="L192" t="str">
            <v>1</v>
          </cell>
          <cell r="M192" t="str">
            <v>0</v>
          </cell>
          <cell r="N192" t="str">
            <v>0</v>
          </cell>
          <cell r="O192" t="str">
            <v>20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HAMU1302186           </v>
          </cell>
          <cell r="V192" t="str">
            <v>15/03/2022</v>
          </cell>
          <cell r="W192" t="str">
            <v>PORTA-OBJETOS AREA DO TETO ( ALVARO ) PUXE SBL</v>
          </cell>
          <cell r="X192" t="str">
            <v>DTA TRANSP</v>
          </cell>
          <cell r="Y192" t="str">
            <v/>
          </cell>
        </row>
        <row r="193">
          <cell r="B193">
            <v>80535466</v>
          </cell>
          <cell r="C193">
            <v>540201588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20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GLDU7330392           </v>
          </cell>
          <cell r="V193" t="str">
            <v>15/03/2022</v>
          </cell>
          <cell r="W193" t="str">
            <v>PORTA-OBJETOS AREA DO TETO ( ALVARO ) PUXE SBL</v>
          </cell>
          <cell r="X193" t="str">
            <v>DTA TRANSP</v>
          </cell>
          <cell r="Y193" t="str">
            <v/>
          </cell>
        </row>
        <row r="194">
          <cell r="B194">
            <v>80534967</v>
          </cell>
          <cell r="C194">
            <v>540201589</v>
          </cell>
          <cell r="E194" t="str">
            <v/>
          </cell>
          <cell r="F194" t="str">
            <v/>
          </cell>
          <cell r="G194" t="str">
            <v xml:space="preserve">MSC ATHENS                                        </v>
          </cell>
          <cell r="I194" t="str">
            <v/>
          </cell>
          <cell r="J194">
            <v>21</v>
          </cell>
          <cell r="K194" t="str">
            <v>4</v>
          </cell>
          <cell r="L194" t="str">
            <v>21</v>
          </cell>
          <cell r="M194" t="str">
            <v>0</v>
          </cell>
          <cell r="N194" t="str">
            <v>55</v>
          </cell>
          <cell r="O194" t="str">
            <v>6</v>
          </cell>
          <cell r="P194" t="str">
            <v>14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PCIU9502611           </v>
          </cell>
          <cell r="U194" t="str">
            <v>11/03/2022</v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</row>
        <row r="195">
          <cell r="B195">
            <v>80535467</v>
          </cell>
          <cell r="C195">
            <v>540201590</v>
          </cell>
          <cell r="E195" t="str">
            <v/>
          </cell>
          <cell r="F195" t="str">
            <v>VERDE</v>
          </cell>
          <cell r="G195" t="str">
            <v xml:space="preserve">MSC ATHENS                                        </v>
          </cell>
          <cell r="H195" t="str">
            <v>8</v>
          </cell>
          <cell r="I195" t="str">
            <v/>
          </cell>
          <cell r="J195">
            <v>72</v>
          </cell>
          <cell r="K195" t="str">
            <v>20</v>
          </cell>
          <cell r="L195" t="str">
            <v>72</v>
          </cell>
          <cell r="M195" t="str">
            <v>518</v>
          </cell>
          <cell r="N195" t="str">
            <v>18</v>
          </cell>
          <cell r="O195" t="str">
            <v>16</v>
          </cell>
          <cell r="P195" t="str">
            <v>47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UACU5796407           </v>
          </cell>
          <cell r="U195" t="str">
            <v>02/02/2022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</row>
        <row r="196">
          <cell r="B196">
            <v>80535468</v>
          </cell>
          <cell r="C196">
            <v>540201591</v>
          </cell>
          <cell r="E196" t="str">
            <v/>
          </cell>
          <cell r="F196" t="str">
            <v/>
          </cell>
          <cell r="G196" t="str">
            <v xml:space="preserve">MSC ATHENS                                        </v>
          </cell>
          <cell r="I196" t="str">
            <v/>
          </cell>
          <cell r="J196">
            <v>15</v>
          </cell>
          <cell r="K196" t="str">
            <v>6</v>
          </cell>
          <cell r="L196" t="str">
            <v>15</v>
          </cell>
          <cell r="M196" t="str">
            <v>0</v>
          </cell>
          <cell r="N196" t="str">
            <v>5</v>
          </cell>
          <cell r="O196" t="str">
            <v>14</v>
          </cell>
          <cell r="P196" t="str">
            <v>25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HLXU8415216           </v>
          </cell>
          <cell r="U196" t="str">
            <v>18/03/2022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</row>
        <row r="197">
          <cell r="B197">
            <v>80535489</v>
          </cell>
          <cell r="C197">
            <v>540201595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6</v>
          </cell>
          <cell r="K197" t="str">
            <v>1</v>
          </cell>
          <cell r="L197" t="str">
            <v>6</v>
          </cell>
          <cell r="M197" t="str">
            <v>0</v>
          </cell>
          <cell r="N197" t="str">
            <v>3</v>
          </cell>
          <cell r="O197" t="str">
            <v>3</v>
          </cell>
          <cell r="P197" t="str">
            <v>24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HLBU1857625           </v>
          </cell>
          <cell r="U197" t="str">
            <v>16/03/2022</v>
          </cell>
          <cell r="V197" t="str">
            <v>15/03/2022</v>
          </cell>
          <cell r="W197" t="str">
            <v/>
          </cell>
          <cell r="X197" t="str">
            <v>DTA TRANSP</v>
          </cell>
          <cell r="Y197" t="str">
            <v/>
          </cell>
        </row>
        <row r="198">
          <cell r="B198">
            <v>80534972</v>
          </cell>
          <cell r="C198">
            <v>540201596</v>
          </cell>
          <cell r="E198" t="str">
            <v/>
          </cell>
          <cell r="F198" t="str">
            <v/>
          </cell>
          <cell r="G198" t="str">
            <v xml:space="preserve">MSC ATHENS                                        </v>
          </cell>
          <cell r="I198" t="str">
            <v/>
          </cell>
          <cell r="J198">
            <v>5</v>
          </cell>
          <cell r="K198" t="str">
            <v>1</v>
          </cell>
          <cell r="L198" t="str">
            <v>5</v>
          </cell>
          <cell r="M198" t="str">
            <v>0</v>
          </cell>
          <cell r="N198" t="str">
            <v>2</v>
          </cell>
          <cell r="O198" t="str">
            <v>0</v>
          </cell>
          <cell r="P198" t="str">
            <v>19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UACU5563621           </v>
          </cell>
          <cell r="V198" t="str">
            <v>15/03/2022</v>
          </cell>
          <cell r="W198" t="str">
            <v>EXO.TRANSM. GW6E-2800/200KV-12 ( TEZOTO-GIBA ) PUXE SBL</v>
          </cell>
          <cell r="X198" t="str">
            <v>DTA TRANSP</v>
          </cell>
          <cell r="Y198" t="str">
            <v/>
          </cell>
        </row>
        <row r="199">
          <cell r="B199">
            <v>80535490</v>
          </cell>
          <cell r="C199">
            <v>540201599</v>
          </cell>
          <cell r="E199" t="str">
            <v/>
          </cell>
          <cell r="F199" t="str">
            <v>VERDE</v>
          </cell>
          <cell r="G199" t="str">
            <v xml:space="preserve">MSC ATHENS                                        </v>
          </cell>
          <cell r="H199" t="str">
            <v>1</v>
          </cell>
          <cell r="I199" t="str">
            <v/>
          </cell>
          <cell r="J199">
            <v>27</v>
          </cell>
          <cell r="K199" t="str">
            <v>7</v>
          </cell>
          <cell r="L199" t="str">
            <v>27</v>
          </cell>
          <cell r="M199" t="str">
            <v>522</v>
          </cell>
          <cell r="N199" t="str">
            <v>40</v>
          </cell>
          <cell r="O199" t="str">
            <v>5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TCNU8314615           </v>
          </cell>
          <cell r="U199" t="str">
            <v>11/03/2022</v>
          </cell>
          <cell r="V199" t="str">
            <v>11/03/2022</v>
          </cell>
          <cell r="W199" t="str">
            <v>REFORCO DIR ( DARIO ) PUXE SBL/ Milani A6594100702</v>
          </cell>
          <cell r="X199" t="str">
            <v>SBL</v>
          </cell>
          <cell r="Y199" t="str">
            <v/>
          </cell>
        </row>
        <row r="200">
          <cell r="B200">
            <v>80534986</v>
          </cell>
          <cell r="C200">
            <v>540201600</v>
          </cell>
          <cell r="E200" t="str">
            <v/>
          </cell>
          <cell r="F200" t="str">
            <v>VERMELHO</v>
          </cell>
          <cell r="G200" t="str">
            <v xml:space="preserve">MSC ATHENS                                        </v>
          </cell>
          <cell r="I200" t="str">
            <v/>
          </cell>
          <cell r="J200">
            <v>65</v>
          </cell>
          <cell r="K200" t="str">
            <v>23</v>
          </cell>
          <cell r="L200" t="str">
            <v>65</v>
          </cell>
          <cell r="M200" t="str">
            <v>252</v>
          </cell>
          <cell r="N200" t="str">
            <v>82</v>
          </cell>
          <cell r="O200" t="str">
            <v>12</v>
          </cell>
          <cell r="P200" t="str">
            <v>3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NIDU5174480           </v>
          </cell>
          <cell r="U200" t="str">
            <v>25/02/2022</v>
          </cell>
          <cell r="V200" t="str">
            <v>25/02/2022</v>
          </cell>
          <cell r="W200" t="str">
            <v>CJ. CAMBIO ( ALVARO ) PUXE SBL / Carlos A4570703338</v>
          </cell>
          <cell r="X200" t="str">
            <v>SBL</v>
          </cell>
          <cell r="Y200" t="str">
            <v/>
          </cell>
        </row>
        <row r="201">
          <cell r="B201">
            <v>80534993</v>
          </cell>
          <cell r="C201">
            <v>540201601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2</v>
          </cell>
          <cell r="I201" t="str">
            <v/>
          </cell>
          <cell r="J201">
            <v>12</v>
          </cell>
          <cell r="K201" t="str">
            <v>3</v>
          </cell>
          <cell r="L201" t="str">
            <v>12</v>
          </cell>
          <cell r="M201" t="str">
            <v>0</v>
          </cell>
          <cell r="N201" t="str">
            <v>12</v>
          </cell>
          <cell r="O201" t="str">
            <v>28</v>
          </cell>
          <cell r="P201" t="str">
            <v>14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TGBU6172300           </v>
          </cell>
          <cell r="U201" t="str">
            <v>10/03/2022</v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</row>
        <row r="202">
          <cell r="B202">
            <v>80535492</v>
          </cell>
          <cell r="C202">
            <v>540201603</v>
          </cell>
          <cell r="E202" t="str">
            <v/>
          </cell>
          <cell r="F202" t="str">
            <v>VERDE</v>
          </cell>
          <cell r="G202" t="str">
            <v xml:space="preserve">MSC ATHENS                                        </v>
          </cell>
          <cell r="H202" t="str">
            <v>14</v>
          </cell>
          <cell r="I202" t="str">
            <v/>
          </cell>
          <cell r="J202">
            <v>39</v>
          </cell>
          <cell r="K202" t="str">
            <v>10</v>
          </cell>
          <cell r="L202" t="str">
            <v>39</v>
          </cell>
          <cell r="M202" t="str">
            <v>256</v>
          </cell>
          <cell r="N202" t="str">
            <v>66</v>
          </cell>
          <cell r="O202" t="str">
            <v>10</v>
          </cell>
          <cell r="P202" t="str">
            <v>31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BSIU9559759           </v>
          </cell>
          <cell r="U202" t="str">
            <v>03/02/2022</v>
          </cell>
          <cell r="V202" t="str">
            <v>03/03/2022</v>
          </cell>
          <cell r="W202" t="str">
            <v>Carlos A5410502022/ Mariana A0009956965</v>
          </cell>
          <cell r="X202" t="str">
            <v>MBB</v>
          </cell>
          <cell r="Y202" t="str">
            <v/>
          </cell>
        </row>
        <row r="203">
          <cell r="B203">
            <v>80535008</v>
          </cell>
          <cell r="C203">
            <v>540201604</v>
          </cell>
          <cell r="E203" t="str">
            <v/>
          </cell>
          <cell r="F203" t="str">
            <v/>
          </cell>
          <cell r="G203" t="str">
            <v xml:space="preserve">MSC ATHENS                                        </v>
          </cell>
          <cell r="I203" t="str">
            <v/>
          </cell>
          <cell r="J203">
            <v>13</v>
          </cell>
          <cell r="K203" t="str">
            <v>1</v>
          </cell>
          <cell r="L203" t="str">
            <v>13</v>
          </cell>
          <cell r="M203" t="str">
            <v>0</v>
          </cell>
          <cell r="N203" t="str">
            <v>33</v>
          </cell>
          <cell r="O203" t="str">
            <v>14</v>
          </cell>
          <cell r="P203" t="str">
            <v>7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HLXU8304932           </v>
          </cell>
          <cell r="U203" t="str">
            <v>17/03/2022</v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</row>
        <row r="204">
          <cell r="B204">
            <v>80535010</v>
          </cell>
          <cell r="C204">
            <v>540201606</v>
          </cell>
          <cell r="E204" t="str">
            <v/>
          </cell>
          <cell r="F204" t="str">
            <v>VERDE</v>
          </cell>
          <cell r="G204" t="str">
            <v xml:space="preserve">MSC ATHENS                                        </v>
          </cell>
          <cell r="H204" t="str">
            <v>4</v>
          </cell>
          <cell r="I204" t="str">
            <v/>
          </cell>
          <cell r="J204">
            <v>23</v>
          </cell>
          <cell r="K204" t="str">
            <v>3</v>
          </cell>
          <cell r="L204" t="str">
            <v>23</v>
          </cell>
          <cell r="M204" t="str">
            <v>77</v>
          </cell>
          <cell r="N204" t="str">
            <v>43</v>
          </cell>
          <cell r="O204" t="str">
            <v>7</v>
          </cell>
          <cell r="P204" t="str">
            <v>4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TCNU1819755           </v>
          </cell>
          <cell r="U204" t="str">
            <v>15/03/2022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</row>
        <row r="205">
          <cell r="B205">
            <v>80535067</v>
          </cell>
          <cell r="C205">
            <v>540201608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14</v>
          </cell>
          <cell r="K205" t="str">
            <v>2</v>
          </cell>
          <cell r="L205" t="str">
            <v>14</v>
          </cell>
          <cell r="M205" t="str">
            <v>312</v>
          </cell>
          <cell r="N205" t="str">
            <v>12</v>
          </cell>
          <cell r="O205" t="str">
            <v>0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SEGU5610685           </v>
          </cell>
          <cell r="V205" t="str">
            <v>15/03/2022</v>
          </cell>
          <cell r="W205" t="str">
            <v/>
          </cell>
          <cell r="X205" t="str">
            <v>DTA TRANSP</v>
          </cell>
          <cell r="Y205" t="str">
            <v/>
          </cell>
        </row>
        <row r="206">
          <cell r="B206">
            <v>80535018</v>
          </cell>
          <cell r="C206">
            <v>540201610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9</v>
          </cell>
          <cell r="K206" t="str">
            <v>5</v>
          </cell>
          <cell r="L206" t="str">
            <v>9</v>
          </cell>
          <cell r="M206" t="str">
            <v>0</v>
          </cell>
          <cell r="N206" t="str">
            <v>4</v>
          </cell>
          <cell r="O206" t="str">
            <v>23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CAIU8254024           </v>
          </cell>
          <cell r="V206" t="str">
            <v>15/03/2022</v>
          </cell>
          <cell r="W206" t="str">
            <v>EXO.TRANSM. GW6E-2800/200KV-12 ( TEZOTO-GIBA ) PUXE SBL</v>
          </cell>
          <cell r="X206" t="str">
            <v>DTA TRANSP</v>
          </cell>
          <cell r="Y206" t="str">
            <v/>
          </cell>
        </row>
        <row r="207">
          <cell r="B207">
            <v>80535025</v>
          </cell>
          <cell r="C207">
            <v>540201612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24</v>
          </cell>
          <cell r="K207" t="str">
            <v>7</v>
          </cell>
          <cell r="L207" t="str">
            <v>24</v>
          </cell>
          <cell r="M207" t="str">
            <v>0</v>
          </cell>
          <cell r="N207" t="str">
            <v>34</v>
          </cell>
          <cell r="O207" t="str">
            <v>11</v>
          </cell>
          <cell r="P207" t="str">
            <v>23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TEMU7298211           </v>
          </cell>
          <cell r="V207" t="str">
            <v>15/03/2022</v>
          </cell>
          <cell r="W207" t="str">
            <v/>
          </cell>
          <cell r="X207" t="str">
            <v>DTA TRANSP</v>
          </cell>
          <cell r="Y207" t="str">
            <v/>
          </cell>
        </row>
        <row r="208">
          <cell r="B208">
            <v>80535032</v>
          </cell>
          <cell r="C208">
            <v>540201616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11</v>
          </cell>
          <cell r="K208" t="str">
            <v>4</v>
          </cell>
          <cell r="L208" t="str">
            <v>11</v>
          </cell>
          <cell r="M208" t="str">
            <v>0</v>
          </cell>
          <cell r="N208" t="str">
            <v>8</v>
          </cell>
          <cell r="O208" t="str">
            <v>3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HLXU8566655           </v>
          </cell>
          <cell r="V208" t="str">
            <v>15/03/2022</v>
          </cell>
          <cell r="W208" t="str">
            <v>EXO.TRANSM. GW6E-2800/200KV-12 ( TEZOTO-GIBA ) PUXE SBL</v>
          </cell>
          <cell r="X208" t="str">
            <v>DTA TRANSP</v>
          </cell>
          <cell r="Y208" t="str">
            <v/>
          </cell>
        </row>
        <row r="209">
          <cell r="B209">
            <v>80535040</v>
          </cell>
          <cell r="C209">
            <v>540201617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6</v>
          </cell>
          <cell r="K209" t="str">
            <v>6</v>
          </cell>
          <cell r="L209" t="str">
            <v>6</v>
          </cell>
          <cell r="M209" t="str">
            <v>0</v>
          </cell>
          <cell r="N209" t="str">
            <v>2</v>
          </cell>
          <cell r="O209" t="str">
            <v>11</v>
          </cell>
          <cell r="P209" t="str">
            <v>19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HLBU1415388           </v>
          </cell>
          <cell r="V209" t="str">
            <v>15/03/2022</v>
          </cell>
          <cell r="W209" t="str">
            <v>EXO.TRANSM. GW6E-2800/200KV-12 ( TEZOTO-GIBA ) PUXE SBL</v>
          </cell>
          <cell r="X209" t="str">
            <v>DTA TRANSP</v>
          </cell>
          <cell r="Y209" t="str">
            <v/>
          </cell>
        </row>
        <row r="210">
          <cell r="B210">
            <v>80535041</v>
          </cell>
          <cell r="C210">
            <v>540201618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8</v>
          </cell>
          <cell r="K210" t="str">
            <v>1</v>
          </cell>
          <cell r="L210" t="str">
            <v>8</v>
          </cell>
          <cell r="M210" t="str">
            <v>0</v>
          </cell>
          <cell r="N210" t="str">
            <v>12</v>
          </cell>
          <cell r="O210" t="str">
            <v>0</v>
          </cell>
          <cell r="P210" t="str">
            <v>19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HLBU3316511           </v>
          </cell>
          <cell r="V210" t="str">
            <v>15/03/2022</v>
          </cell>
          <cell r="W210" t="str">
            <v>EXO.TRANSM. GW6E-2800/200KV-12 ( TEZOTO-GIBA ) PUXE SBL</v>
          </cell>
          <cell r="X210" t="str">
            <v>DTA TRANSP</v>
          </cell>
          <cell r="Y210" t="str">
            <v/>
          </cell>
        </row>
        <row r="211">
          <cell r="B211">
            <v>80535501</v>
          </cell>
          <cell r="C211">
            <v>540201625</v>
          </cell>
          <cell r="E211" t="str">
            <v/>
          </cell>
          <cell r="F211" t="str">
            <v/>
          </cell>
          <cell r="G211" t="str">
            <v xml:space="preserve">MSC ATHENS                                        </v>
          </cell>
          <cell r="I211" t="str">
            <v/>
          </cell>
          <cell r="J211">
            <v>1</v>
          </cell>
          <cell r="K211" t="str">
            <v/>
          </cell>
          <cell r="L211" t="str">
            <v>1</v>
          </cell>
          <cell r="M211" t="str">
            <v>0</v>
          </cell>
          <cell r="N211" t="str">
            <v>0</v>
          </cell>
          <cell r="O211" t="str">
            <v>0</v>
          </cell>
          <cell r="P211" t="str">
            <v>39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FCIU9199402           </v>
          </cell>
          <cell r="V211" t="str">
            <v>15/03/2022</v>
          </cell>
          <cell r="W211" t="str">
            <v/>
          </cell>
          <cell r="X211" t="str">
            <v>DTA TRANSP</v>
          </cell>
          <cell r="Y211" t="str">
            <v/>
          </cell>
        </row>
        <row r="212">
          <cell r="B212">
            <v>80535502</v>
          </cell>
          <cell r="C212">
            <v>540201626</v>
          </cell>
          <cell r="E212" t="str">
            <v/>
          </cell>
          <cell r="F212" t="str">
            <v>VERDE</v>
          </cell>
          <cell r="G212" t="str">
            <v xml:space="preserve">MSC ATHENS                                        </v>
          </cell>
          <cell r="H212" t="str">
            <v>14</v>
          </cell>
          <cell r="I212" t="str">
            <v/>
          </cell>
          <cell r="J212">
            <v>63</v>
          </cell>
          <cell r="K212" t="str">
            <v>15</v>
          </cell>
          <cell r="L212" t="str">
            <v>63</v>
          </cell>
          <cell r="M212" t="str">
            <v>492</v>
          </cell>
          <cell r="N212" t="str">
            <v>27</v>
          </cell>
          <cell r="O212" t="str">
            <v>10</v>
          </cell>
          <cell r="P212" t="str">
            <v>30</v>
          </cell>
          <cell r="Q212" t="str">
            <v>9</v>
          </cell>
          <cell r="R212" t="str">
            <v>9</v>
          </cell>
          <cell r="S212" t="str">
            <v>Não</v>
          </cell>
          <cell r="T212" t="str">
            <v xml:space="preserve">NIDU5216816           </v>
          </cell>
          <cell r="U212" t="str">
            <v>25/02/2022</v>
          </cell>
          <cell r="V212" t="str">
            <v>02/03/2022</v>
          </cell>
          <cell r="W212" t="str">
            <v>Carlos A5410502022</v>
          </cell>
          <cell r="X212" t="str">
            <v>MBB</v>
          </cell>
          <cell r="Y212" t="str">
            <v/>
          </cell>
        </row>
        <row r="213">
          <cell r="B213">
            <v>80535556</v>
          </cell>
          <cell r="C213">
            <v>540201627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14</v>
          </cell>
          <cell r="K213" t="str">
            <v>5</v>
          </cell>
          <cell r="L213" t="str">
            <v>14</v>
          </cell>
          <cell r="M213" t="str">
            <v>0</v>
          </cell>
          <cell r="N213" t="str">
            <v>10</v>
          </cell>
          <cell r="O213" t="str">
            <v>29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TLLU5313977           </v>
          </cell>
          <cell r="V213" t="str">
            <v>15/03/2022</v>
          </cell>
          <cell r="W213" t="str">
            <v/>
          </cell>
          <cell r="X213" t="str">
            <v>DTA TRANSP</v>
          </cell>
          <cell r="Y213" t="str">
            <v/>
          </cell>
        </row>
        <row r="214">
          <cell r="B214">
            <v>80535344</v>
          </cell>
          <cell r="C214">
            <v>540201628</v>
          </cell>
          <cell r="E214" t="str">
            <v/>
          </cell>
          <cell r="F214" t="str">
            <v>VERDE</v>
          </cell>
          <cell r="G214" t="str">
            <v xml:space="preserve">MSC ATHENS                                        </v>
          </cell>
          <cell r="H214" t="str">
            <v>8</v>
          </cell>
          <cell r="I214" t="str">
            <v/>
          </cell>
          <cell r="J214">
            <v>70</v>
          </cell>
          <cell r="K214" t="str">
            <v>33</v>
          </cell>
          <cell r="L214" t="str">
            <v>70</v>
          </cell>
          <cell r="M214" t="str">
            <v>262</v>
          </cell>
          <cell r="N214" t="str">
            <v>57</v>
          </cell>
          <cell r="O214" t="str">
            <v>3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BSIU9645230           </v>
          </cell>
          <cell r="U214" t="str">
            <v>02/03/2022</v>
          </cell>
          <cell r="V214" t="str">
            <v>02/03/2022</v>
          </cell>
          <cell r="W214" t="str">
            <v>CJ. CAMBIO ( ALVARO ) PUXE SBL / Guilherme N000000001074</v>
          </cell>
          <cell r="X214" t="str">
            <v>SBL</v>
          </cell>
          <cell r="Y214" t="str">
            <v/>
          </cell>
        </row>
        <row r="215">
          <cell r="B215">
            <v>80535571</v>
          </cell>
          <cell r="C215">
            <v>540201629</v>
          </cell>
          <cell r="E215" t="str">
            <v/>
          </cell>
          <cell r="F215" t="str">
            <v>VERDE</v>
          </cell>
          <cell r="G215" t="str">
            <v xml:space="preserve">MSC ATHENS                                        </v>
          </cell>
          <cell r="H215" t="str">
            <v>2</v>
          </cell>
          <cell r="I215" t="str">
            <v/>
          </cell>
          <cell r="J215">
            <v>99</v>
          </cell>
          <cell r="K215" t="str">
            <v>24</v>
          </cell>
          <cell r="L215" t="str">
            <v>99</v>
          </cell>
          <cell r="M215" t="str">
            <v>490</v>
          </cell>
          <cell r="N215" t="str">
            <v>30</v>
          </cell>
          <cell r="O215" t="str">
            <v>6</v>
          </cell>
          <cell r="P215" t="str">
            <v>2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BSIU9053890           </v>
          </cell>
          <cell r="U215" t="str">
            <v>28/02/2022</v>
          </cell>
          <cell r="V215" t="str">
            <v>09/03/2022</v>
          </cell>
          <cell r="W215" t="str">
            <v>Rodrigo R6813531612 / Carlos A0019902005/ Patrick A0385450632</v>
          </cell>
          <cell r="X215" t="str">
            <v>SBL</v>
          </cell>
          <cell r="Y215" t="str">
            <v/>
          </cell>
        </row>
        <row r="216">
          <cell r="B216">
            <v>80535598</v>
          </cell>
          <cell r="C216">
            <v>540201630</v>
          </cell>
          <cell r="E216" t="str">
            <v/>
          </cell>
          <cell r="F216" t="str">
            <v/>
          </cell>
          <cell r="G216" t="str">
            <v xml:space="preserve">MSC ATHENS                                        </v>
          </cell>
          <cell r="I216" t="str">
            <v/>
          </cell>
          <cell r="J216">
            <v>15</v>
          </cell>
          <cell r="K216" t="str">
            <v>6</v>
          </cell>
          <cell r="L216" t="str">
            <v>15</v>
          </cell>
          <cell r="M216" t="str">
            <v>0</v>
          </cell>
          <cell r="N216" t="str">
            <v>11</v>
          </cell>
          <cell r="O216" t="str">
            <v>9</v>
          </cell>
          <cell r="P216" t="str">
            <v>7</v>
          </cell>
          <cell r="Q216" t="str">
            <v>1</v>
          </cell>
          <cell r="R216" t="str">
            <v>1</v>
          </cell>
          <cell r="S216" t="str">
            <v>Não</v>
          </cell>
          <cell r="T216" t="str">
            <v xml:space="preserve">FFAU2211690           </v>
          </cell>
          <cell r="U216" t="str">
            <v>10/03/2022</v>
          </cell>
          <cell r="V216" t="str">
            <v>10/03/2022</v>
          </cell>
          <cell r="W216" t="str">
            <v>Rodrigo R6813531612</v>
          </cell>
          <cell r="X216" t="str">
            <v>MBB</v>
          </cell>
          <cell r="Y216" t="str">
            <v/>
          </cell>
        </row>
        <row r="217">
          <cell r="B217">
            <v>80535621</v>
          </cell>
          <cell r="C217">
            <v>540201631</v>
          </cell>
          <cell r="E217" t="str">
            <v/>
          </cell>
          <cell r="F217" t="str">
            <v>VERDE</v>
          </cell>
          <cell r="G217" t="str">
            <v xml:space="preserve">MSC ATHENS                                        </v>
          </cell>
          <cell r="H217" t="str">
            <v>7</v>
          </cell>
          <cell r="I217" t="str">
            <v/>
          </cell>
          <cell r="J217">
            <v>2</v>
          </cell>
          <cell r="K217" t="str">
            <v>1</v>
          </cell>
          <cell r="L217" t="str">
            <v>2</v>
          </cell>
          <cell r="M217" t="str">
            <v>0</v>
          </cell>
          <cell r="N217" t="str">
            <v>16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GLDU3881632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</row>
        <row r="218">
          <cell r="B218">
            <v>80535620</v>
          </cell>
          <cell r="C218">
            <v>540201632</v>
          </cell>
          <cell r="E218" t="str">
            <v/>
          </cell>
          <cell r="F218" t="str">
            <v>VERMELHO</v>
          </cell>
          <cell r="G218" t="str">
            <v xml:space="preserve">MSC ATHENS                                        </v>
          </cell>
          <cell r="I218" t="str">
            <v/>
          </cell>
          <cell r="J218">
            <v>62</v>
          </cell>
          <cell r="K218" t="str">
            <v>20</v>
          </cell>
          <cell r="L218" t="str">
            <v>62</v>
          </cell>
          <cell r="M218" t="str">
            <v>579</v>
          </cell>
          <cell r="N218" t="str">
            <v>17</v>
          </cell>
          <cell r="O218" t="str">
            <v>13</v>
          </cell>
          <cell r="P218" t="str">
            <v>11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DFSU7095110           </v>
          </cell>
          <cell r="U218" t="str">
            <v>25/02/2022</v>
          </cell>
          <cell r="V218" t="str">
            <v>25/02/2022</v>
          </cell>
          <cell r="W218" t="str">
            <v>Rodrigo A  3873320271 / Carlos A0019904605 (critico)</v>
          </cell>
          <cell r="X218" t="str">
            <v>MBB</v>
          </cell>
          <cell r="Y218" t="str">
            <v/>
          </cell>
        </row>
        <row r="219">
          <cell r="B219">
            <v>80535635</v>
          </cell>
          <cell r="C219">
            <v>540201633</v>
          </cell>
          <cell r="E219" t="str">
            <v/>
          </cell>
          <cell r="F219" t="str">
            <v>VERDE</v>
          </cell>
          <cell r="G219" t="str">
            <v xml:space="preserve">MSC ATHENS                                        </v>
          </cell>
          <cell r="H219" t="str">
            <v>4</v>
          </cell>
          <cell r="I219" t="str">
            <v/>
          </cell>
          <cell r="J219">
            <v>14</v>
          </cell>
          <cell r="K219" t="str">
            <v>6</v>
          </cell>
          <cell r="L219" t="str">
            <v>14</v>
          </cell>
          <cell r="M219" t="str">
            <v>0</v>
          </cell>
          <cell r="N219" t="str">
            <v>16</v>
          </cell>
          <cell r="O219" t="str">
            <v>12</v>
          </cell>
          <cell r="P219" t="str">
            <v>14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TEMU7627425           </v>
          </cell>
          <cell r="U219" t="str">
            <v>07/03/2022</v>
          </cell>
          <cell r="V219" t="str">
            <v>07/03/2022</v>
          </cell>
          <cell r="W219" t="str">
            <v>Patrick A9406660128</v>
          </cell>
          <cell r="X219" t="str">
            <v>MBB</v>
          </cell>
          <cell r="Y219" t="str">
            <v/>
          </cell>
        </row>
        <row r="220">
          <cell r="B220">
            <v>80535634</v>
          </cell>
          <cell r="C220">
            <v>540201634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73</v>
          </cell>
          <cell r="K220" t="str">
            <v>20</v>
          </cell>
          <cell r="L220" t="str">
            <v>73</v>
          </cell>
          <cell r="M220" t="str">
            <v>248</v>
          </cell>
          <cell r="N220" t="str">
            <v>12</v>
          </cell>
          <cell r="O220" t="str">
            <v>16</v>
          </cell>
          <cell r="P220" t="str">
            <v>3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FDCU0009395           </v>
          </cell>
          <cell r="U220" t="str">
            <v>02/02/2022</v>
          </cell>
          <cell r="V220" t="str">
            <v/>
          </cell>
          <cell r="W220" t="str">
            <v>Rodrigo A  9753300500 / Milani N000000000446</v>
          </cell>
          <cell r="X220" t="str">
            <v/>
          </cell>
          <cell r="Y220" t="str">
            <v/>
          </cell>
        </row>
        <row r="221">
          <cell r="B221">
            <v>80535645</v>
          </cell>
          <cell r="C221">
            <v>540201635</v>
          </cell>
          <cell r="E221" t="str">
            <v/>
          </cell>
          <cell r="F221" t="str">
            <v/>
          </cell>
          <cell r="G221" t="str">
            <v xml:space="preserve">MSC ATHENS                                        </v>
          </cell>
          <cell r="I221" t="str">
            <v/>
          </cell>
          <cell r="J221">
            <v>5</v>
          </cell>
          <cell r="K221" t="str">
            <v/>
          </cell>
          <cell r="L221" t="str">
            <v>5</v>
          </cell>
          <cell r="M221" t="str">
            <v>0</v>
          </cell>
          <cell r="N221" t="str">
            <v>0</v>
          </cell>
          <cell r="O221" t="str">
            <v>0</v>
          </cell>
          <cell r="P221" t="str">
            <v>33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CAIU8492418           </v>
          </cell>
          <cell r="V221" t="str">
            <v>15/03/2022</v>
          </cell>
          <cell r="W221" t="str">
            <v/>
          </cell>
          <cell r="X221" t="str">
            <v>DTA TRANSP</v>
          </cell>
          <cell r="Y221" t="str">
            <v/>
          </cell>
        </row>
        <row r="222">
          <cell r="B222">
            <v>80535648</v>
          </cell>
          <cell r="C222">
            <v>540201636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13</v>
          </cell>
          <cell r="K222" t="str">
            <v>5</v>
          </cell>
          <cell r="L222" t="str">
            <v>13</v>
          </cell>
          <cell r="M222" t="str">
            <v>0</v>
          </cell>
          <cell r="N222" t="str">
            <v>20</v>
          </cell>
          <cell r="O222" t="str">
            <v>7</v>
          </cell>
          <cell r="P222" t="str">
            <v>12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TCLU8360017           </v>
          </cell>
          <cell r="U222" t="str">
            <v>31/03/2022</v>
          </cell>
          <cell r="V222" t="str">
            <v/>
          </cell>
          <cell r="W222" t="str">
            <v>REFORCO DIR ( DARIO ) PUXE SBL / EXO.TRANSM. GW6E-2800/200KV-12 ( TEZOTO-GIBA ) PUXE SBL</v>
          </cell>
          <cell r="X222" t="str">
            <v>SBL</v>
          </cell>
          <cell r="Y222" t="str">
            <v/>
          </cell>
        </row>
        <row r="223">
          <cell r="B223">
            <v>80535686</v>
          </cell>
          <cell r="C223">
            <v>540201637</v>
          </cell>
          <cell r="E223" t="str">
            <v/>
          </cell>
          <cell r="F223" t="str">
            <v/>
          </cell>
          <cell r="G223" t="str">
            <v xml:space="preserve">MSC ATHENS                                        </v>
          </cell>
          <cell r="I223" t="str">
            <v/>
          </cell>
          <cell r="J223">
            <v>5</v>
          </cell>
          <cell r="K223" t="str">
            <v>1</v>
          </cell>
          <cell r="L223" t="str">
            <v>5</v>
          </cell>
          <cell r="M223" t="str">
            <v>0</v>
          </cell>
          <cell r="N223" t="str">
            <v>0</v>
          </cell>
          <cell r="O223" t="str">
            <v>9</v>
          </cell>
          <cell r="P223" t="str">
            <v>21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HLBU1918741           </v>
          </cell>
          <cell r="V223" t="str">
            <v>15/03/2022</v>
          </cell>
          <cell r="W223" t="str">
            <v/>
          </cell>
          <cell r="X223" t="str">
            <v>DTA TRANSP</v>
          </cell>
          <cell r="Y223" t="str">
            <v/>
          </cell>
        </row>
        <row r="224">
          <cell r="B224">
            <v>80535687</v>
          </cell>
          <cell r="C224">
            <v>540201638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42</v>
          </cell>
          <cell r="K224" t="str">
            <v>11</v>
          </cell>
          <cell r="L224" t="str">
            <v>42</v>
          </cell>
          <cell r="M224" t="str">
            <v>368</v>
          </cell>
          <cell r="N224" t="str">
            <v>2</v>
          </cell>
          <cell r="O224" t="str">
            <v>9</v>
          </cell>
          <cell r="P224" t="str">
            <v>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BEAU4722586           </v>
          </cell>
          <cell r="V224" t="str">
            <v>15/03/2022</v>
          </cell>
          <cell r="W224" t="str">
            <v/>
          </cell>
          <cell r="X224" t="str">
            <v>DTA TRANSP</v>
          </cell>
          <cell r="Y224" t="str">
            <v/>
          </cell>
        </row>
        <row r="225">
          <cell r="B225">
            <v>80535688</v>
          </cell>
          <cell r="C225">
            <v>540201639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1</v>
          </cell>
          <cell r="K225" t="str">
            <v>1</v>
          </cell>
          <cell r="L225" t="str">
            <v>1</v>
          </cell>
          <cell r="M225" t="str">
            <v>0</v>
          </cell>
          <cell r="N225" t="str">
            <v>0</v>
          </cell>
          <cell r="O225" t="str">
            <v>51</v>
          </cell>
          <cell r="P225" t="str">
            <v>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HLBU2578841           </v>
          </cell>
          <cell r="V225" t="str">
            <v>15/03/2022</v>
          </cell>
          <cell r="W225" t="str">
            <v>BANCOS ( ALVARO ) PUXE SBL</v>
          </cell>
          <cell r="X225" t="str">
            <v>DTA TRANSP</v>
          </cell>
          <cell r="Y225" t="str">
            <v/>
          </cell>
        </row>
        <row r="226">
          <cell r="B226">
            <v>80535703</v>
          </cell>
          <cell r="C226">
            <v>540201640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19</v>
          </cell>
          <cell r="K226" t="str">
            <v>5</v>
          </cell>
          <cell r="L226" t="str">
            <v>19</v>
          </cell>
          <cell r="M226" t="str">
            <v>0</v>
          </cell>
          <cell r="N226" t="str">
            <v>15</v>
          </cell>
          <cell r="O226" t="str">
            <v>18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TGHU6242842           </v>
          </cell>
          <cell r="V226" t="str">
            <v>16/03/2022</v>
          </cell>
          <cell r="W226" t="str">
            <v/>
          </cell>
          <cell r="X226" t="str">
            <v>DTA TRANSP</v>
          </cell>
          <cell r="Y226" t="str">
            <v/>
          </cell>
        </row>
        <row r="227">
          <cell r="B227">
            <v>80535694</v>
          </cell>
          <cell r="C227">
            <v>540201641</v>
          </cell>
          <cell r="E227" t="str">
            <v/>
          </cell>
          <cell r="F227" t="str">
            <v>VERDE</v>
          </cell>
          <cell r="G227" t="str">
            <v xml:space="preserve">MSC ATHENS                                        </v>
          </cell>
          <cell r="H227" t="str">
            <v>8</v>
          </cell>
          <cell r="I227" t="str">
            <v/>
          </cell>
          <cell r="J227">
            <v>11</v>
          </cell>
          <cell r="K227" t="str">
            <v>2</v>
          </cell>
          <cell r="L227" t="str">
            <v>11</v>
          </cell>
          <cell r="M227" t="str">
            <v>0</v>
          </cell>
          <cell r="N227" t="str">
            <v>1</v>
          </cell>
          <cell r="O227" t="str">
            <v>12</v>
          </cell>
          <cell r="P227" t="str">
            <v>22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HLBU3436501           </v>
          </cell>
          <cell r="U227" t="str">
            <v>03/03/2022</v>
          </cell>
          <cell r="V227" t="str">
            <v>03/03/2022</v>
          </cell>
          <cell r="W227" t="str">
            <v>Milani A9414900619</v>
          </cell>
          <cell r="X227" t="str">
            <v>MBB</v>
          </cell>
          <cell r="Y227" t="str">
            <v/>
          </cell>
        </row>
        <row r="228">
          <cell r="B228">
            <v>80535689</v>
          </cell>
          <cell r="C228">
            <v>540201642</v>
          </cell>
          <cell r="E228" t="str">
            <v/>
          </cell>
          <cell r="F228" t="str">
            <v>VERDE</v>
          </cell>
          <cell r="G228" t="str">
            <v xml:space="preserve">MSC ATHENS                                        </v>
          </cell>
          <cell r="H228" t="str">
            <v>4</v>
          </cell>
          <cell r="I228" t="str">
            <v/>
          </cell>
          <cell r="J228">
            <v>24</v>
          </cell>
          <cell r="K228" t="str">
            <v>4</v>
          </cell>
          <cell r="L228" t="str">
            <v>24</v>
          </cell>
          <cell r="M228" t="str">
            <v>0</v>
          </cell>
          <cell r="N228" t="str">
            <v>26</v>
          </cell>
          <cell r="O228" t="str">
            <v>5</v>
          </cell>
          <cell r="P228" t="str">
            <v>40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UACU5978063           </v>
          </cell>
          <cell r="U228" t="str">
            <v>22/03/2022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</row>
        <row r="229">
          <cell r="B229">
            <v>80535704</v>
          </cell>
          <cell r="C229">
            <v>540201643</v>
          </cell>
          <cell r="E229" t="str">
            <v/>
          </cell>
          <cell r="F229" t="str">
            <v/>
          </cell>
          <cell r="G229" t="str">
            <v xml:space="preserve">MSC ATHENS                                        </v>
          </cell>
          <cell r="I229" t="str">
            <v/>
          </cell>
          <cell r="J229">
            <v>7</v>
          </cell>
          <cell r="K229" t="str">
            <v>4</v>
          </cell>
          <cell r="L229" t="str">
            <v>7</v>
          </cell>
          <cell r="M229" t="str">
            <v>0</v>
          </cell>
          <cell r="N229" t="str">
            <v>19</v>
          </cell>
          <cell r="O229" t="str">
            <v>6</v>
          </cell>
          <cell r="P229" t="str">
            <v>10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HAMU1187842           </v>
          </cell>
          <cell r="V229" t="str">
            <v>16/03/2022</v>
          </cell>
          <cell r="W229" t="str">
            <v>BANCOS ( ALVARO ) PUXE SBL</v>
          </cell>
          <cell r="X229" t="str">
            <v>DTA TRANSP</v>
          </cell>
          <cell r="Y229" t="str">
            <v/>
          </cell>
        </row>
        <row r="230">
          <cell r="B230">
            <v>80535705</v>
          </cell>
          <cell r="C230">
            <v>540201644</v>
          </cell>
          <cell r="E230" t="str">
            <v/>
          </cell>
          <cell r="F230" t="str">
            <v>VERDE</v>
          </cell>
          <cell r="G230" t="str">
            <v xml:space="preserve">MSC ATHENS                                        </v>
          </cell>
          <cell r="H230" t="str">
            <v>7</v>
          </cell>
          <cell r="I230" t="str">
            <v/>
          </cell>
          <cell r="J230">
            <v>68</v>
          </cell>
          <cell r="K230" t="str">
            <v>23</v>
          </cell>
          <cell r="L230" t="str">
            <v>68</v>
          </cell>
          <cell r="M230" t="str">
            <v>434</v>
          </cell>
          <cell r="N230" t="str">
            <v>49</v>
          </cell>
          <cell r="O230" t="str">
            <v>8</v>
          </cell>
          <cell r="P230" t="str">
            <v>10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TEMU7654631           </v>
          </cell>
          <cell r="U230" t="str">
            <v>04/03/2022</v>
          </cell>
          <cell r="V230" t="str">
            <v>04/03/2022</v>
          </cell>
          <cell r="W230" t="str">
            <v>Patrick A0091533628</v>
          </cell>
          <cell r="X230" t="str">
            <v>SBL</v>
          </cell>
          <cell r="Y230" t="str">
            <v/>
          </cell>
        </row>
        <row r="231">
          <cell r="B231">
            <v>80535712</v>
          </cell>
          <cell r="C231">
            <v>540201645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88</v>
          </cell>
          <cell r="K231" t="str">
            <v>15</v>
          </cell>
          <cell r="L231" t="str">
            <v>88</v>
          </cell>
          <cell r="M231" t="str">
            <v>467</v>
          </cell>
          <cell r="N231" t="str">
            <v>56</v>
          </cell>
          <cell r="O231" t="str">
            <v>13</v>
          </cell>
          <cell r="P231" t="str">
            <v>9</v>
          </cell>
          <cell r="Q231" t="str">
            <v>1</v>
          </cell>
          <cell r="R231" t="str">
            <v>1</v>
          </cell>
          <cell r="S231" t="str">
            <v>Não</v>
          </cell>
          <cell r="T231" t="str">
            <v xml:space="preserve">BEAU4938744           </v>
          </cell>
          <cell r="V231" t="str">
            <v>16/03/2022</v>
          </cell>
          <cell r="W231" t="str">
            <v/>
          </cell>
          <cell r="X231" t="str">
            <v>DTA TRANSP</v>
          </cell>
          <cell r="Y231" t="str">
            <v/>
          </cell>
        </row>
        <row r="232">
          <cell r="B232">
            <v>80534959</v>
          </cell>
          <cell r="C232">
            <v>540201696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25</v>
          </cell>
          <cell r="K232" t="str">
            <v>9</v>
          </cell>
          <cell r="L232" t="str">
            <v>25</v>
          </cell>
          <cell r="M232" t="str">
            <v>219</v>
          </cell>
          <cell r="N232" t="str">
            <v>29</v>
          </cell>
          <cell r="O232" t="str">
            <v>1</v>
          </cell>
          <cell r="P232" t="str">
            <v>68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GLDU7607337           </v>
          </cell>
          <cell r="V232" t="str">
            <v>16/03/2022</v>
          </cell>
          <cell r="W232" t="str">
            <v/>
          </cell>
          <cell r="X232" t="str">
            <v>DTA TRANSP</v>
          </cell>
          <cell r="Y232" t="str">
            <v/>
          </cell>
        </row>
        <row r="233">
          <cell r="B233">
            <v>80534599</v>
          </cell>
          <cell r="C233">
            <v>540201472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4</v>
          </cell>
          <cell r="I233" t="str">
            <v>0</v>
          </cell>
          <cell r="J233">
            <v>12</v>
          </cell>
          <cell r="K233" t="str">
            <v>3</v>
          </cell>
          <cell r="L233" t="str">
            <v>12</v>
          </cell>
          <cell r="M233" t="str">
            <v>0</v>
          </cell>
          <cell r="N233" t="str">
            <v>3</v>
          </cell>
          <cell r="O233" t="str">
            <v>4</v>
          </cell>
          <cell r="P233" t="str">
            <v>35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BSIU9591112           </v>
          </cell>
          <cell r="U233" t="str">
            <v>07/03/2022</v>
          </cell>
          <cell r="V233" t="str">
            <v>07/03/2022</v>
          </cell>
          <cell r="W233" t="str">
            <v>Milani A9418851501  7354/ Patrick A9423201711</v>
          </cell>
          <cell r="X233" t="str">
            <v>FINALIZADO</v>
          </cell>
          <cell r="Y233" t="str">
            <v/>
          </cell>
        </row>
        <row r="234">
          <cell r="B234">
            <v>80534778</v>
          </cell>
          <cell r="C234">
            <v>540201474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8</v>
          </cell>
          <cell r="I234" t="str">
            <v>0</v>
          </cell>
          <cell r="J234">
            <v>16</v>
          </cell>
          <cell r="K234" t="str">
            <v>7</v>
          </cell>
          <cell r="L234" t="str">
            <v>16</v>
          </cell>
          <cell r="M234" t="str">
            <v>2</v>
          </cell>
          <cell r="N234" t="str">
            <v>56</v>
          </cell>
          <cell r="O234" t="str">
            <v>4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SEGU6889996           </v>
          </cell>
          <cell r="U234" t="str">
            <v>04/03/2022</v>
          </cell>
          <cell r="V234" t="str">
            <v>03/03/2022</v>
          </cell>
          <cell r="W234" t="str">
            <v>CJ. CAMBIO ( ALVARO ) PUXE SBL/ Leticia A9582800000</v>
          </cell>
          <cell r="X234" t="str">
            <v>FINALIZADO</v>
          </cell>
          <cell r="Y234" t="str">
            <v/>
          </cell>
        </row>
        <row r="235">
          <cell r="B235">
            <v>80534707</v>
          </cell>
          <cell r="C235">
            <v>540201475</v>
          </cell>
          <cell r="E235" t="str">
            <v/>
          </cell>
          <cell r="F235" t="str">
            <v>VERDE</v>
          </cell>
          <cell r="G235" t="str">
            <v xml:space="preserve">MSC ATHENS                                        </v>
          </cell>
          <cell r="H235" t="str">
            <v>7</v>
          </cell>
          <cell r="I235" t="str">
            <v>0</v>
          </cell>
          <cell r="J235">
            <v>54</v>
          </cell>
          <cell r="K235" t="str">
            <v>15</v>
          </cell>
          <cell r="L235" t="str">
            <v>54</v>
          </cell>
          <cell r="M235" t="str">
            <v>664</v>
          </cell>
          <cell r="N235" t="str">
            <v>22</v>
          </cell>
          <cell r="O235" t="str">
            <v>14</v>
          </cell>
          <cell r="P235" t="str">
            <v>7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TCLU9504084           </v>
          </cell>
          <cell r="U235" t="str">
            <v>07/02/2022</v>
          </cell>
          <cell r="V235" t="str">
            <v>07/03/2022</v>
          </cell>
          <cell r="W235" t="str">
            <v>Ronie A3842600109 / Patrick A0029975890</v>
          </cell>
          <cell r="X235" t="str">
            <v>FINALIZADO</v>
          </cell>
          <cell r="Y235" t="str">
            <v/>
          </cell>
        </row>
        <row r="236">
          <cell r="B236">
            <v>80535469</v>
          </cell>
          <cell r="C236">
            <v>540201478</v>
          </cell>
          <cell r="E236" t="str">
            <v/>
          </cell>
          <cell r="F236" t="str">
            <v>VERDE</v>
          </cell>
          <cell r="G236" t="str">
            <v xml:space="preserve">MSC ATHENS                                        </v>
          </cell>
          <cell r="H236" t="str">
            <v>8</v>
          </cell>
          <cell r="I236" t="str">
            <v>0</v>
          </cell>
          <cell r="J236">
            <v>24</v>
          </cell>
          <cell r="K236" t="str">
            <v>8</v>
          </cell>
          <cell r="L236" t="str">
            <v>24</v>
          </cell>
          <cell r="M236" t="str">
            <v>0</v>
          </cell>
          <cell r="N236" t="str">
            <v>20</v>
          </cell>
          <cell r="O236" t="str">
            <v>9</v>
          </cell>
          <cell r="P236" t="str">
            <v>27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CAIU8529815           </v>
          </cell>
          <cell r="U236" t="str">
            <v>02/03/2022</v>
          </cell>
          <cell r="V236" t="str">
            <v>02/03/2022</v>
          </cell>
          <cell r="W236" t="str">
            <v>CJ TRAVESSA ( DARIO ) PUXE SBL / Rodrigo A9753300500</v>
          </cell>
          <cell r="X236" t="str">
            <v>FINALIZADO</v>
          </cell>
          <cell r="Y236" t="str">
            <v/>
          </cell>
        </row>
        <row r="237">
          <cell r="B237">
            <v>80534713</v>
          </cell>
          <cell r="C237">
            <v>540201484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7</v>
          </cell>
          <cell r="I237" t="str">
            <v>0</v>
          </cell>
          <cell r="J237">
            <v>73</v>
          </cell>
          <cell r="K237" t="str">
            <v>28</v>
          </cell>
          <cell r="L237" t="str">
            <v>73</v>
          </cell>
          <cell r="M237" t="str">
            <v>382</v>
          </cell>
          <cell r="N237" t="str">
            <v>17</v>
          </cell>
          <cell r="O237" t="str">
            <v>18</v>
          </cell>
          <cell r="P237" t="str">
            <v>1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HLXU8209386           </v>
          </cell>
          <cell r="U237" t="str">
            <v>03/03/2022</v>
          </cell>
          <cell r="V237" t="str">
            <v>04/03/2022</v>
          </cell>
          <cell r="W237" t="str">
            <v>CJ. CAMBIO ( ALVARO ) PUXE SBL/ Ronie A6932601101/ Carlos A4570703338</v>
          </cell>
          <cell r="X237" t="str">
            <v>FINALIZADO</v>
          </cell>
          <cell r="Y237" t="str">
            <v/>
          </cell>
        </row>
        <row r="238">
          <cell r="B238">
            <v>80534798</v>
          </cell>
          <cell r="C238">
            <v>540201501</v>
          </cell>
          <cell r="E238" t="str">
            <v/>
          </cell>
          <cell r="F238" t="str">
            <v>VERDE</v>
          </cell>
          <cell r="G238" t="str">
            <v xml:space="preserve">MSC ATHENS                                        </v>
          </cell>
          <cell r="H238" t="str">
            <v>8</v>
          </cell>
          <cell r="I238" t="str">
            <v>0</v>
          </cell>
          <cell r="J238">
            <v>27</v>
          </cell>
          <cell r="K238" t="str">
            <v>9</v>
          </cell>
          <cell r="L238" t="str">
            <v>27</v>
          </cell>
          <cell r="M238" t="str">
            <v>0</v>
          </cell>
          <cell r="N238" t="str">
            <v>7</v>
          </cell>
          <cell r="O238" t="str">
            <v>56</v>
          </cell>
          <cell r="P238" t="str">
            <v>21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FDCU0185028           </v>
          </cell>
          <cell r="U238" t="str">
            <v>04/03/2022</v>
          </cell>
          <cell r="V238" t="str">
            <v>03/03/2022</v>
          </cell>
          <cell r="W238" t="str">
            <v>Leticia A9408810423  7354</v>
          </cell>
          <cell r="X238" t="str">
            <v>FINALIZADO</v>
          </cell>
          <cell r="Y238" t="str">
            <v/>
          </cell>
        </row>
        <row r="239">
          <cell r="B239">
            <v>80534800</v>
          </cell>
          <cell r="C239">
            <v>540201502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4</v>
          </cell>
          <cell r="I239" t="str">
            <v>0</v>
          </cell>
          <cell r="J239">
            <v>104</v>
          </cell>
          <cell r="K239" t="str">
            <v>29</v>
          </cell>
          <cell r="L239" t="str">
            <v>104</v>
          </cell>
          <cell r="M239" t="str">
            <v>712</v>
          </cell>
          <cell r="N239" t="str">
            <v>86</v>
          </cell>
          <cell r="O239" t="str">
            <v>8</v>
          </cell>
          <cell r="P239" t="str">
            <v>39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HLBU2451271           </v>
          </cell>
          <cell r="U239" t="str">
            <v>04/02/2022</v>
          </cell>
          <cell r="V239" t="str">
            <v>07/03/2022</v>
          </cell>
          <cell r="W239" t="str">
            <v>Patrick A9419900067</v>
          </cell>
          <cell r="X239" t="str">
            <v>FINALIZADO</v>
          </cell>
          <cell r="Y239" t="str">
            <v/>
          </cell>
        </row>
        <row r="240">
          <cell r="B240">
            <v>80535043</v>
          </cell>
          <cell r="C240">
            <v>540201527</v>
          </cell>
          <cell r="E240" t="str">
            <v/>
          </cell>
          <cell r="F240" t="str">
            <v>VERDE</v>
          </cell>
          <cell r="G240" t="str">
            <v xml:space="preserve">MSC ATHENS                                        </v>
          </cell>
          <cell r="H240" t="str">
            <v>3</v>
          </cell>
          <cell r="I240" t="str">
            <v>0</v>
          </cell>
          <cell r="J240">
            <v>58</v>
          </cell>
          <cell r="K240" t="str">
            <v>20</v>
          </cell>
          <cell r="L240" t="str">
            <v>58</v>
          </cell>
          <cell r="M240" t="str">
            <v>238</v>
          </cell>
          <cell r="N240" t="str">
            <v>29</v>
          </cell>
          <cell r="O240" t="str">
            <v>27</v>
          </cell>
          <cell r="P240" t="str">
            <v>10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HLBU1150993           </v>
          </cell>
          <cell r="U240" t="str">
            <v>09/03/2022</v>
          </cell>
          <cell r="V240" t="str">
            <v>09/03/2022</v>
          </cell>
          <cell r="W240" t="str">
            <v>Ronie A0175427617</v>
          </cell>
          <cell r="X240" t="str">
            <v>FINALIZADO</v>
          </cell>
          <cell r="Y240" t="str">
            <v/>
          </cell>
        </row>
        <row r="241">
          <cell r="B241">
            <v>80535140</v>
          </cell>
          <cell r="C241">
            <v>540201546</v>
          </cell>
          <cell r="E241" t="str">
            <v/>
          </cell>
          <cell r="F241" t="str">
            <v>VERDE</v>
          </cell>
          <cell r="G241" t="str">
            <v xml:space="preserve">MSC ATHENS                                        </v>
          </cell>
          <cell r="H241" t="str">
            <v>7</v>
          </cell>
          <cell r="I241" t="str">
            <v>0</v>
          </cell>
          <cell r="J241">
            <v>53</v>
          </cell>
          <cell r="K241" t="str">
            <v>13</v>
          </cell>
          <cell r="L241" t="str">
            <v>53</v>
          </cell>
          <cell r="M241" t="str">
            <v>182</v>
          </cell>
          <cell r="N241" t="str">
            <v>29</v>
          </cell>
          <cell r="O241" t="str">
            <v>14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TRLU7299333           </v>
          </cell>
          <cell r="U241" t="str">
            <v>04/03/2022</v>
          </cell>
          <cell r="V241" t="str">
            <v>04/03/2022</v>
          </cell>
          <cell r="W241" t="str">
            <v>CJ. CAMBIO ( ALVARO ) PUXE SBL/ Ronie A9582600300</v>
          </cell>
          <cell r="X241" t="str">
            <v>FINALIZADO</v>
          </cell>
          <cell r="Y241" t="str">
            <v/>
          </cell>
        </row>
        <row r="242">
          <cell r="B242">
            <v>80535176</v>
          </cell>
          <cell r="C242">
            <v>540201548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7</v>
          </cell>
          <cell r="I242" t="str">
            <v>0</v>
          </cell>
          <cell r="J242">
            <v>54</v>
          </cell>
          <cell r="K242" t="str">
            <v>6</v>
          </cell>
          <cell r="L242" t="str">
            <v>54</v>
          </cell>
          <cell r="M242" t="str">
            <v>420</v>
          </cell>
          <cell r="N242" t="str">
            <v>33</v>
          </cell>
          <cell r="O242" t="str">
            <v>18</v>
          </cell>
          <cell r="P242" t="str">
            <v>2</v>
          </cell>
          <cell r="Q242" t="str">
            <v>2</v>
          </cell>
          <cell r="R242" t="str">
            <v>2</v>
          </cell>
          <cell r="S242" t="str">
            <v>Não</v>
          </cell>
          <cell r="T242" t="str">
            <v xml:space="preserve">TEMU7372941           </v>
          </cell>
          <cell r="U242" t="str">
            <v>08/03/2022</v>
          </cell>
          <cell r="V242" t="str">
            <v>08/03/2022</v>
          </cell>
          <cell r="W242" t="str">
            <v/>
          </cell>
          <cell r="X242" t="str">
            <v>FINALIZADO</v>
          </cell>
          <cell r="Y242" t="str">
            <v/>
          </cell>
        </row>
        <row r="243">
          <cell r="B243">
            <v>80535231</v>
          </cell>
          <cell r="C243">
            <v>540201553</v>
          </cell>
          <cell r="E243" t="str">
            <v/>
          </cell>
          <cell r="F243" t="str">
            <v>VERDE</v>
          </cell>
          <cell r="G243" t="str">
            <v xml:space="preserve">MSC ATHENS                                        </v>
          </cell>
          <cell r="H243" t="str">
            <v>7</v>
          </cell>
          <cell r="I243" t="str">
            <v>0</v>
          </cell>
          <cell r="J243">
            <v>20</v>
          </cell>
          <cell r="K243" t="str">
            <v>6</v>
          </cell>
          <cell r="L243" t="str">
            <v>20</v>
          </cell>
          <cell r="M243" t="str">
            <v>0</v>
          </cell>
          <cell r="N243" t="str">
            <v>86</v>
          </cell>
          <cell r="O243" t="str">
            <v>6</v>
          </cell>
          <cell r="P243" t="str">
            <v>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UASU1057822           </v>
          </cell>
          <cell r="U243" t="str">
            <v>07/03/2022</v>
          </cell>
          <cell r="V243" t="str">
            <v>07/03/2022</v>
          </cell>
          <cell r="W243" t="str">
            <v>Ronie A9672602131</v>
          </cell>
          <cell r="X243" t="str">
            <v>FINALIZADO</v>
          </cell>
          <cell r="Y243" t="str">
            <v/>
          </cell>
        </row>
        <row r="244">
          <cell r="B244">
            <v>80535262</v>
          </cell>
          <cell r="C244">
            <v>540201560</v>
          </cell>
          <cell r="E244" t="str">
            <v/>
          </cell>
          <cell r="F244" t="str">
            <v>VERDE</v>
          </cell>
          <cell r="G244" t="str">
            <v xml:space="preserve">MSC ATHENS                                        </v>
          </cell>
          <cell r="H244" t="str">
            <v>3</v>
          </cell>
          <cell r="I244" t="str">
            <v>0</v>
          </cell>
          <cell r="J244">
            <v>6</v>
          </cell>
          <cell r="K244" t="str">
            <v>4</v>
          </cell>
          <cell r="L244" t="str">
            <v>6</v>
          </cell>
          <cell r="M244" t="str">
            <v>0</v>
          </cell>
          <cell r="N244" t="str">
            <v>21</v>
          </cell>
          <cell r="O244" t="str">
            <v>10</v>
          </cell>
          <cell r="P244" t="str">
            <v>5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HLBU1950430           </v>
          </cell>
          <cell r="U244" t="str">
            <v>08/03/2022</v>
          </cell>
          <cell r="V244" t="str">
            <v>08/03/2022</v>
          </cell>
          <cell r="W244" t="str">
            <v>EXO.TRANSM. GW6E-2800/200KV-12 ( TEZOTO-GIBA ) PUXE SBL/ Guilherme A0012001222</v>
          </cell>
          <cell r="X244" t="str">
            <v>FINALIZADO</v>
          </cell>
          <cell r="Y244" t="str">
            <v/>
          </cell>
        </row>
        <row r="245">
          <cell r="B245">
            <v>80535391</v>
          </cell>
          <cell r="C245">
            <v>540201566</v>
          </cell>
          <cell r="E245" t="str">
            <v/>
          </cell>
          <cell r="F245" t="str">
            <v>VERDE</v>
          </cell>
          <cell r="G245" t="str">
            <v xml:space="preserve">MSC ATHENS                                        </v>
          </cell>
          <cell r="H245" t="str">
            <v>14</v>
          </cell>
          <cell r="I245" t="str">
            <v>0</v>
          </cell>
          <cell r="J245">
            <v>50</v>
          </cell>
          <cell r="K245" t="str">
            <v>14</v>
          </cell>
          <cell r="L245" t="str">
            <v>50</v>
          </cell>
          <cell r="M245" t="str">
            <v>476</v>
          </cell>
          <cell r="N245" t="str">
            <v>17</v>
          </cell>
          <cell r="O245" t="str">
            <v>49</v>
          </cell>
          <cell r="P245" t="str">
            <v>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HLXU8556410           </v>
          </cell>
          <cell r="U245" t="str">
            <v>23/02/2022</v>
          </cell>
          <cell r="V245" t="str">
            <v>25/02/2022</v>
          </cell>
          <cell r="W245" t="str">
            <v>Silas A9616800180    9054</v>
          </cell>
          <cell r="X245" t="str">
            <v>FINALIZADO</v>
          </cell>
          <cell r="Y245" t="str">
            <v/>
          </cell>
        </row>
        <row r="246">
          <cell r="B246">
            <v>80534826</v>
          </cell>
          <cell r="C246">
            <v>540201574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7</v>
          </cell>
          <cell r="I246" t="str">
            <v>0</v>
          </cell>
          <cell r="J246">
            <v>131</v>
          </cell>
          <cell r="K246" t="str">
            <v>38</v>
          </cell>
          <cell r="L246" t="str">
            <v>131</v>
          </cell>
          <cell r="M246" t="str">
            <v>873</v>
          </cell>
          <cell r="N246" t="str">
            <v>38</v>
          </cell>
          <cell r="O246" t="str">
            <v>1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TGBU5922674           </v>
          </cell>
          <cell r="V246" t="str">
            <v>04/03/2022</v>
          </cell>
          <cell r="W246" t="str">
            <v>Carlos A5410502022</v>
          </cell>
          <cell r="X246" t="str">
            <v>FINALIZADO</v>
          </cell>
          <cell r="Y246" t="str">
            <v/>
          </cell>
        </row>
        <row r="247">
          <cell r="B247">
            <v>80534917</v>
          </cell>
          <cell r="C247">
            <v>540201576</v>
          </cell>
          <cell r="E247" t="str">
            <v/>
          </cell>
          <cell r="F247" t="str">
            <v>VERDE</v>
          </cell>
          <cell r="G247" t="str">
            <v xml:space="preserve">MSC ATHENS                                        </v>
          </cell>
          <cell r="H247" t="str">
            <v>8</v>
          </cell>
          <cell r="I247" t="str">
            <v>0</v>
          </cell>
          <cell r="J247">
            <v>66</v>
          </cell>
          <cell r="K247" t="str">
            <v>27</v>
          </cell>
          <cell r="L247" t="str">
            <v>66</v>
          </cell>
          <cell r="M247" t="str">
            <v>167</v>
          </cell>
          <cell r="N247" t="str">
            <v>26</v>
          </cell>
          <cell r="O247" t="str">
            <v>6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CAIU4308544           </v>
          </cell>
          <cell r="U247" t="str">
            <v>03/03/2022</v>
          </cell>
          <cell r="V247" t="str">
            <v>02/03/2022</v>
          </cell>
          <cell r="W247" t="str">
            <v>CJ. CAMBIO ( ALVARO ) PUXE SBL / Ronie A9602615433</v>
          </cell>
          <cell r="X247" t="str">
            <v>FINALIZADO</v>
          </cell>
          <cell r="Y247" t="str">
            <v/>
          </cell>
        </row>
        <row r="248">
          <cell r="B248">
            <v>80534939</v>
          </cell>
          <cell r="C248">
            <v>540201586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4</v>
          </cell>
          <cell r="I248" t="str">
            <v>0</v>
          </cell>
          <cell r="J248">
            <v>4</v>
          </cell>
          <cell r="K248" t="str">
            <v>2</v>
          </cell>
          <cell r="L248" t="str">
            <v>4</v>
          </cell>
          <cell r="M248" t="str">
            <v>0</v>
          </cell>
          <cell r="N248" t="str">
            <v>6</v>
          </cell>
          <cell r="O248" t="str">
            <v>0</v>
          </cell>
          <cell r="P248" t="str">
            <v>34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TGBU5457741           </v>
          </cell>
          <cell r="U248" t="str">
            <v>07/03/2022</v>
          </cell>
          <cell r="V248" t="str">
            <v>08/03/2022</v>
          </cell>
          <cell r="W248" t="str">
            <v>Milani A9714100102</v>
          </cell>
          <cell r="X248" t="str">
            <v>FINALIZADO</v>
          </cell>
          <cell r="Y248" t="str">
            <v/>
          </cell>
        </row>
        <row r="249">
          <cell r="B249">
            <v>80534966</v>
          </cell>
          <cell r="C249">
            <v>540201587</v>
          </cell>
          <cell r="E249" t="str">
            <v/>
          </cell>
          <cell r="F249" t="str">
            <v>VERDE</v>
          </cell>
          <cell r="G249" t="str">
            <v xml:space="preserve">MSC ATHENS                                        </v>
          </cell>
          <cell r="H249" t="str">
            <v>4</v>
          </cell>
          <cell r="I249" t="str">
            <v>0</v>
          </cell>
          <cell r="J249">
            <v>12</v>
          </cell>
          <cell r="K249" t="str">
            <v>4</v>
          </cell>
          <cell r="L249" t="str">
            <v>12</v>
          </cell>
          <cell r="M249" t="str">
            <v>0</v>
          </cell>
          <cell r="N249" t="str">
            <v>28</v>
          </cell>
          <cell r="O249" t="str">
            <v>36</v>
          </cell>
          <cell r="P249" t="str">
            <v>5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HLBU3096103           </v>
          </cell>
          <cell r="U249" t="str">
            <v>07/03/2022</v>
          </cell>
          <cell r="V249" t="str">
            <v>07/03/2022</v>
          </cell>
          <cell r="W249" t="str">
            <v>Guilherme A0151543902</v>
          </cell>
          <cell r="X249" t="str">
            <v>FINALIZADO</v>
          </cell>
          <cell r="Y249" t="str">
            <v/>
          </cell>
        </row>
        <row r="250">
          <cell r="B250">
            <v>80534971</v>
          </cell>
          <cell r="C250">
            <v>540201593</v>
          </cell>
          <cell r="E250" t="str">
            <v/>
          </cell>
          <cell r="F250" t="str">
            <v>VERDE</v>
          </cell>
          <cell r="G250" t="str">
            <v xml:space="preserve">MSC ATHENS                                        </v>
          </cell>
          <cell r="H250" t="str">
            <v>4</v>
          </cell>
          <cell r="I250" t="str">
            <v>0</v>
          </cell>
          <cell r="J250">
            <v>6</v>
          </cell>
          <cell r="K250" t="str">
            <v>4</v>
          </cell>
          <cell r="L250" t="str">
            <v>6</v>
          </cell>
          <cell r="M250" t="str">
            <v>0</v>
          </cell>
          <cell r="N250" t="str">
            <v>17</v>
          </cell>
          <cell r="O250" t="str">
            <v>0</v>
          </cell>
          <cell r="P250" t="str">
            <v>5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TCNU5537976           </v>
          </cell>
          <cell r="U250" t="str">
            <v>07/03/2022</v>
          </cell>
          <cell r="V250" t="str">
            <v>07/03/2022</v>
          </cell>
          <cell r="W250" t="str">
            <v>EXO.TRANSM. GW6E-2800/200KV-12 ( TEZOTO-GIBA ) PUXE SBL/ Rodrigo A9423501225</v>
          </cell>
          <cell r="X250" t="str">
            <v>FINALIZADO</v>
          </cell>
          <cell r="Y250" t="str">
            <v/>
          </cell>
        </row>
        <row r="251">
          <cell r="B251">
            <v>80534988</v>
          </cell>
          <cell r="C251">
            <v>540201598</v>
          </cell>
          <cell r="E251" t="str">
            <v/>
          </cell>
          <cell r="F251" t="str">
            <v>VERDE</v>
          </cell>
          <cell r="G251" t="str">
            <v xml:space="preserve">MSC ATHENS                                        </v>
          </cell>
          <cell r="H251" t="str">
            <v>7</v>
          </cell>
          <cell r="I251" t="str">
            <v>0</v>
          </cell>
          <cell r="J251">
            <v>106</v>
          </cell>
          <cell r="K251" t="str">
            <v>21</v>
          </cell>
          <cell r="L251" t="str">
            <v>106</v>
          </cell>
          <cell r="M251" t="str">
            <v>670</v>
          </cell>
          <cell r="N251" t="str">
            <v>18</v>
          </cell>
          <cell r="O251" t="str">
            <v>9</v>
          </cell>
          <cell r="P251" t="str">
            <v>12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HLBU1298661           </v>
          </cell>
          <cell r="U251" t="str">
            <v>08/03/2022</v>
          </cell>
          <cell r="V251" t="str">
            <v>08/03/2022</v>
          </cell>
          <cell r="W251" t="str">
            <v>Ronie A9019970290</v>
          </cell>
          <cell r="X251" t="str">
            <v>FINALIZADO</v>
          </cell>
          <cell r="Y251" t="str">
            <v/>
          </cell>
        </row>
        <row r="252">
          <cell r="B252">
            <v>80535066</v>
          </cell>
          <cell r="C252">
            <v>540201607</v>
          </cell>
          <cell r="E252" t="str">
            <v/>
          </cell>
          <cell r="F252" t="str">
            <v>VERDE</v>
          </cell>
          <cell r="G252" t="str">
            <v xml:space="preserve">MSC ATHENS                                        </v>
          </cell>
          <cell r="H252" t="str">
            <v>3</v>
          </cell>
          <cell r="I252" t="str">
            <v>0</v>
          </cell>
          <cell r="J252">
            <v>35</v>
          </cell>
          <cell r="K252" t="str">
            <v>5</v>
          </cell>
          <cell r="L252" t="str">
            <v>35</v>
          </cell>
          <cell r="M252" t="str">
            <v>280</v>
          </cell>
          <cell r="N252" t="str">
            <v>11</v>
          </cell>
          <cell r="O252" t="str">
            <v>1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CAXU8214574           </v>
          </cell>
          <cell r="U252" t="str">
            <v>08/03/2022</v>
          </cell>
          <cell r="V252" t="str">
            <v>08/03/2022</v>
          </cell>
          <cell r="W252" t="str">
            <v>Patrick A0039890085</v>
          </cell>
          <cell r="X252" t="str">
            <v>FINALIZADO</v>
          </cell>
          <cell r="Y252" t="str">
            <v/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7</v>
          </cell>
          <cell r="I253" t="str">
            <v>0</v>
          </cell>
          <cell r="J253">
            <v>139</v>
          </cell>
          <cell r="K253" t="str">
            <v>39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FINALIZADO</v>
          </cell>
          <cell r="Y253" t="str">
            <v/>
          </cell>
        </row>
        <row r="254">
          <cell r="B254">
            <v>80533424</v>
          </cell>
          <cell r="C254">
            <v>540201113</v>
          </cell>
          <cell r="E254" t="str">
            <v/>
          </cell>
          <cell r="F254" t="str">
            <v/>
          </cell>
          <cell r="G254" t="str">
            <v xml:space="preserve">MSC CATERINA                                      </v>
          </cell>
          <cell r="I254" t="str">
            <v/>
          </cell>
          <cell r="J254">
            <v>3</v>
          </cell>
          <cell r="K254" t="str">
            <v>3</v>
          </cell>
          <cell r="L254" t="str">
            <v>3</v>
          </cell>
          <cell r="M254" t="str">
            <v>0</v>
          </cell>
          <cell r="N254" t="str">
            <v>0</v>
          </cell>
          <cell r="O254" t="str">
            <v>2</v>
          </cell>
          <cell r="P254" t="str">
            <v>18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AMFU8950641           </v>
          </cell>
          <cell r="V254" t="str">
            <v/>
          </cell>
          <cell r="W254" t="str">
            <v>DTA 04/03</v>
          </cell>
          <cell r="X254" t="str">
            <v>DTA TRANSP</v>
          </cell>
          <cell r="Y254" t="str">
            <v/>
          </cell>
        </row>
        <row r="255">
          <cell r="B255">
            <v>80533591</v>
          </cell>
          <cell r="C255">
            <v>540201118</v>
          </cell>
          <cell r="E255" t="str">
            <v/>
          </cell>
          <cell r="F255" t="str">
            <v/>
          </cell>
          <cell r="G255" t="str">
            <v xml:space="preserve">MSC CATERINA                                      </v>
          </cell>
          <cell r="I255" t="str">
            <v/>
          </cell>
          <cell r="J255">
            <v>18</v>
          </cell>
          <cell r="K255" t="str">
            <v>6</v>
          </cell>
          <cell r="L255" t="str">
            <v>18</v>
          </cell>
          <cell r="M255" t="str">
            <v>0</v>
          </cell>
          <cell r="N255" t="str">
            <v>15</v>
          </cell>
          <cell r="O255" t="str">
            <v>36</v>
          </cell>
          <cell r="P255" t="str">
            <v>7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HLBU1939955           </v>
          </cell>
          <cell r="V255" t="str">
            <v/>
          </cell>
          <cell r="W255" t="str">
            <v>DTA 11/03</v>
          </cell>
          <cell r="X255" t="str">
            <v>DTA TRANSP</v>
          </cell>
          <cell r="Y255" t="str">
            <v/>
          </cell>
        </row>
        <row r="256">
          <cell r="B256">
            <v>80533964</v>
          </cell>
          <cell r="C256">
            <v>540201130</v>
          </cell>
          <cell r="E256" t="str">
            <v/>
          </cell>
          <cell r="F256" t="str">
            <v/>
          </cell>
          <cell r="G256" t="str">
            <v xml:space="preserve">MSC CATERINA                                      </v>
          </cell>
          <cell r="I256" t="str">
            <v/>
          </cell>
          <cell r="J256">
            <v>5</v>
          </cell>
          <cell r="K256" t="str">
            <v>2</v>
          </cell>
          <cell r="L256" t="str">
            <v>5</v>
          </cell>
          <cell r="M256" t="str">
            <v>0</v>
          </cell>
          <cell r="N256" t="str">
            <v>0</v>
          </cell>
          <cell r="O256" t="str">
            <v>17</v>
          </cell>
          <cell r="P256" t="str">
            <v>61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HLBU2690213           </v>
          </cell>
          <cell r="U256" t="str">
            <v>18/03/2022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</row>
        <row r="257">
          <cell r="B257">
            <v>80533978</v>
          </cell>
          <cell r="C257">
            <v>540201135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8</v>
          </cell>
          <cell r="I257" t="str">
            <v/>
          </cell>
          <cell r="J257">
            <v>3</v>
          </cell>
          <cell r="K257" t="str">
            <v>2</v>
          </cell>
          <cell r="L257" t="str">
            <v>3</v>
          </cell>
          <cell r="M257" t="str">
            <v>0</v>
          </cell>
          <cell r="N257" t="str">
            <v>10</v>
          </cell>
          <cell r="O257" t="str">
            <v>0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TRHU3301202           </v>
          </cell>
          <cell r="V257" t="str">
            <v/>
          </cell>
          <cell r="W257" t="str">
            <v>DTA 08/03-Guilherme A9060107221</v>
          </cell>
          <cell r="X257" t="str">
            <v>DTA TRANSP</v>
          </cell>
          <cell r="Y257" t="str">
            <v/>
          </cell>
        </row>
        <row r="258">
          <cell r="B258">
            <v>80534059</v>
          </cell>
          <cell r="C258">
            <v>540201159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8</v>
          </cell>
          <cell r="I258" t="str">
            <v/>
          </cell>
          <cell r="J258">
            <v>4</v>
          </cell>
          <cell r="K258" t="str">
            <v>1</v>
          </cell>
          <cell r="L258" t="str">
            <v>4</v>
          </cell>
          <cell r="M258" t="str">
            <v>0</v>
          </cell>
          <cell r="N258" t="str">
            <v>14</v>
          </cell>
          <cell r="O258" t="str">
            <v>0</v>
          </cell>
          <cell r="P258" t="str">
            <v>0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HAMU1029940           </v>
          </cell>
          <cell r="U258" t="str">
            <v>11/03/2022</v>
          </cell>
          <cell r="V258" t="str">
            <v>11/03/2022</v>
          </cell>
          <cell r="W258" t="str">
            <v>DTA 08/03-Guilherme A9060107221</v>
          </cell>
          <cell r="X258" t="str">
            <v>MBB</v>
          </cell>
          <cell r="Y258" t="str">
            <v/>
          </cell>
        </row>
        <row r="259">
          <cell r="B259">
            <v>80534090</v>
          </cell>
          <cell r="C259">
            <v>540201161</v>
          </cell>
          <cell r="E259" t="str">
            <v/>
          </cell>
          <cell r="F259" t="str">
            <v/>
          </cell>
          <cell r="G259" t="str">
            <v xml:space="preserve">MSC CATERINA                                      </v>
          </cell>
          <cell r="I259" t="str">
            <v/>
          </cell>
          <cell r="J259">
            <v>11</v>
          </cell>
          <cell r="K259" t="str">
            <v>6</v>
          </cell>
          <cell r="L259" t="str">
            <v>11</v>
          </cell>
          <cell r="M259" t="str">
            <v>0</v>
          </cell>
          <cell r="N259" t="str">
            <v>16</v>
          </cell>
          <cell r="O259" t="str">
            <v>16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BEAU4993680           </v>
          </cell>
          <cell r="V259" t="str">
            <v/>
          </cell>
          <cell r="W259" t="str">
            <v>DTA 07/03</v>
          </cell>
          <cell r="X259" t="str">
            <v>DTA TRANSP</v>
          </cell>
          <cell r="Y259" t="str">
            <v/>
          </cell>
        </row>
        <row r="260">
          <cell r="B260">
            <v>80534084</v>
          </cell>
          <cell r="C260">
            <v>540201162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17</v>
          </cell>
          <cell r="I260" t="str">
            <v/>
          </cell>
          <cell r="J260">
            <v>7</v>
          </cell>
          <cell r="K260" t="str">
            <v>4</v>
          </cell>
          <cell r="L260" t="str">
            <v>7</v>
          </cell>
          <cell r="M260" t="str">
            <v>0</v>
          </cell>
          <cell r="N260" t="str">
            <v>16</v>
          </cell>
          <cell r="O260" t="str">
            <v>2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HLXU8588865           </v>
          </cell>
          <cell r="U260" t="str">
            <v>22/02/2022</v>
          </cell>
          <cell r="V260" t="str">
            <v>24/02/2022</v>
          </cell>
          <cell r="W260" t="str">
            <v>CJ TRAVESSA ( DARIO ) PUXE SBL/ Rodrigo A9603506903</v>
          </cell>
          <cell r="X260" t="str">
            <v>SBL</v>
          </cell>
          <cell r="Y260" t="str">
            <v/>
          </cell>
        </row>
        <row r="261">
          <cell r="B261">
            <v>80534103</v>
          </cell>
          <cell r="C261">
            <v>540201163</v>
          </cell>
          <cell r="E261" t="str">
            <v/>
          </cell>
          <cell r="F261" t="str">
            <v/>
          </cell>
          <cell r="G261" t="str">
            <v xml:space="preserve">MSC CATERINA                                      </v>
          </cell>
          <cell r="I261" t="str">
            <v/>
          </cell>
          <cell r="J261">
            <v>12</v>
          </cell>
          <cell r="K261" t="str">
            <v>3</v>
          </cell>
          <cell r="L261" t="str">
            <v>12</v>
          </cell>
          <cell r="M261" t="str">
            <v>0</v>
          </cell>
          <cell r="N261" t="str">
            <v>3</v>
          </cell>
          <cell r="O261" t="str">
            <v>1</v>
          </cell>
          <cell r="P261" t="str">
            <v>34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UACU5664484           </v>
          </cell>
          <cell r="V261" t="str">
            <v/>
          </cell>
          <cell r="W261" t="str">
            <v>DTA 07/03</v>
          </cell>
          <cell r="X261" t="str">
            <v>DTA TRANSP</v>
          </cell>
          <cell r="Y261" t="str">
            <v/>
          </cell>
        </row>
        <row r="262">
          <cell r="B262">
            <v>80534119</v>
          </cell>
          <cell r="C262">
            <v>540201164</v>
          </cell>
          <cell r="E262" t="str">
            <v/>
          </cell>
          <cell r="F262" t="str">
            <v/>
          </cell>
          <cell r="G262" t="str">
            <v xml:space="preserve">MSC CATERINA                                      </v>
          </cell>
          <cell r="I262" t="str">
            <v/>
          </cell>
          <cell r="J262">
            <v>12</v>
          </cell>
          <cell r="K262" t="str">
            <v>2</v>
          </cell>
          <cell r="L262" t="str">
            <v>12</v>
          </cell>
          <cell r="M262" t="str">
            <v>0</v>
          </cell>
          <cell r="N262" t="str">
            <v>12</v>
          </cell>
          <cell r="O262" t="str">
            <v>10</v>
          </cell>
          <cell r="P262" t="str">
            <v>23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TCKU6073108           </v>
          </cell>
          <cell r="V262" t="str">
            <v/>
          </cell>
          <cell r="W262" t="str">
            <v>DTA 07/03/ BANCOS ( ALVARO ) PUXE SBL</v>
          </cell>
          <cell r="X262" t="str">
            <v>DTA TRANSP</v>
          </cell>
          <cell r="Y262" t="str">
            <v/>
          </cell>
        </row>
        <row r="263">
          <cell r="B263">
            <v>80534128</v>
          </cell>
          <cell r="C263">
            <v>540201167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</v>
          </cell>
          <cell r="I263" t="str">
            <v/>
          </cell>
          <cell r="J263">
            <v>82</v>
          </cell>
          <cell r="K263" t="str">
            <v>18</v>
          </cell>
          <cell r="L263" t="str">
            <v>82</v>
          </cell>
          <cell r="M263" t="str">
            <v>603</v>
          </cell>
          <cell r="N263" t="str">
            <v>4</v>
          </cell>
          <cell r="O263" t="str">
            <v>22</v>
          </cell>
          <cell r="P263" t="str">
            <v>9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CAIU9606140           </v>
          </cell>
          <cell r="U263" t="str">
            <v>17/03/2022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</row>
        <row r="264">
          <cell r="B264">
            <v>80534142</v>
          </cell>
          <cell r="C264">
            <v>540201168</v>
          </cell>
          <cell r="E264" t="str">
            <v/>
          </cell>
          <cell r="F264" t="str">
            <v/>
          </cell>
          <cell r="G264" t="str">
            <v xml:space="preserve">MSC CATERINA                                      </v>
          </cell>
          <cell r="I264" t="str">
            <v/>
          </cell>
          <cell r="J264">
            <v>2</v>
          </cell>
          <cell r="K264" t="str">
            <v>1</v>
          </cell>
          <cell r="L264" t="str">
            <v>2</v>
          </cell>
          <cell r="M264" t="str">
            <v>0</v>
          </cell>
          <cell r="N264" t="str">
            <v>20</v>
          </cell>
          <cell r="O264" t="str">
            <v>0</v>
          </cell>
          <cell r="P264" t="str">
            <v>2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UACU5325639           </v>
          </cell>
          <cell r="V264" t="str">
            <v/>
          </cell>
          <cell r="W264" t="str">
            <v>DTA 07/03</v>
          </cell>
          <cell r="X264" t="str">
            <v>DTA TRANSP</v>
          </cell>
          <cell r="Y264" t="str">
            <v/>
          </cell>
        </row>
        <row r="265">
          <cell r="B265">
            <v>80534144</v>
          </cell>
          <cell r="C265">
            <v>540201170</v>
          </cell>
          <cell r="E265" t="str">
            <v/>
          </cell>
          <cell r="F265" t="str">
            <v/>
          </cell>
          <cell r="G265" t="str">
            <v xml:space="preserve">MSC CATERINA                                      </v>
          </cell>
          <cell r="I265" t="str">
            <v/>
          </cell>
          <cell r="J265">
            <v>1</v>
          </cell>
          <cell r="K265" t="str">
            <v/>
          </cell>
          <cell r="L265" t="str">
            <v>1</v>
          </cell>
          <cell r="M265" t="str">
            <v>0</v>
          </cell>
          <cell r="N265" t="str">
            <v>0</v>
          </cell>
          <cell r="O265" t="str">
            <v>20</v>
          </cell>
          <cell r="P265" t="str">
            <v>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SEGU6901915           </v>
          </cell>
          <cell r="V265" t="str">
            <v/>
          </cell>
          <cell r="W265" t="str">
            <v>DTA 07/03/ PORTA-OBJETOS AREA DO TETO ( ALVARO ) PUXE SBL</v>
          </cell>
          <cell r="X265" t="str">
            <v>DTA TRANSP</v>
          </cell>
          <cell r="Y265" t="str">
            <v/>
          </cell>
        </row>
        <row r="266">
          <cell r="B266">
            <v>80534145</v>
          </cell>
          <cell r="C266">
            <v>540201172</v>
          </cell>
          <cell r="E266" t="str">
            <v/>
          </cell>
          <cell r="F266" t="str">
            <v/>
          </cell>
          <cell r="G266" t="str">
            <v xml:space="preserve">MSC CATERINA                                      </v>
          </cell>
          <cell r="I266" t="str">
            <v/>
          </cell>
          <cell r="J266">
            <v>10</v>
          </cell>
          <cell r="K266" t="str">
            <v>3</v>
          </cell>
          <cell r="L266" t="str">
            <v>10</v>
          </cell>
          <cell r="M266" t="str">
            <v>0</v>
          </cell>
          <cell r="N266" t="str">
            <v>0</v>
          </cell>
          <cell r="O266" t="str">
            <v>20</v>
          </cell>
          <cell r="P266" t="str">
            <v>28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HLXU8367946           </v>
          </cell>
          <cell r="V266" t="str">
            <v/>
          </cell>
          <cell r="W266" t="str">
            <v>DTA 07/03/ BANCOS ( ALVARO ) PUXE SBL</v>
          </cell>
          <cell r="X266" t="str">
            <v>DTA TRANSP</v>
          </cell>
          <cell r="Y266" t="str">
            <v/>
          </cell>
        </row>
        <row r="267">
          <cell r="B267">
            <v>80534155</v>
          </cell>
          <cell r="C267">
            <v>540201173</v>
          </cell>
          <cell r="E267" t="str">
            <v/>
          </cell>
          <cell r="F267" t="str">
            <v/>
          </cell>
          <cell r="G267" t="str">
            <v xml:space="preserve">MSC CATERINA                                      </v>
          </cell>
          <cell r="I267" t="str">
            <v/>
          </cell>
          <cell r="J267">
            <v>1</v>
          </cell>
          <cell r="K267" t="str">
            <v/>
          </cell>
          <cell r="L267" t="str">
            <v>1</v>
          </cell>
          <cell r="M267" t="str">
            <v>0</v>
          </cell>
          <cell r="N267" t="str">
            <v>0</v>
          </cell>
          <cell r="O267" t="str">
            <v>20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FANU1385900           </v>
          </cell>
          <cell r="V267" t="str">
            <v/>
          </cell>
          <cell r="W267" t="str">
            <v>DTA 07/03/ PORTA-OBJETOS AREA DO TETO ( ALVARO ) PUXE SBL</v>
          </cell>
          <cell r="X267" t="str">
            <v>DTA EADI</v>
          </cell>
          <cell r="Y267" t="str">
            <v>08/03/2022</v>
          </cell>
        </row>
        <row r="268">
          <cell r="B268">
            <v>80534156</v>
          </cell>
          <cell r="C268">
            <v>540201175</v>
          </cell>
          <cell r="E268" t="str">
            <v/>
          </cell>
          <cell r="F268" t="str">
            <v/>
          </cell>
          <cell r="G268" t="str">
            <v xml:space="preserve">MSC CATERINA                                      </v>
          </cell>
          <cell r="I268" t="str">
            <v/>
          </cell>
          <cell r="J268">
            <v>14</v>
          </cell>
          <cell r="K268" t="str">
            <v>4</v>
          </cell>
          <cell r="L268" t="str">
            <v>14</v>
          </cell>
          <cell r="M268" t="str">
            <v>0</v>
          </cell>
          <cell r="N268" t="str">
            <v>1</v>
          </cell>
          <cell r="O268" t="str">
            <v>22</v>
          </cell>
          <cell r="P268" t="str">
            <v>13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FANU1591650           </v>
          </cell>
          <cell r="V268" t="str">
            <v/>
          </cell>
          <cell r="W268" t="str">
            <v>DTA 07/03/ PORTA-OBJETOS AREA DO TETO ( ALVARO ) PUXE SBL</v>
          </cell>
          <cell r="X268" t="str">
            <v>DTA TRANSP</v>
          </cell>
          <cell r="Y268" t="str">
            <v/>
          </cell>
        </row>
        <row r="269">
          <cell r="B269">
            <v>80534158</v>
          </cell>
          <cell r="C269">
            <v>540201179</v>
          </cell>
          <cell r="E269" t="str">
            <v/>
          </cell>
          <cell r="F269" t="str">
            <v/>
          </cell>
          <cell r="G269" t="str">
            <v xml:space="preserve">MSC CATERINA                                      </v>
          </cell>
          <cell r="I269" t="str">
            <v/>
          </cell>
          <cell r="J269">
            <v>1</v>
          </cell>
          <cell r="K269" t="str">
            <v/>
          </cell>
          <cell r="L269" t="str">
            <v>1</v>
          </cell>
          <cell r="M269" t="str">
            <v>0</v>
          </cell>
          <cell r="N269" t="str">
            <v>0</v>
          </cell>
          <cell r="O269" t="str">
            <v>20</v>
          </cell>
          <cell r="P269" t="str">
            <v>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FANU1702076           </v>
          </cell>
          <cell r="V269" t="str">
            <v/>
          </cell>
          <cell r="W269" t="str">
            <v>DTA 07/03/ PORTA-OBJETOS AREA DO TETO ( ALVARO ) PUXE SBL</v>
          </cell>
          <cell r="X269" t="str">
            <v>DTA TRANSP</v>
          </cell>
          <cell r="Y269" t="str">
            <v/>
          </cell>
        </row>
        <row r="270">
          <cell r="B270">
            <v>80534168</v>
          </cell>
          <cell r="C270">
            <v>540201180</v>
          </cell>
          <cell r="E270" t="str">
            <v/>
          </cell>
          <cell r="F270" t="str">
            <v/>
          </cell>
          <cell r="G270" t="str">
            <v xml:space="preserve">MSC CATERINA                                      </v>
          </cell>
          <cell r="I270" t="str">
            <v/>
          </cell>
          <cell r="J270">
            <v>1</v>
          </cell>
          <cell r="K270" t="str">
            <v/>
          </cell>
          <cell r="L270" t="str">
            <v>1</v>
          </cell>
          <cell r="M270" t="str">
            <v>0</v>
          </cell>
          <cell r="N270" t="str">
            <v>0</v>
          </cell>
          <cell r="O270" t="str">
            <v>20</v>
          </cell>
          <cell r="P270" t="str">
            <v>0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FANU1178293           </v>
          </cell>
          <cell r="V270" t="str">
            <v/>
          </cell>
          <cell r="W270" t="str">
            <v>DTA 07/03/ PORTA-OBJETOS AREA DO TETO ( ALVARO ) PUXE SBL</v>
          </cell>
          <cell r="X270" t="str">
            <v>DTA TRANSP</v>
          </cell>
          <cell r="Y270" t="str">
            <v/>
          </cell>
        </row>
        <row r="271">
          <cell r="B271">
            <v>80534167</v>
          </cell>
          <cell r="C271">
            <v>540201181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8</v>
          </cell>
          <cell r="I271" t="str">
            <v/>
          </cell>
          <cell r="J271">
            <v>42</v>
          </cell>
          <cell r="K271" t="str">
            <v>12</v>
          </cell>
          <cell r="L271" t="str">
            <v>42</v>
          </cell>
          <cell r="M271" t="str">
            <v>424</v>
          </cell>
          <cell r="N271" t="str">
            <v>12</v>
          </cell>
          <cell r="O271" t="str">
            <v>0</v>
          </cell>
          <cell r="P271" t="str">
            <v>227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TGCU5178756           </v>
          </cell>
          <cell r="U271" t="str">
            <v>16/03/2022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</row>
        <row r="272">
          <cell r="B272">
            <v>80534182</v>
          </cell>
          <cell r="C272">
            <v>540201185</v>
          </cell>
          <cell r="E272" t="str">
            <v/>
          </cell>
          <cell r="F272" t="str">
            <v/>
          </cell>
          <cell r="G272" t="str">
            <v xml:space="preserve">MSC CATERINA                                      </v>
          </cell>
          <cell r="I272" t="str">
            <v/>
          </cell>
          <cell r="J272">
            <v>2</v>
          </cell>
          <cell r="K272" t="str">
            <v/>
          </cell>
          <cell r="L272" t="str">
            <v>2</v>
          </cell>
          <cell r="M272" t="str">
            <v>0</v>
          </cell>
          <cell r="N272" t="str">
            <v>0</v>
          </cell>
          <cell r="O272" t="str">
            <v>0</v>
          </cell>
          <cell r="P272" t="str">
            <v>40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GESU6404025           </v>
          </cell>
          <cell r="U272" t="str">
            <v>14/03/2022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</row>
        <row r="273">
          <cell r="B273">
            <v>80534184</v>
          </cell>
          <cell r="C273">
            <v>540201186</v>
          </cell>
          <cell r="E273" t="str">
            <v/>
          </cell>
          <cell r="F273" t="str">
            <v/>
          </cell>
          <cell r="G273" t="str">
            <v xml:space="preserve">MSC CATERINA                                      </v>
          </cell>
          <cell r="I273" t="str">
            <v/>
          </cell>
          <cell r="J273">
            <v>1</v>
          </cell>
          <cell r="K273" t="str">
            <v>1</v>
          </cell>
          <cell r="L273" t="str">
            <v>1</v>
          </cell>
          <cell r="M273" t="str">
            <v>0</v>
          </cell>
          <cell r="N273" t="str">
            <v>0</v>
          </cell>
          <cell r="O273" t="str">
            <v>51</v>
          </cell>
          <cell r="P273" t="str">
            <v>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BEAU4547668           </v>
          </cell>
          <cell r="V273" t="str">
            <v/>
          </cell>
          <cell r="W273" t="str">
            <v>DTA 07/03/ BANCOS ( ALVARO ) PUXE SBL</v>
          </cell>
          <cell r="X273" t="str">
            <v>DTA TRANSP</v>
          </cell>
          <cell r="Y273" t="str">
            <v/>
          </cell>
        </row>
        <row r="274">
          <cell r="B274">
            <v>80534185</v>
          </cell>
          <cell r="C274">
            <v>540201187</v>
          </cell>
          <cell r="E274" t="str">
            <v/>
          </cell>
          <cell r="F274" t="str">
            <v/>
          </cell>
          <cell r="G274" t="str">
            <v xml:space="preserve">MSC CATERINA                                      </v>
          </cell>
          <cell r="I274" t="str">
            <v/>
          </cell>
          <cell r="J274">
            <v>3</v>
          </cell>
          <cell r="K274" t="str">
            <v>1</v>
          </cell>
          <cell r="L274" t="str">
            <v>3</v>
          </cell>
          <cell r="M274" t="str">
            <v>0</v>
          </cell>
          <cell r="N274" t="str">
            <v>0</v>
          </cell>
          <cell r="O274" t="str">
            <v>17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FANU1787920           </v>
          </cell>
          <cell r="V274" t="str">
            <v/>
          </cell>
          <cell r="W274" t="str">
            <v>DTA 07/03/ PORTA-OBJETOS AREA DO TETO ( ALVARO ) PUXE SBL</v>
          </cell>
          <cell r="X274" t="str">
            <v>DTA TRANSP</v>
          </cell>
          <cell r="Y274" t="str">
            <v/>
          </cell>
        </row>
        <row r="275">
          <cell r="B275">
            <v>80534186</v>
          </cell>
          <cell r="C275">
            <v>540201188</v>
          </cell>
          <cell r="E275" t="str">
            <v/>
          </cell>
          <cell r="F275" t="str">
            <v/>
          </cell>
          <cell r="G275" t="str">
            <v xml:space="preserve">MSC CATERINA                                      </v>
          </cell>
          <cell r="I275" t="str">
            <v/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8</v>
          </cell>
          <cell r="P275" t="str">
            <v>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FANU1800998           </v>
          </cell>
          <cell r="V275" t="str">
            <v/>
          </cell>
          <cell r="W275" t="str">
            <v>DTA 07/03/ PARABRISA ( ALVARO ) PUXE SBL</v>
          </cell>
          <cell r="X275" t="str">
            <v>DTA TRANSP</v>
          </cell>
          <cell r="Y275" t="str">
            <v/>
          </cell>
        </row>
        <row r="276">
          <cell r="B276">
            <v>80534141</v>
          </cell>
          <cell r="C276">
            <v>540201189</v>
          </cell>
          <cell r="E276" t="str">
            <v/>
          </cell>
          <cell r="F276" t="str">
            <v>VERDE</v>
          </cell>
          <cell r="G276" t="str">
            <v xml:space="preserve">MSC CATERINA                                      </v>
          </cell>
          <cell r="H276" t="str">
            <v>4</v>
          </cell>
          <cell r="I276" t="str">
            <v/>
          </cell>
          <cell r="J276">
            <v>18</v>
          </cell>
          <cell r="K276" t="str">
            <v>7</v>
          </cell>
          <cell r="L276" t="str">
            <v>18</v>
          </cell>
          <cell r="M276" t="str">
            <v>0</v>
          </cell>
          <cell r="N276" t="str">
            <v>14</v>
          </cell>
          <cell r="O276" t="str">
            <v>24</v>
          </cell>
          <cell r="P276" t="str">
            <v>13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HLBU1683441           </v>
          </cell>
          <cell r="U276" t="str">
            <v>07/03/2022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</row>
        <row r="277">
          <cell r="B277">
            <v>80534154</v>
          </cell>
          <cell r="C277">
            <v>540201190</v>
          </cell>
          <cell r="E277" t="str">
            <v/>
          </cell>
          <cell r="F277" t="str">
            <v/>
          </cell>
          <cell r="G277" t="str">
            <v xml:space="preserve">MSC CATERINA                                      </v>
          </cell>
          <cell r="I277" t="str">
            <v/>
          </cell>
          <cell r="J277">
            <v>46</v>
          </cell>
          <cell r="K277" t="str">
            <v>8</v>
          </cell>
          <cell r="L277" t="str">
            <v>46</v>
          </cell>
          <cell r="M277" t="str">
            <v>281</v>
          </cell>
          <cell r="N277" t="str">
            <v>8</v>
          </cell>
          <cell r="O277" t="str">
            <v>19</v>
          </cell>
          <cell r="P277" t="str">
            <v>3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CAAU5491591           </v>
          </cell>
          <cell r="U277" t="str">
            <v>28/02/2022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</row>
        <row r="278">
          <cell r="B278">
            <v>80534240</v>
          </cell>
          <cell r="C278">
            <v>540201194</v>
          </cell>
          <cell r="E278" t="str">
            <v/>
          </cell>
          <cell r="F278" t="str">
            <v>VERDE</v>
          </cell>
          <cell r="G278" t="str">
            <v xml:space="preserve">MSC CATERINA                                      </v>
          </cell>
          <cell r="H278" t="str">
            <v>7</v>
          </cell>
          <cell r="I278" t="str">
            <v/>
          </cell>
          <cell r="J278">
            <v>50</v>
          </cell>
          <cell r="K278" t="str">
            <v>9</v>
          </cell>
          <cell r="L278" t="str">
            <v>50</v>
          </cell>
          <cell r="M278" t="str">
            <v>232</v>
          </cell>
          <cell r="N278" t="str">
            <v>43</v>
          </cell>
          <cell r="O278" t="str">
            <v>23</v>
          </cell>
          <cell r="P278" t="str">
            <v>11</v>
          </cell>
          <cell r="Q278" t="str">
            <v>5</v>
          </cell>
          <cell r="R278" t="str">
            <v>5</v>
          </cell>
          <cell r="S278" t="str">
            <v>Não</v>
          </cell>
          <cell r="T278" t="str">
            <v xml:space="preserve">TGHU8912990           </v>
          </cell>
          <cell r="U278" t="str">
            <v>07/03/2022</v>
          </cell>
          <cell r="V278" t="str">
            <v>11/03/2022</v>
          </cell>
          <cell r="W278" t="str">
            <v>CJ TRAVESSA ( DARIO ) PUXE SBL/ Milani A9408805370  7354</v>
          </cell>
          <cell r="X278" t="str">
            <v>SBL</v>
          </cell>
          <cell r="Y278" t="str">
            <v/>
          </cell>
        </row>
        <row r="279">
          <cell r="B279">
            <v>80534369</v>
          </cell>
          <cell r="C279">
            <v>540201196</v>
          </cell>
          <cell r="E279" t="str">
            <v/>
          </cell>
          <cell r="F279" t="str">
            <v>VERMELHO</v>
          </cell>
          <cell r="G279" t="str">
            <v xml:space="preserve">MSC CATERINA                                      </v>
          </cell>
          <cell r="I279" t="str">
            <v/>
          </cell>
          <cell r="J279">
            <v>10</v>
          </cell>
          <cell r="K279" t="str">
            <v>2</v>
          </cell>
          <cell r="L279" t="str">
            <v>10</v>
          </cell>
          <cell r="M279" t="str">
            <v>0</v>
          </cell>
          <cell r="N279" t="str">
            <v>1</v>
          </cell>
          <cell r="O279" t="str">
            <v>12</v>
          </cell>
          <cell r="P279" t="str">
            <v>29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FANU1109564           </v>
          </cell>
          <cell r="U279" t="str">
            <v>09/03/2022</v>
          </cell>
          <cell r="V279" t="str">
            <v>10/03/2022</v>
          </cell>
          <cell r="W279" t="str">
            <v>EXO.TRANSM. GW6E-2800/200KV-12 ( TEZOTO-GIBA ) PUXE SBL/ Milani A0001401578</v>
          </cell>
          <cell r="X279" t="str">
            <v>SBL</v>
          </cell>
          <cell r="Y279" t="str">
            <v/>
          </cell>
        </row>
        <row r="280">
          <cell r="B280">
            <v>80534020</v>
          </cell>
          <cell r="C280">
            <v>540201198</v>
          </cell>
          <cell r="E280" t="str">
            <v/>
          </cell>
          <cell r="F280" t="str">
            <v>VERDE</v>
          </cell>
          <cell r="G280" t="str">
            <v xml:space="preserve">MSC CATERINA                                      </v>
          </cell>
          <cell r="H280" t="str">
            <v>7</v>
          </cell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24</v>
          </cell>
          <cell r="P280" t="str">
            <v>3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TCKU6003034           </v>
          </cell>
          <cell r="U280" t="str">
            <v>04/03/2022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</row>
        <row r="281">
          <cell r="B281">
            <v>80534301</v>
          </cell>
          <cell r="C281">
            <v>540201200</v>
          </cell>
          <cell r="E281" t="str">
            <v/>
          </cell>
          <cell r="F281" t="str">
            <v/>
          </cell>
          <cell r="G281" t="str">
            <v xml:space="preserve">MSC CATERINA                                      </v>
          </cell>
          <cell r="I281" t="str">
            <v/>
          </cell>
          <cell r="J281">
            <v>10</v>
          </cell>
          <cell r="K281" t="str">
            <v>3</v>
          </cell>
          <cell r="L281" t="str">
            <v>10</v>
          </cell>
          <cell r="M281" t="str">
            <v>0</v>
          </cell>
          <cell r="N281" t="str">
            <v>8</v>
          </cell>
          <cell r="O281" t="str">
            <v>5</v>
          </cell>
          <cell r="P281" t="str">
            <v>21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FFAU1894376           </v>
          </cell>
          <cell r="U281" t="str">
            <v>14/03/2022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08/03/2022</v>
          </cell>
        </row>
        <row r="282">
          <cell r="B282">
            <v>80534304</v>
          </cell>
          <cell r="C282">
            <v>540201201</v>
          </cell>
          <cell r="E282" t="str">
            <v/>
          </cell>
          <cell r="F282" t="str">
            <v/>
          </cell>
          <cell r="G282" t="str">
            <v xml:space="preserve">MSC CATERINA                                      </v>
          </cell>
          <cell r="I282" t="str">
            <v/>
          </cell>
          <cell r="J282">
            <v>1</v>
          </cell>
          <cell r="K282" t="str">
            <v/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8</v>
          </cell>
          <cell r="P282" t="str">
            <v>0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BSIU9555584           </v>
          </cell>
          <cell r="V282" t="str">
            <v/>
          </cell>
          <cell r="W282" t="str">
            <v>DTA 08/03-PARABRISA ( ALVARO ) PUXE SBL</v>
          </cell>
          <cell r="X282" t="str">
            <v>DTA EADI</v>
          </cell>
          <cell r="Y282" t="str">
            <v>08/03/2022</v>
          </cell>
        </row>
        <row r="283">
          <cell r="B283">
            <v>80534311</v>
          </cell>
          <cell r="C283">
            <v>540201202</v>
          </cell>
          <cell r="E283" t="str">
            <v/>
          </cell>
          <cell r="F283" t="str">
            <v/>
          </cell>
          <cell r="G283" t="str">
            <v xml:space="preserve">MSC CATERINA                                      </v>
          </cell>
          <cell r="I283" t="str">
            <v/>
          </cell>
          <cell r="J283">
            <v>22</v>
          </cell>
          <cell r="K283" t="str">
            <v>2</v>
          </cell>
          <cell r="L283" t="str">
            <v>22</v>
          </cell>
          <cell r="M283" t="str">
            <v>568</v>
          </cell>
          <cell r="N283" t="str">
            <v>2</v>
          </cell>
          <cell r="O283" t="str">
            <v>10</v>
          </cell>
          <cell r="P283" t="str">
            <v>159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HLBU1583910           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08/03/2022</v>
          </cell>
        </row>
        <row r="284">
          <cell r="B284">
            <v>80534312</v>
          </cell>
          <cell r="C284">
            <v>540201203</v>
          </cell>
          <cell r="E284" t="str">
            <v/>
          </cell>
          <cell r="F284" t="str">
            <v/>
          </cell>
          <cell r="G284" t="str">
            <v xml:space="preserve">MSC CATERINA                                      </v>
          </cell>
          <cell r="I284" t="str">
            <v/>
          </cell>
          <cell r="J284">
            <v>2</v>
          </cell>
          <cell r="K284" t="str">
            <v/>
          </cell>
          <cell r="L284" t="str">
            <v>2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20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CAIU9766323           </v>
          </cell>
          <cell r="V284" t="str">
            <v/>
          </cell>
          <cell r="W284" t="str">
            <v>DTA 08/03</v>
          </cell>
          <cell r="X284" t="str">
            <v>DTA EADI</v>
          </cell>
          <cell r="Y284" t="str">
            <v>08/03/2022</v>
          </cell>
        </row>
        <row r="285">
          <cell r="B285">
            <v>80534313</v>
          </cell>
          <cell r="C285">
            <v>540201204</v>
          </cell>
          <cell r="E285" t="str">
            <v/>
          </cell>
          <cell r="F285" t="str">
            <v/>
          </cell>
          <cell r="G285" t="str">
            <v xml:space="preserve">MSC CATERINA                                      </v>
          </cell>
          <cell r="I285" t="str">
            <v/>
          </cell>
          <cell r="J285">
            <v>1</v>
          </cell>
          <cell r="K285" t="str">
            <v/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8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UACU5938570           </v>
          </cell>
          <cell r="V285" t="str">
            <v/>
          </cell>
          <cell r="W285" t="str">
            <v>DTA 08/03-PARABRISA ( ALVARO ) PUXE SBL</v>
          </cell>
          <cell r="X285" t="str">
            <v>DTA EADI</v>
          </cell>
          <cell r="Y285" t="str">
            <v>08/03/2022</v>
          </cell>
        </row>
        <row r="286">
          <cell r="B286">
            <v>80534310</v>
          </cell>
          <cell r="C286">
            <v>540201205</v>
          </cell>
          <cell r="E286" t="str">
            <v/>
          </cell>
          <cell r="F286" t="str">
            <v>VERDE</v>
          </cell>
          <cell r="G286" t="str">
            <v xml:space="preserve">MSC CATERINA                                      </v>
          </cell>
          <cell r="H286" t="str">
            <v>16</v>
          </cell>
          <cell r="I286" t="str">
            <v/>
          </cell>
          <cell r="J286">
            <v>31</v>
          </cell>
          <cell r="K286" t="str">
            <v>10</v>
          </cell>
          <cell r="L286" t="str">
            <v>31</v>
          </cell>
          <cell r="M286" t="str">
            <v>220</v>
          </cell>
          <cell r="N286" t="str">
            <v>35</v>
          </cell>
          <cell r="O286" t="str">
            <v>0</v>
          </cell>
          <cell r="P286" t="str">
            <v>2</v>
          </cell>
          <cell r="Q286" t="str">
            <v>4</v>
          </cell>
          <cell r="R286" t="str">
            <v>4</v>
          </cell>
          <cell r="S286" t="str">
            <v>Não</v>
          </cell>
          <cell r="T286" t="str">
            <v xml:space="preserve">DFSU7094068           </v>
          </cell>
          <cell r="U286" t="str">
            <v>17/03/2022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</row>
        <row r="287">
          <cell r="B287">
            <v>80534330</v>
          </cell>
          <cell r="C287">
            <v>540201207</v>
          </cell>
          <cell r="E287" t="str">
            <v/>
          </cell>
          <cell r="F287" t="str">
            <v/>
          </cell>
          <cell r="G287" t="str">
            <v xml:space="preserve">MSC CATERINA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8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DFSU6222565           </v>
          </cell>
          <cell r="V287" t="str">
            <v/>
          </cell>
          <cell r="W287" t="str">
            <v>DTA 08/03-PARABRISA ( ALVARO ) PUXE SBL</v>
          </cell>
          <cell r="X287" t="str">
            <v>DTA EADI</v>
          </cell>
          <cell r="Y287" t="str">
            <v>08/03/2022</v>
          </cell>
        </row>
        <row r="288">
          <cell r="B288">
            <v>80534347</v>
          </cell>
          <cell r="C288">
            <v>540201208</v>
          </cell>
          <cell r="E288" t="str">
            <v/>
          </cell>
          <cell r="F288" t="str">
            <v/>
          </cell>
          <cell r="G288" t="str">
            <v xml:space="preserve">MSC CATERINA                                      </v>
          </cell>
          <cell r="I288" t="str">
            <v/>
          </cell>
          <cell r="J288">
            <v>29</v>
          </cell>
          <cell r="K288" t="str">
            <v>7</v>
          </cell>
          <cell r="L288" t="str">
            <v>29</v>
          </cell>
          <cell r="M288" t="str">
            <v>103</v>
          </cell>
          <cell r="N288" t="str">
            <v>15</v>
          </cell>
          <cell r="O288" t="str">
            <v>12</v>
          </cell>
          <cell r="P288" t="str">
            <v>18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FSCU8952510           </v>
          </cell>
          <cell r="U288" t="str">
            <v>14/03/2022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</row>
        <row r="289">
          <cell r="B289">
            <v>80534350</v>
          </cell>
          <cell r="C289">
            <v>540201210</v>
          </cell>
          <cell r="E289" t="str">
            <v/>
          </cell>
          <cell r="F289" t="str">
            <v/>
          </cell>
          <cell r="G289" t="str">
            <v xml:space="preserve">MSC CATERINA                                      </v>
          </cell>
          <cell r="I289" t="str">
            <v/>
          </cell>
          <cell r="J289">
            <v>2</v>
          </cell>
          <cell r="K289" t="str">
            <v/>
          </cell>
          <cell r="L289" t="str">
            <v>2</v>
          </cell>
          <cell r="M289" t="str">
            <v>0</v>
          </cell>
          <cell r="N289" t="str">
            <v>0</v>
          </cell>
          <cell r="O289" t="str">
            <v>7</v>
          </cell>
          <cell r="P289" t="str">
            <v>2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HLXU8342995           </v>
          </cell>
          <cell r="V289" t="str">
            <v/>
          </cell>
          <cell r="W289" t="str">
            <v>DTA 08/03-PARABRISA ( ALVARO ) PUXE SBL</v>
          </cell>
          <cell r="X289" t="str">
            <v>DTA EADI</v>
          </cell>
          <cell r="Y289" t="str">
            <v>08/03/2022</v>
          </cell>
        </row>
        <row r="290">
          <cell r="B290">
            <v>80534359</v>
          </cell>
          <cell r="C290">
            <v>540201211</v>
          </cell>
          <cell r="E290" t="str">
            <v/>
          </cell>
          <cell r="F290" t="str">
            <v/>
          </cell>
          <cell r="G290" t="str">
            <v xml:space="preserve">MSC CATERINA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42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CAAU5554410           </v>
          </cell>
          <cell r="V290" t="str">
            <v/>
          </cell>
          <cell r="W290" t="str">
            <v/>
          </cell>
          <cell r="X290" t="str">
            <v>DTA EADI</v>
          </cell>
          <cell r="Y290" t="str">
            <v>08/03/2022</v>
          </cell>
        </row>
        <row r="291">
          <cell r="B291">
            <v>80534360</v>
          </cell>
          <cell r="C291">
            <v>540201212</v>
          </cell>
          <cell r="E291" t="str">
            <v/>
          </cell>
          <cell r="F291" t="str">
            <v/>
          </cell>
          <cell r="G291" t="str">
            <v xml:space="preserve">MSC CATERINA                                      </v>
          </cell>
          <cell r="I291" t="str">
            <v/>
          </cell>
          <cell r="J291">
            <v>24</v>
          </cell>
          <cell r="K291" t="str">
            <v>1</v>
          </cell>
          <cell r="L291" t="str">
            <v>24</v>
          </cell>
          <cell r="M291" t="str">
            <v>130</v>
          </cell>
          <cell r="N291" t="str">
            <v>8</v>
          </cell>
          <cell r="O291" t="str">
            <v>20</v>
          </cell>
          <cell r="P291" t="str">
            <v>13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TCLU5039528           </v>
          </cell>
          <cell r="U291" t="str">
            <v>15/03/2022</v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</row>
        <row r="292">
          <cell r="B292">
            <v>80534366</v>
          </cell>
          <cell r="C292">
            <v>540201216</v>
          </cell>
          <cell r="E292" t="str">
            <v/>
          </cell>
          <cell r="F292" t="str">
            <v/>
          </cell>
          <cell r="G292" t="str">
            <v xml:space="preserve">MSC CATERINA      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42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HAMU1246586           </v>
          </cell>
          <cell r="V292" t="str">
            <v/>
          </cell>
          <cell r="W292" t="str">
            <v>DTA 08/03</v>
          </cell>
          <cell r="X292" t="str">
            <v>DTA EADI</v>
          </cell>
          <cell r="Y292" t="str">
            <v>08/03/2022</v>
          </cell>
        </row>
        <row r="293">
          <cell r="B293">
            <v>80534370</v>
          </cell>
          <cell r="C293">
            <v>540201218</v>
          </cell>
          <cell r="E293" t="str">
            <v/>
          </cell>
          <cell r="F293" t="str">
            <v/>
          </cell>
          <cell r="G293" t="str">
            <v xml:space="preserve">MSC CATERINA                                      </v>
          </cell>
          <cell r="I293" t="str">
            <v/>
          </cell>
          <cell r="J293">
            <v>4</v>
          </cell>
          <cell r="K293" t="str">
            <v>2</v>
          </cell>
          <cell r="L293" t="str">
            <v>4</v>
          </cell>
          <cell r="M293" t="str">
            <v>0</v>
          </cell>
          <cell r="N293" t="str">
            <v>12</v>
          </cell>
          <cell r="O293" t="str">
            <v>0</v>
          </cell>
          <cell r="P293" t="str">
            <v>14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CAIU7951277           </v>
          </cell>
          <cell r="V293" t="str">
            <v/>
          </cell>
          <cell r="W293" t="str">
            <v>DTA 08/03</v>
          </cell>
          <cell r="X293" t="str">
            <v>DTA EADI</v>
          </cell>
          <cell r="Y293" t="str">
            <v>08/03/2022</v>
          </cell>
        </row>
        <row r="294">
          <cell r="B294">
            <v>80534375</v>
          </cell>
          <cell r="C294">
            <v>540201219</v>
          </cell>
          <cell r="E294" t="str">
            <v/>
          </cell>
          <cell r="F294" t="str">
            <v>VERDE</v>
          </cell>
          <cell r="G294" t="str">
            <v xml:space="preserve">MSC CATERINA                                      </v>
          </cell>
          <cell r="H294" t="str">
            <v>3</v>
          </cell>
          <cell r="I294" t="str">
            <v/>
          </cell>
          <cell r="J294">
            <v>72</v>
          </cell>
          <cell r="K294" t="str">
            <v>20</v>
          </cell>
          <cell r="L294" t="str">
            <v>72</v>
          </cell>
          <cell r="M294" t="str">
            <v>1073</v>
          </cell>
          <cell r="N294" t="str">
            <v>14</v>
          </cell>
          <cell r="O294" t="str">
            <v>1</v>
          </cell>
          <cell r="P294" t="str">
            <v>13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TCLU6302135           </v>
          </cell>
          <cell r="U294" t="str">
            <v>14/03/2022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</row>
        <row r="295">
          <cell r="B295">
            <v>80533505</v>
          </cell>
          <cell r="C295">
            <v>540201221</v>
          </cell>
          <cell r="E295" t="str">
            <v/>
          </cell>
          <cell r="F295" t="str">
            <v/>
          </cell>
          <cell r="G295" t="str">
            <v xml:space="preserve">MSC CATERINA                                      </v>
          </cell>
          <cell r="I295" t="str">
            <v/>
          </cell>
          <cell r="J295">
            <v>15</v>
          </cell>
          <cell r="K295" t="str">
            <v>3</v>
          </cell>
          <cell r="L295" t="str">
            <v>15</v>
          </cell>
          <cell r="M295" t="str">
            <v>70</v>
          </cell>
          <cell r="N295" t="str">
            <v>13</v>
          </cell>
          <cell r="O295" t="str">
            <v>11</v>
          </cell>
          <cell r="P295" t="str">
            <v>11</v>
          </cell>
          <cell r="Q295" t="str">
            <v>2</v>
          </cell>
          <cell r="R295" t="str">
            <v>2</v>
          </cell>
          <cell r="S295" t="str">
            <v>Não</v>
          </cell>
          <cell r="T295" t="str">
            <v xml:space="preserve">FCIU7335855           </v>
          </cell>
          <cell r="U295" t="str">
            <v>03/03/2022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</row>
        <row r="296">
          <cell r="B296">
            <v>80533594</v>
          </cell>
          <cell r="C296">
            <v>540201223</v>
          </cell>
          <cell r="E296" t="str">
            <v/>
          </cell>
          <cell r="F296" t="str">
            <v/>
          </cell>
          <cell r="G296" t="str">
            <v xml:space="preserve">MSC CATERINA                                      </v>
          </cell>
          <cell r="I296" t="str">
            <v/>
          </cell>
          <cell r="J296">
            <v>1</v>
          </cell>
          <cell r="K296" t="str">
            <v>1</v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41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HLBU3322690           </v>
          </cell>
          <cell r="V296" t="str">
            <v>09/03/2022</v>
          </cell>
          <cell r="W296" t="str">
            <v/>
          </cell>
          <cell r="X296" t="str">
            <v>DTA TRANSP</v>
          </cell>
          <cell r="Y296" t="str">
            <v/>
          </cell>
        </row>
        <row r="297">
          <cell r="B297">
            <v>80533620</v>
          </cell>
          <cell r="C297">
            <v>540201224</v>
          </cell>
          <cell r="E297" t="str">
            <v/>
          </cell>
          <cell r="F297" t="str">
            <v>VERDE</v>
          </cell>
          <cell r="G297" t="str">
            <v xml:space="preserve">MSC CATERINA                                      </v>
          </cell>
          <cell r="H297" t="str">
            <v>17</v>
          </cell>
          <cell r="I297" t="str">
            <v/>
          </cell>
          <cell r="J297">
            <v>22</v>
          </cell>
          <cell r="K297" t="str">
            <v>3</v>
          </cell>
          <cell r="L297" t="str">
            <v>22</v>
          </cell>
          <cell r="M297" t="str">
            <v>0</v>
          </cell>
          <cell r="N297" t="str">
            <v>2</v>
          </cell>
          <cell r="O297" t="str">
            <v>25</v>
          </cell>
          <cell r="P297" t="str">
            <v>21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HLBU3175497           </v>
          </cell>
          <cell r="U297" t="str">
            <v>21/02/2022</v>
          </cell>
          <cell r="V297" t="str">
            <v>11/03/2022</v>
          </cell>
          <cell r="W297" t="str">
            <v>Silas A9588400006 7D66</v>
          </cell>
          <cell r="X297" t="str">
            <v>SBL</v>
          </cell>
          <cell r="Y297" t="str">
            <v/>
          </cell>
        </row>
        <row r="298">
          <cell r="B298">
            <v>80533623</v>
          </cell>
          <cell r="C298">
            <v>540201226</v>
          </cell>
          <cell r="E298" t="str">
            <v/>
          </cell>
          <cell r="F298" t="str">
            <v>VERDE</v>
          </cell>
          <cell r="G298" t="str">
            <v xml:space="preserve">MSC CATERINA                                      </v>
          </cell>
          <cell r="H298" t="str">
            <v>17</v>
          </cell>
          <cell r="I298" t="str">
            <v/>
          </cell>
          <cell r="J298">
            <v>37</v>
          </cell>
          <cell r="K298" t="str">
            <v>3</v>
          </cell>
          <cell r="L298" t="str">
            <v>37</v>
          </cell>
          <cell r="M298" t="str">
            <v>52</v>
          </cell>
          <cell r="N298" t="str">
            <v>7</v>
          </cell>
          <cell r="O298" t="str">
            <v>36</v>
          </cell>
          <cell r="P298" t="str">
            <v>7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FANU1242854           </v>
          </cell>
          <cell r="U298" t="str">
            <v>03/03/2022</v>
          </cell>
          <cell r="V298" t="str">
            <v/>
          </cell>
          <cell r="W298" t="str">
            <v/>
          </cell>
          <cell r="X298" t="str">
            <v>MBB</v>
          </cell>
          <cell r="Y298" t="str">
            <v/>
          </cell>
        </row>
        <row r="299">
          <cell r="B299">
            <v>80533628</v>
          </cell>
          <cell r="C299">
            <v>540201227</v>
          </cell>
          <cell r="E299" t="str">
            <v/>
          </cell>
          <cell r="F299" t="str">
            <v/>
          </cell>
          <cell r="G299" t="str">
            <v xml:space="preserve">MSC CATERINA                                      </v>
          </cell>
          <cell r="I299" t="str">
            <v/>
          </cell>
          <cell r="J299">
            <v>1</v>
          </cell>
          <cell r="K299" t="str">
            <v>1</v>
          </cell>
          <cell r="L299" t="str">
            <v>1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FDCU0309010           </v>
          </cell>
          <cell r="V299" t="str">
            <v>09/03/2022</v>
          </cell>
          <cell r="W299" t="str">
            <v/>
          </cell>
          <cell r="X299" t="str">
            <v>DTA TRANSP</v>
          </cell>
          <cell r="Y299" t="str">
            <v/>
          </cell>
        </row>
        <row r="300">
          <cell r="B300">
            <v>80533625</v>
          </cell>
          <cell r="C300">
            <v>540201229</v>
          </cell>
          <cell r="E300" t="str">
            <v/>
          </cell>
          <cell r="F300" t="str">
            <v/>
          </cell>
          <cell r="G300" t="str">
            <v xml:space="preserve">MSC CATERINA                                      </v>
          </cell>
          <cell r="I300" t="str">
            <v/>
          </cell>
          <cell r="J300">
            <v>1</v>
          </cell>
          <cell r="K300" t="str">
            <v>1</v>
          </cell>
          <cell r="L300" t="str">
            <v>1</v>
          </cell>
          <cell r="M300" t="str">
            <v>0</v>
          </cell>
          <cell r="N300" t="str">
            <v>0</v>
          </cell>
          <cell r="O300" t="str">
            <v>51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UACU5182287           </v>
          </cell>
          <cell r="V300" t="str">
            <v>09/03/2022</v>
          </cell>
          <cell r="W300" t="str">
            <v>BANCOS ( ALVARO ) PUXE SBL</v>
          </cell>
          <cell r="X300" t="str">
            <v>DTA TRANSP</v>
          </cell>
          <cell r="Y300" t="str">
            <v/>
          </cell>
        </row>
        <row r="301">
          <cell r="B301">
            <v>80533636</v>
          </cell>
          <cell r="C301">
            <v>540201230</v>
          </cell>
          <cell r="E301" t="str">
            <v/>
          </cell>
          <cell r="F301" t="str">
            <v/>
          </cell>
          <cell r="G301" t="str">
            <v xml:space="preserve">MSC CATERINA      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40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HLXU8328180           </v>
          </cell>
          <cell r="V301" t="str">
            <v>10/03/2022</v>
          </cell>
          <cell r="W301" t="str">
            <v/>
          </cell>
          <cell r="X301" t="str">
            <v>DTA TRANSP</v>
          </cell>
          <cell r="Y301" t="str">
            <v/>
          </cell>
        </row>
        <row r="302">
          <cell r="B302">
            <v>80534377</v>
          </cell>
          <cell r="C302">
            <v>540201232</v>
          </cell>
          <cell r="E302" t="str">
            <v/>
          </cell>
          <cell r="F302" t="str">
            <v/>
          </cell>
          <cell r="G302" t="str">
            <v xml:space="preserve">MSC CATERINA                                      </v>
          </cell>
          <cell r="I302" t="str">
            <v/>
          </cell>
          <cell r="J302">
            <v>15</v>
          </cell>
          <cell r="K302" t="str">
            <v>5</v>
          </cell>
          <cell r="L302" t="str">
            <v>15</v>
          </cell>
          <cell r="M302" t="str">
            <v>0</v>
          </cell>
          <cell r="N302" t="str">
            <v>5</v>
          </cell>
          <cell r="O302" t="str">
            <v>6</v>
          </cell>
          <cell r="P302" t="str">
            <v>38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BMOU6674579           </v>
          </cell>
          <cell r="U302" t="str">
            <v>11/03/2022</v>
          </cell>
          <cell r="V302" t="str">
            <v>11/03/2022</v>
          </cell>
          <cell r="W302" t="str">
            <v>Milani A6594100702/ Ronie A9452627734</v>
          </cell>
          <cell r="X302" t="str">
            <v>MBB</v>
          </cell>
          <cell r="Y302" t="str">
            <v/>
          </cell>
        </row>
        <row r="303">
          <cell r="B303">
            <v>80534380</v>
          </cell>
          <cell r="C303">
            <v>540201233</v>
          </cell>
          <cell r="E303" t="str">
            <v/>
          </cell>
          <cell r="F303" t="str">
            <v/>
          </cell>
          <cell r="G303" t="str">
            <v xml:space="preserve">MSC CATERINA                                      </v>
          </cell>
          <cell r="I303" t="str">
            <v/>
          </cell>
          <cell r="J303">
            <v>5</v>
          </cell>
          <cell r="K303" t="str">
            <v>1</v>
          </cell>
          <cell r="L303" t="str">
            <v>5</v>
          </cell>
          <cell r="M303" t="str">
            <v>0</v>
          </cell>
          <cell r="N303" t="str">
            <v>0</v>
          </cell>
          <cell r="O303" t="str">
            <v>14</v>
          </cell>
          <cell r="P303" t="str">
            <v>18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HLBU2103912           </v>
          </cell>
          <cell r="V303" t="str">
            <v>10/03/2022</v>
          </cell>
          <cell r="W303" t="str">
            <v/>
          </cell>
          <cell r="X303" t="str">
            <v>DTA TRANSP</v>
          </cell>
          <cell r="Y303" t="str">
            <v/>
          </cell>
        </row>
        <row r="304">
          <cell r="B304">
            <v>80534450</v>
          </cell>
          <cell r="C304">
            <v>540201236</v>
          </cell>
          <cell r="E304" t="str">
            <v/>
          </cell>
          <cell r="F304" t="str">
            <v/>
          </cell>
          <cell r="G304" t="str">
            <v xml:space="preserve">MSC CATERINA                                      </v>
          </cell>
          <cell r="I304" t="str">
            <v/>
          </cell>
          <cell r="J304">
            <v>19</v>
          </cell>
          <cell r="K304" t="str">
            <v>5</v>
          </cell>
          <cell r="L304" t="str">
            <v>19</v>
          </cell>
          <cell r="M304" t="str">
            <v>1</v>
          </cell>
          <cell r="N304" t="str">
            <v>70</v>
          </cell>
          <cell r="O304" t="str">
            <v>0</v>
          </cell>
          <cell r="P304" t="str">
            <v>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UACU5534460           </v>
          </cell>
          <cell r="U304" t="str">
            <v>03/02/2022</v>
          </cell>
          <cell r="V304" t="str">
            <v>10/03/2022</v>
          </cell>
          <cell r="W304" t="str">
            <v>CJ. CAMBIO ( ALVARO ) PUXE SBL/ Leticia A9582800000</v>
          </cell>
          <cell r="X304" t="str">
            <v>SBL</v>
          </cell>
          <cell r="Y304" t="str">
            <v/>
          </cell>
        </row>
        <row r="305">
          <cell r="B305">
            <v>80534455</v>
          </cell>
          <cell r="C305">
            <v>540201237</v>
          </cell>
          <cell r="E305" t="str">
            <v/>
          </cell>
          <cell r="F305" t="str">
            <v/>
          </cell>
          <cell r="G305" t="str">
            <v xml:space="preserve">MSC CATERINA                                      </v>
          </cell>
          <cell r="I305" t="str">
            <v/>
          </cell>
          <cell r="J305">
            <v>51</v>
          </cell>
          <cell r="K305" t="str">
            <v>15</v>
          </cell>
          <cell r="L305" t="str">
            <v>51</v>
          </cell>
          <cell r="M305" t="str">
            <v>245</v>
          </cell>
          <cell r="N305" t="str">
            <v>35</v>
          </cell>
          <cell r="O305" t="str">
            <v>22</v>
          </cell>
          <cell r="P305" t="str">
            <v>21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HLBU2661257           </v>
          </cell>
          <cell r="U305" t="str">
            <v>04/02/2022</v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</row>
        <row r="306">
          <cell r="B306">
            <v>80534494</v>
          </cell>
          <cell r="C306">
            <v>540201238</v>
          </cell>
          <cell r="E306" t="str">
            <v/>
          </cell>
          <cell r="F306" t="str">
            <v/>
          </cell>
          <cell r="G306" t="str">
            <v xml:space="preserve">MSC CATERINA                                      </v>
          </cell>
          <cell r="I306" t="str">
            <v/>
          </cell>
          <cell r="J306">
            <v>6</v>
          </cell>
          <cell r="K306" t="str">
            <v>3</v>
          </cell>
          <cell r="L306" t="str">
            <v>6</v>
          </cell>
          <cell r="M306" t="str">
            <v>0</v>
          </cell>
          <cell r="N306" t="str">
            <v>8</v>
          </cell>
          <cell r="O306" t="str">
            <v>6</v>
          </cell>
          <cell r="P306" t="str">
            <v>13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FSCU7222776           </v>
          </cell>
          <cell r="V306" t="str">
            <v>10/03/2022</v>
          </cell>
          <cell r="W306" t="str">
            <v>CJ TRAVESSA ( DARIO ) PUXE SBL</v>
          </cell>
          <cell r="X306" t="str">
            <v>DTA TRANSP</v>
          </cell>
          <cell r="Y306" t="str">
            <v/>
          </cell>
        </row>
        <row r="307">
          <cell r="B307">
            <v>80534515</v>
          </cell>
          <cell r="C307">
            <v>540201242</v>
          </cell>
          <cell r="E307" t="str">
            <v/>
          </cell>
          <cell r="F307" t="str">
            <v/>
          </cell>
          <cell r="G307" t="str">
            <v xml:space="preserve">MSC CATERINA                                      </v>
          </cell>
          <cell r="I307" t="str">
            <v/>
          </cell>
          <cell r="J307">
            <v>12</v>
          </cell>
          <cell r="K307" t="str">
            <v>1</v>
          </cell>
          <cell r="L307" t="str">
            <v>12</v>
          </cell>
          <cell r="M307" t="str">
            <v>0</v>
          </cell>
          <cell r="N307" t="str">
            <v>0</v>
          </cell>
          <cell r="O307" t="str">
            <v>14</v>
          </cell>
          <cell r="P307" t="str">
            <v>21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UACU5149606           </v>
          </cell>
          <cell r="U307" t="str">
            <v>14/03/2022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</row>
        <row r="308">
          <cell r="B308">
            <v>80534526</v>
          </cell>
          <cell r="C308">
            <v>540201244</v>
          </cell>
          <cell r="E308" t="str">
            <v/>
          </cell>
          <cell r="F308" t="str">
            <v>VERDE</v>
          </cell>
          <cell r="G308" t="str">
            <v xml:space="preserve">MSC CATERINA                                      </v>
          </cell>
          <cell r="H308" t="str">
            <v>7</v>
          </cell>
          <cell r="I308" t="str">
            <v>3</v>
          </cell>
          <cell r="J308">
            <v>37</v>
          </cell>
          <cell r="K308" t="str">
            <v>21</v>
          </cell>
          <cell r="L308" t="str">
            <v>37</v>
          </cell>
          <cell r="M308" t="str">
            <v>139</v>
          </cell>
          <cell r="N308" t="str">
            <v>17</v>
          </cell>
          <cell r="O308" t="str">
            <v>3</v>
          </cell>
          <cell r="P308" t="str">
            <v>27</v>
          </cell>
          <cell r="Q308" t="str">
            <v>1</v>
          </cell>
          <cell r="R308" t="str">
            <v>1</v>
          </cell>
          <cell r="S308" t="str">
            <v>Não</v>
          </cell>
          <cell r="T308" t="str">
            <v xml:space="preserve">CAIU9419833           </v>
          </cell>
          <cell r="V308" t="str">
            <v/>
          </cell>
          <cell r="W308" t="str">
            <v>(SNS) TROCA DE NOTA</v>
          </cell>
          <cell r="X308" t="str">
            <v/>
          </cell>
          <cell r="Y308" t="str">
            <v/>
          </cell>
        </row>
        <row r="309">
          <cell r="B309">
            <v>80534539</v>
          </cell>
          <cell r="C309">
            <v>540201246</v>
          </cell>
          <cell r="E309" t="str">
            <v/>
          </cell>
          <cell r="F309" t="str">
            <v>VERDE</v>
          </cell>
          <cell r="G309" t="str">
            <v xml:space="preserve">MSC CATERINA                                      </v>
          </cell>
          <cell r="H309" t="str">
            <v>8</v>
          </cell>
          <cell r="I309" t="str">
            <v/>
          </cell>
          <cell r="J309">
            <v>4</v>
          </cell>
          <cell r="K309" t="str">
            <v>2</v>
          </cell>
          <cell r="L309" t="str">
            <v>4</v>
          </cell>
          <cell r="M309" t="str">
            <v>0</v>
          </cell>
          <cell r="N309" t="str">
            <v>11</v>
          </cell>
          <cell r="O309" t="str">
            <v>0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HLBU2952566           </v>
          </cell>
          <cell r="U309" t="str">
            <v>02/03/2022</v>
          </cell>
          <cell r="V309" t="str">
            <v>02/03/2022</v>
          </cell>
          <cell r="W309" t="str">
            <v>Guilherme A9060107221</v>
          </cell>
          <cell r="X309" t="str">
            <v>MBB</v>
          </cell>
          <cell r="Y309" t="str">
            <v/>
          </cell>
        </row>
        <row r="310">
          <cell r="B310">
            <v>80534540</v>
          </cell>
          <cell r="C310">
            <v>540201247</v>
          </cell>
          <cell r="E310" t="str">
            <v/>
          </cell>
          <cell r="F310" t="str">
            <v/>
          </cell>
          <cell r="G310" t="str">
            <v xml:space="preserve">MSC CATERINA                                      </v>
          </cell>
          <cell r="I310" t="str">
            <v/>
          </cell>
          <cell r="J310">
            <v>12</v>
          </cell>
          <cell r="K310" t="str">
            <v>4</v>
          </cell>
          <cell r="L310" t="str">
            <v>12</v>
          </cell>
          <cell r="M310" t="str">
            <v>0</v>
          </cell>
          <cell r="N310" t="str">
            <v>18</v>
          </cell>
          <cell r="O310" t="str">
            <v>4</v>
          </cell>
          <cell r="P310" t="str">
            <v>14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TCNU1510160           </v>
          </cell>
          <cell r="V310" t="str">
            <v>10/03/2022</v>
          </cell>
          <cell r="W310" t="str">
            <v/>
          </cell>
          <cell r="X310" t="str">
            <v>DTA TRANSP</v>
          </cell>
          <cell r="Y310" t="str">
            <v/>
          </cell>
        </row>
        <row r="311">
          <cell r="B311">
            <v>80534549</v>
          </cell>
          <cell r="C311">
            <v>540201248</v>
          </cell>
          <cell r="E311" t="str">
            <v/>
          </cell>
          <cell r="F311" t="str">
            <v/>
          </cell>
          <cell r="G311" t="str">
            <v xml:space="preserve">MSC CATERINA                                      </v>
          </cell>
          <cell r="I311" t="str">
            <v/>
          </cell>
          <cell r="J311">
            <v>5</v>
          </cell>
          <cell r="K311" t="str">
            <v>3</v>
          </cell>
          <cell r="L311" t="str">
            <v>5</v>
          </cell>
          <cell r="M311" t="str">
            <v>0</v>
          </cell>
          <cell r="N311" t="str">
            <v>4</v>
          </cell>
          <cell r="O311" t="str">
            <v>1</v>
          </cell>
          <cell r="P311" t="str">
            <v>44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TEMU7175069           </v>
          </cell>
          <cell r="V311" t="str">
            <v>10/03/2022</v>
          </cell>
          <cell r="W311" t="str">
            <v/>
          </cell>
          <cell r="X311" t="str">
            <v>DTA TRANSP</v>
          </cell>
          <cell r="Y311" t="str">
            <v/>
          </cell>
        </row>
        <row r="312">
          <cell r="B312">
            <v>80534572</v>
          </cell>
          <cell r="C312">
            <v>540201251</v>
          </cell>
          <cell r="E312" t="str">
            <v/>
          </cell>
          <cell r="F312" t="str">
            <v/>
          </cell>
          <cell r="G312" t="str">
            <v xml:space="preserve">MSC CATERINA                                      </v>
          </cell>
          <cell r="I312" t="str">
            <v/>
          </cell>
          <cell r="J312">
            <v>5</v>
          </cell>
          <cell r="K312" t="str">
            <v>2</v>
          </cell>
          <cell r="L312" t="str">
            <v>5</v>
          </cell>
          <cell r="M312" t="str">
            <v>0</v>
          </cell>
          <cell r="N312" t="str">
            <v>0</v>
          </cell>
          <cell r="O312" t="str">
            <v>7</v>
          </cell>
          <cell r="P312" t="str">
            <v>24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HLBU2781669           </v>
          </cell>
          <cell r="V312" t="str">
            <v>10/03/2022</v>
          </cell>
          <cell r="W312" t="str">
            <v>REFORCO DIR ( DARIO ) PUXE SBL</v>
          </cell>
          <cell r="X312" t="str">
            <v>DTA TRANSP</v>
          </cell>
          <cell r="Y312" t="str">
            <v/>
          </cell>
        </row>
        <row r="313">
          <cell r="B313">
            <v>80534573</v>
          </cell>
          <cell r="C313">
            <v>540201252</v>
          </cell>
          <cell r="E313" t="str">
            <v/>
          </cell>
          <cell r="F313" t="str">
            <v>VERDE</v>
          </cell>
          <cell r="G313" t="str">
            <v xml:space="preserve">MSC CATERINA                                      </v>
          </cell>
          <cell r="H313" t="str">
            <v>17</v>
          </cell>
          <cell r="I313" t="str">
            <v/>
          </cell>
          <cell r="J313">
            <v>9</v>
          </cell>
          <cell r="K313" t="str">
            <v>2</v>
          </cell>
          <cell r="L313" t="str">
            <v>9</v>
          </cell>
          <cell r="M313" t="str">
            <v>0</v>
          </cell>
          <cell r="N313" t="str">
            <v>34</v>
          </cell>
          <cell r="O313" t="str">
            <v>0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FANU1146341           </v>
          </cell>
          <cell r="U313" t="str">
            <v>15/03/2022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</row>
        <row r="314">
          <cell r="B314">
            <v>80534575</v>
          </cell>
          <cell r="C314">
            <v>540201253</v>
          </cell>
          <cell r="E314" t="str">
            <v/>
          </cell>
          <cell r="F314" t="str">
            <v/>
          </cell>
          <cell r="G314" t="str">
            <v xml:space="preserve">MSC CATERINA                                      </v>
          </cell>
          <cell r="I314" t="str">
            <v/>
          </cell>
          <cell r="J314">
            <v>3</v>
          </cell>
          <cell r="K314" t="str">
            <v>1</v>
          </cell>
          <cell r="L314" t="str">
            <v>3</v>
          </cell>
          <cell r="M314" t="str">
            <v>0</v>
          </cell>
          <cell r="N314" t="str">
            <v>0</v>
          </cell>
          <cell r="O314" t="str">
            <v>19</v>
          </cell>
          <cell r="P314" t="str">
            <v>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CAAU5324470           </v>
          </cell>
          <cell r="U314" t="str">
            <v>18/03/2022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</row>
        <row r="315">
          <cell r="B315">
            <v>80534596</v>
          </cell>
          <cell r="C315">
            <v>540201255</v>
          </cell>
          <cell r="E315" t="str">
            <v/>
          </cell>
          <cell r="F315" t="str">
            <v/>
          </cell>
          <cell r="G315" t="str">
            <v xml:space="preserve">MSC CATERINA                                      </v>
          </cell>
          <cell r="I315" t="str">
            <v/>
          </cell>
          <cell r="J315">
            <v>5</v>
          </cell>
          <cell r="K315" t="str">
            <v>1</v>
          </cell>
          <cell r="L315" t="str">
            <v>5</v>
          </cell>
          <cell r="M315" t="str">
            <v>0</v>
          </cell>
          <cell r="N315" t="str">
            <v>0</v>
          </cell>
          <cell r="O315" t="str">
            <v>14</v>
          </cell>
          <cell r="P315" t="str">
            <v>30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FSCU8943524           </v>
          </cell>
          <cell r="V315" t="str">
            <v>10/03/2022</v>
          </cell>
          <cell r="W315" t="str">
            <v/>
          </cell>
          <cell r="X315" t="str">
            <v>DTA TRANSP</v>
          </cell>
          <cell r="Y315" t="str">
            <v/>
          </cell>
        </row>
        <row r="316">
          <cell r="B316">
            <v>80534597</v>
          </cell>
          <cell r="C316">
            <v>540201256</v>
          </cell>
          <cell r="E316" t="str">
            <v/>
          </cell>
          <cell r="F316" t="str">
            <v>VERDE</v>
          </cell>
          <cell r="G316" t="str">
            <v xml:space="preserve">MSC CATERINA                                      </v>
          </cell>
          <cell r="H316" t="str">
            <v>15</v>
          </cell>
          <cell r="I316" t="str">
            <v/>
          </cell>
          <cell r="J316">
            <v>5</v>
          </cell>
          <cell r="K316" t="str">
            <v>2</v>
          </cell>
          <cell r="L316" t="str">
            <v>5</v>
          </cell>
          <cell r="M316" t="str">
            <v>0</v>
          </cell>
          <cell r="N316" t="str">
            <v>0</v>
          </cell>
          <cell r="O316" t="str">
            <v>10</v>
          </cell>
          <cell r="P316" t="str">
            <v>4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HLBU2906560           </v>
          </cell>
          <cell r="U316" t="str">
            <v>24/02/2022</v>
          </cell>
          <cell r="V316" t="str">
            <v/>
          </cell>
          <cell r="W316" t="str">
            <v>REFORCO DIR ( DARIO ) PUXE SBL/ Silas A96069067 8R35</v>
          </cell>
          <cell r="X316" t="str">
            <v/>
          </cell>
          <cell r="Y316" t="str">
            <v/>
          </cell>
        </row>
        <row r="317">
          <cell r="B317">
            <v>80534598</v>
          </cell>
          <cell r="C317">
            <v>540201257</v>
          </cell>
          <cell r="E317" t="str">
            <v/>
          </cell>
          <cell r="F317" t="str">
            <v/>
          </cell>
          <cell r="G317" t="str">
            <v xml:space="preserve">MSC CATERINA                                      </v>
          </cell>
          <cell r="I317" t="str">
            <v/>
          </cell>
          <cell r="J317">
            <v>1</v>
          </cell>
          <cell r="K317" t="str">
            <v>1</v>
          </cell>
          <cell r="L317" t="str">
            <v>1</v>
          </cell>
          <cell r="M317" t="str">
            <v>0</v>
          </cell>
          <cell r="N317" t="str">
            <v>0</v>
          </cell>
          <cell r="O317" t="str">
            <v>51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TRLU8240793           </v>
          </cell>
          <cell r="V317" t="str">
            <v>10/03/2022</v>
          </cell>
          <cell r="W317" t="str">
            <v>BANCOS ( ALVARO ) PUXE SBL</v>
          </cell>
          <cell r="X317" t="str">
            <v>DTA TRANSP</v>
          </cell>
          <cell r="Y317" t="str">
            <v/>
          </cell>
        </row>
        <row r="318">
          <cell r="B318">
            <v>80534583</v>
          </cell>
          <cell r="C318">
            <v>540201258</v>
          </cell>
          <cell r="E318" t="str">
            <v/>
          </cell>
          <cell r="F318" t="str">
            <v/>
          </cell>
          <cell r="G318" t="str">
            <v xml:space="preserve">MSC CATERINA                                      </v>
          </cell>
          <cell r="I318" t="str">
            <v/>
          </cell>
          <cell r="J318">
            <v>6</v>
          </cell>
          <cell r="K318" t="str">
            <v/>
          </cell>
          <cell r="L318" t="str">
            <v>6</v>
          </cell>
          <cell r="M318" t="str">
            <v>0</v>
          </cell>
          <cell r="N318" t="str">
            <v>15</v>
          </cell>
          <cell r="O318" t="str">
            <v>0</v>
          </cell>
          <cell r="P318" t="str">
            <v>21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TGBU6885770           </v>
          </cell>
          <cell r="V318" t="str">
            <v>10/03/2022</v>
          </cell>
          <cell r="W318" t="str">
            <v/>
          </cell>
          <cell r="X318" t="str">
            <v>DTA TRANSP</v>
          </cell>
          <cell r="Y318" t="str">
            <v/>
          </cell>
        </row>
        <row r="319">
          <cell r="B319">
            <v>80533662</v>
          </cell>
          <cell r="C319">
            <v>540201259</v>
          </cell>
          <cell r="E319" t="str">
            <v/>
          </cell>
          <cell r="F319" t="str">
            <v/>
          </cell>
          <cell r="G319" t="str">
            <v xml:space="preserve">MSC CATERINA                                      </v>
          </cell>
          <cell r="I319" t="str">
            <v/>
          </cell>
          <cell r="J319">
            <v>17</v>
          </cell>
          <cell r="K319" t="str">
            <v>3</v>
          </cell>
          <cell r="L319" t="str">
            <v>17</v>
          </cell>
          <cell r="M319" t="str">
            <v>180</v>
          </cell>
          <cell r="N319" t="str">
            <v>13</v>
          </cell>
          <cell r="O319" t="str">
            <v>15</v>
          </cell>
          <cell r="P319" t="str">
            <v>6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HLBU2377636           </v>
          </cell>
          <cell r="U319" t="str">
            <v>14/03/2022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</row>
        <row r="320">
          <cell r="B320">
            <v>80533674</v>
          </cell>
          <cell r="C320">
            <v>540201260</v>
          </cell>
          <cell r="E320" t="str">
            <v/>
          </cell>
          <cell r="F320" t="str">
            <v/>
          </cell>
          <cell r="G320" t="str">
            <v xml:space="preserve">MSC CATERINA                                      </v>
          </cell>
          <cell r="I320" t="str">
            <v/>
          </cell>
          <cell r="J320">
            <v>12</v>
          </cell>
          <cell r="K320" t="str">
            <v>4</v>
          </cell>
          <cell r="L320" t="str">
            <v>12</v>
          </cell>
          <cell r="M320" t="str">
            <v>0</v>
          </cell>
          <cell r="N320" t="str">
            <v>0</v>
          </cell>
          <cell r="O320" t="str">
            <v>14</v>
          </cell>
          <cell r="P320" t="str">
            <v>23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TCLU6361420           </v>
          </cell>
          <cell r="U320" t="str">
            <v>21/03/2022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</row>
        <row r="321">
          <cell r="B321">
            <v>80533676</v>
          </cell>
          <cell r="C321">
            <v>540201262</v>
          </cell>
          <cell r="E321" t="str">
            <v/>
          </cell>
          <cell r="F321" t="str">
            <v/>
          </cell>
          <cell r="G321" t="str">
            <v xml:space="preserve">MSC CATERINA                                      </v>
          </cell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51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UASU1008556           </v>
          </cell>
          <cell r="V321" t="str">
            <v>10/03/2022</v>
          </cell>
          <cell r="W321" t="str">
            <v>BANCOS ( ALVARO ) PUXE SBL</v>
          </cell>
          <cell r="X321" t="str">
            <v>DTA TRANSP</v>
          </cell>
          <cell r="Y321" t="str">
            <v/>
          </cell>
        </row>
        <row r="322">
          <cell r="B322">
            <v>80533681</v>
          </cell>
          <cell r="C322">
            <v>540201265</v>
          </cell>
          <cell r="E322" t="str">
            <v/>
          </cell>
          <cell r="F322" t="str">
            <v/>
          </cell>
          <cell r="G322" t="str">
            <v xml:space="preserve">MSC CATERINA                                      </v>
          </cell>
          <cell r="I322" t="str">
            <v/>
          </cell>
          <cell r="J322">
            <v>1</v>
          </cell>
          <cell r="K322" t="str">
            <v>1</v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51</v>
          </cell>
          <cell r="P322" t="str">
            <v>0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FANU3204597           </v>
          </cell>
          <cell r="V322" t="str">
            <v>10/03/2022</v>
          </cell>
          <cell r="W322" t="str">
            <v>BANCOS ( ALVARO ) PUXE SBL</v>
          </cell>
          <cell r="X322" t="str">
            <v>DTA TRANSP</v>
          </cell>
          <cell r="Y322" t="str">
            <v/>
          </cell>
        </row>
        <row r="323">
          <cell r="B323">
            <v>80533684</v>
          </cell>
          <cell r="C323">
            <v>540201267</v>
          </cell>
          <cell r="E323" t="str">
            <v/>
          </cell>
          <cell r="F323" t="str">
            <v/>
          </cell>
          <cell r="G323" t="str">
            <v xml:space="preserve">MSC CATERINA                                      </v>
          </cell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51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HLBU1866463           </v>
          </cell>
          <cell r="V323" t="str">
            <v>10/03/2022</v>
          </cell>
          <cell r="W323" t="str">
            <v>BANCOS ( ALVARO ) PUXE SBL</v>
          </cell>
          <cell r="X323" t="str">
            <v>DTA TRANSP</v>
          </cell>
          <cell r="Y323" t="str">
            <v/>
          </cell>
        </row>
        <row r="324">
          <cell r="B324">
            <v>80533686</v>
          </cell>
          <cell r="C324">
            <v>540201269</v>
          </cell>
          <cell r="E324" t="str">
            <v/>
          </cell>
          <cell r="F324" t="str">
            <v>VERDE</v>
          </cell>
          <cell r="G324" t="str">
            <v xml:space="preserve">MSC CATERINA                                      </v>
          </cell>
          <cell r="H324" t="str">
            <v>2</v>
          </cell>
          <cell r="I324" t="str">
            <v/>
          </cell>
          <cell r="J324">
            <v>9</v>
          </cell>
          <cell r="K324" t="str">
            <v>2</v>
          </cell>
          <cell r="L324" t="str">
            <v>9</v>
          </cell>
          <cell r="M324" t="str">
            <v>0</v>
          </cell>
          <cell r="N324" t="str">
            <v>0</v>
          </cell>
          <cell r="O324" t="str">
            <v>18</v>
          </cell>
          <cell r="P324" t="str">
            <v>8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TCNU3275310           </v>
          </cell>
          <cell r="U324" t="str">
            <v>16/03/2022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</row>
        <row r="325">
          <cell r="B325">
            <v>80533688</v>
          </cell>
          <cell r="C325">
            <v>540201272</v>
          </cell>
          <cell r="E325" t="str">
            <v/>
          </cell>
          <cell r="F325" t="str">
            <v>VERDE</v>
          </cell>
          <cell r="G325" t="str">
            <v xml:space="preserve">MSC CATERINA                                      </v>
          </cell>
          <cell r="H325" t="str">
            <v>2</v>
          </cell>
          <cell r="I325" t="str">
            <v/>
          </cell>
          <cell r="J325">
            <v>8</v>
          </cell>
          <cell r="K325" t="str">
            <v>2</v>
          </cell>
          <cell r="L325" t="str">
            <v>8</v>
          </cell>
          <cell r="M325" t="str">
            <v>0</v>
          </cell>
          <cell r="N325" t="str">
            <v>3</v>
          </cell>
          <cell r="O325" t="str">
            <v>2</v>
          </cell>
          <cell r="P325" t="str">
            <v>30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BEAU5089889           </v>
          </cell>
          <cell r="U325" t="str">
            <v>14/03/2022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</row>
        <row r="326">
          <cell r="B326">
            <v>80533689</v>
          </cell>
          <cell r="C326">
            <v>540201276</v>
          </cell>
          <cell r="E326" t="str">
            <v/>
          </cell>
          <cell r="F326" t="str">
            <v/>
          </cell>
          <cell r="G326" t="str">
            <v xml:space="preserve">MSC CATERINA                                      </v>
          </cell>
          <cell r="I326" t="str">
            <v/>
          </cell>
          <cell r="J326">
            <v>3</v>
          </cell>
          <cell r="K326" t="str">
            <v>1</v>
          </cell>
          <cell r="L326" t="str">
            <v>3</v>
          </cell>
          <cell r="M326" t="str">
            <v>0</v>
          </cell>
          <cell r="N326" t="str">
            <v>0</v>
          </cell>
          <cell r="O326" t="str">
            <v>3</v>
          </cell>
          <cell r="P326" t="str">
            <v>20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TCKU6448740           </v>
          </cell>
          <cell r="U326" t="str">
            <v>30/03/2022</v>
          </cell>
          <cell r="V326" t="str">
            <v/>
          </cell>
          <cell r="W326" t="str">
            <v>EXO.TRANSM. GW6E-2800/200KV-12 ( TEZOTO-GIBA ) PUXE SBL</v>
          </cell>
          <cell r="X326" t="str">
            <v>SBL</v>
          </cell>
          <cell r="Y326" t="str">
            <v/>
          </cell>
        </row>
        <row r="327">
          <cell r="B327">
            <v>80533703</v>
          </cell>
          <cell r="C327">
            <v>540201277</v>
          </cell>
          <cell r="E327" t="str">
            <v/>
          </cell>
          <cell r="F327" t="str">
            <v/>
          </cell>
          <cell r="G327" t="str">
            <v xml:space="preserve">MSC CATERINA                                      </v>
          </cell>
          <cell r="I327" t="str">
            <v/>
          </cell>
          <cell r="J327">
            <v>1</v>
          </cell>
          <cell r="K327" t="str">
            <v>1</v>
          </cell>
          <cell r="L327" t="str">
            <v>1</v>
          </cell>
          <cell r="M327" t="str">
            <v>0</v>
          </cell>
          <cell r="N327" t="str">
            <v>0</v>
          </cell>
          <cell r="O327" t="str">
            <v>51</v>
          </cell>
          <cell r="P327" t="str">
            <v>0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UACU5283934           </v>
          </cell>
          <cell r="V327" t="str">
            <v>10/03/2022</v>
          </cell>
          <cell r="W327" t="str">
            <v>BANCOS ( ALVARO ) PUXE SBL</v>
          </cell>
          <cell r="X327" t="str">
            <v>DTA TRANSP</v>
          </cell>
          <cell r="Y327" t="str">
            <v/>
          </cell>
        </row>
        <row r="328">
          <cell r="B328">
            <v>80533704</v>
          </cell>
          <cell r="C328">
            <v>540201280</v>
          </cell>
          <cell r="E328" t="str">
            <v/>
          </cell>
          <cell r="F328" t="str">
            <v/>
          </cell>
          <cell r="G328" t="str">
            <v xml:space="preserve">MSC CATERINA                                      </v>
          </cell>
          <cell r="I328" t="str">
            <v/>
          </cell>
          <cell r="J328">
            <v>24</v>
          </cell>
          <cell r="K328" t="str">
            <v>5</v>
          </cell>
          <cell r="L328" t="str">
            <v>24</v>
          </cell>
          <cell r="M328" t="str">
            <v>0</v>
          </cell>
          <cell r="N328" t="str">
            <v>1</v>
          </cell>
          <cell r="O328" t="str">
            <v>25</v>
          </cell>
          <cell r="P328" t="str">
            <v>31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TCLU6521909           </v>
          </cell>
          <cell r="U328" t="str">
            <v>25/03/2022</v>
          </cell>
          <cell r="V328" t="str">
            <v/>
          </cell>
          <cell r="W328" t="str">
            <v>EXO.TRANSM. GW6E-2800/200KV-12 ( TEZOTO-GIBA ) PUXE SBL</v>
          </cell>
          <cell r="X328" t="str">
            <v>SBL</v>
          </cell>
          <cell r="Y328" t="str">
            <v/>
          </cell>
        </row>
        <row r="329">
          <cell r="B329">
            <v>80533706</v>
          </cell>
          <cell r="C329">
            <v>540201282</v>
          </cell>
          <cell r="E329" t="str">
            <v/>
          </cell>
          <cell r="F329" t="str">
            <v/>
          </cell>
          <cell r="G329" t="str">
            <v xml:space="preserve">MSC CATERINA                                      </v>
          </cell>
          <cell r="I329" t="str">
            <v/>
          </cell>
          <cell r="J329">
            <v>20</v>
          </cell>
          <cell r="K329" t="str">
            <v>7</v>
          </cell>
          <cell r="L329" t="str">
            <v>20</v>
          </cell>
          <cell r="M329" t="str">
            <v>0</v>
          </cell>
          <cell r="N329" t="str">
            <v>2</v>
          </cell>
          <cell r="O329" t="str">
            <v>19</v>
          </cell>
          <cell r="P329" t="str">
            <v>19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UACU5581008           </v>
          </cell>
          <cell r="U329" t="str">
            <v>21/03/2022</v>
          </cell>
          <cell r="V329" t="str">
            <v/>
          </cell>
          <cell r="W329" t="str">
            <v>EXO.TRANSM. GW6E-2800/200KV-12 ( TEZOTO-GIBA ) PUXE SBL</v>
          </cell>
          <cell r="X329" t="str">
            <v>SBL</v>
          </cell>
          <cell r="Y329" t="str">
            <v/>
          </cell>
        </row>
        <row r="330">
          <cell r="B330">
            <v>80533715</v>
          </cell>
          <cell r="C330">
            <v>540201283</v>
          </cell>
          <cell r="E330" t="str">
            <v/>
          </cell>
          <cell r="F330" t="str">
            <v/>
          </cell>
          <cell r="G330" t="str">
            <v xml:space="preserve">MSC CATERINA                                      </v>
          </cell>
          <cell r="I330" t="str">
            <v/>
          </cell>
          <cell r="J330">
            <v>24</v>
          </cell>
          <cell r="K330" t="str">
            <v>4</v>
          </cell>
          <cell r="L330" t="str">
            <v>24</v>
          </cell>
          <cell r="M330" t="str">
            <v>1</v>
          </cell>
          <cell r="N330" t="str">
            <v>0</v>
          </cell>
          <cell r="O330" t="str">
            <v>21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HLBU3345839           </v>
          </cell>
          <cell r="V330" t="str">
            <v>10/03/2022</v>
          </cell>
          <cell r="W330" t="str">
            <v>PORTA-OBJETOS AREA DO TETO ( ALVARO ) PUXE / EXO.TRANSM. GW6E-2800/200KV-12 ( TEZOTO-GIBA ) PUXE SBL</v>
          </cell>
          <cell r="X330" t="str">
            <v>DTA TRANSP</v>
          </cell>
          <cell r="Y330" t="str">
            <v/>
          </cell>
        </row>
        <row r="331">
          <cell r="B331">
            <v>80533723</v>
          </cell>
          <cell r="C331">
            <v>540201285</v>
          </cell>
          <cell r="E331" t="str">
            <v/>
          </cell>
          <cell r="F331" t="str">
            <v>VERDE</v>
          </cell>
          <cell r="G331" t="str">
            <v xml:space="preserve">MSC CATERINA                                      </v>
          </cell>
          <cell r="H331" t="str">
            <v>7</v>
          </cell>
          <cell r="I331" t="str">
            <v/>
          </cell>
          <cell r="J331">
            <v>20</v>
          </cell>
          <cell r="K331" t="str">
            <v>7</v>
          </cell>
          <cell r="L331" t="str">
            <v>20</v>
          </cell>
          <cell r="M331" t="str">
            <v>0</v>
          </cell>
          <cell r="N331" t="str">
            <v>4</v>
          </cell>
          <cell r="O331" t="str">
            <v>31</v>
          </cell>
          <cell r="P331" t="str">
            <v>13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FANU1832608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</row>
        <row r="332">
          <cell r="B332">
            <v>80533724</v>
          </cell>
          <cell r="C332">
            <v>540201286</v>
          </cell>
          <cell r="E332" t="str">
            <v/>
          </cell>
          <cell r="F332" t="str">
            <v/>
          </cell>
          <cell r="G332" t="str">
            <v xml:space="preserve">MSC CATERINA                                      </v>
          </cell>
          <cell r="I332" t="str">
            <v/>
          </cell>
          <cell r="J332">
            <v>7</v>
          </cell>
          <cell r="K332" t="str">
            <v>1</v>
          </cell>
          <cell r="L332" t="str">
            <v>7</v>
          </cell>
          <cell r="M332" t="str">
            <v>0</v>
          </cell>
          <cell r="N332" t="str">
            <v>3</v>
          </cell>
          <cell r="O332" t="str">
            <v>14</v>
          </cell>
          <cell r="P332" t="str">
            <v>6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UASU1050638           </v>
          </cell>
          <cell r="V332" t="str">
            <v>10/03/2022</v>
          </cell>
          <cell r="W332" t="str">
            <v/>
          </cell>
          <cell r="X332" t="str">
            <v>DTA TRANSP</v>
          </cell>
          <cell r="Y332" t="str">
            <v/>
          </cell>
        </row>
        <row r="333">
          <cell r="B333">
            <v>80533707</v>
          </cell>
          <cell r="C333">
            <v>540201292</v>
          </cell>
          <cell r="E333" t="str">
            <v/>
          </cell>
          <cell r="F333" t="str">
            <v>VERDE</v>
          </cell>
          <cell r="G333" t="str">
            <v xml:space="preserve">MSC CATERINA                                      </v>
          </cell>
          <cell r="H333" t="str">
            <v>4</v>
          </cell>
          <cell r="I333" t="str">
            <v/>
          </cell>
          <cell r="J333">
            <v>35</v>
          </cell>
          <cell r="K333" t="str">
            <v>12</v>
          </cell>
          <cell r="L333" t="str">
            <v>35</v>
          </cell>
          <cell r="M333" t="str">
            <v>79</v>
          </cell>
          <cell r="N333" t="str">
            <v>11</v>
          </cell>
          <cell r="O333" t="str">
            <v>7</v>
          </cell>
          <cell r="P333" t="str">
            <v>26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UACU5890835           </v>
          </cell>
          <cell r="U333" t="str">
            <v>24/02/2022</v>
          </cell>
          <cell r="V333" t="str">
            <v/>
          </cell>
          <cell r="W333" t="str">
            <v>CJ TRAVESSA ( DARIO ) PUXE SBL</v>
          </cell>
          <cell r="X333" t="str">
            <v>SBL</v>
          </cell>
          <cell r="Y333" t="str">
            <v/>
          </cell>
        </row>
        <row r="334">
          <cell r="B334">
            <v>80533720</v>
          </cell>
          <cell r="C334">
            <v>540201296</v>
          </cell>
          <cell r="E334" t="str">
            <v/>
          </cell>
          <cell r="F334" t="str">
            <v/>
          </cell>
          <cell r="G334" t="str">
            <v xml:space="preserve">MSC CATERINA                                      </v>
          </cell>
          <cell r="I334" t="str">
            <v/>
          </cell>
          <cell r="J334">
            <v>20</v>
          </cell>
          <cell r="K334" t="str">
            <v>6</v>
          </cell>
          <cell r="L334" t="str">
            <v>20</v>
          </cell>
          <cell r="M334" t="str">
            <v>0</v>
          </cell>
          <cell r="N334" t="str">
            <v>11</v>
          </cell>
          <cell r="O334" t="str">
            <v>20</v>
          </cell>
          <cell r="P334" t="str">
            <v>31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GLDU0707967           </v>
          </cell>
          <cell r="U334" t="str">
            <v>16/03/2022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</row>
        <row r="335">
          <cell r="B335">
            <v>80533729</v>
          </cell>
          <cell r="C335">
            <v>540201303</v>
          </cell>
          <cell r="E335" t="str">
            <v/>
          </cell>
          <cell r="F335" t="str">
            <v/>
          </cell>
          <cell r="G335" t="str">
            <v xml:space="preserve">MSC CATERINA                                      </v>
          </cell>
          <cell r="I335" t="str">
            <v/>
          </cell>
          <cell r="J335">
            <v>7</v>
          </cell>
          <cell r="K335" t="str">
            <v>5</v>
          </cell>
          <cell r="L335" t="str">
            <v>7</v>
          </cell>
          <cell r="M335" t="str">
            <v>0</v>
          </cell>
          <cell r="N335" t="str">
            <v>0</v>
          </cell>
          <cell r="O335" t="str">
            <v>19</v>
          </cell>
          <cell r="P335" t="str">
            <v>17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HLBU1949568           </v>
          </cell>
          <cell r="U335" t="str">
            <v>23/03/2022</v>
          </cell>
          <cell r="V335" t="str">
            <v/>
          </cell>
          <cell r="W335" t="str">
            <v>BANCOS ( ALVARO ) PUXE SBL / EXO.TRANSM. GW6E-2800/200KV-12 ( TEZOTO-GIBA ) PUXE SBL</v>
          </cell>
          <cell r="X335" t="str">
            <v>SBL</v>
          </cell>
          <cell r="Y335" t="str">
            <v/>
          </cell>
        </row>
        <row r="336">
          <cell r="B336">
            <v>80533786</v>
          </cell>
          <cell r="C336">
            <v>540201305</v>
          </cell>
          <cell r="E336" t="str">
            <v/>
          </cell>
          <cell r="F336" t="str">
            <v>VERDE</v>
          </cell>
          <cell r="G336" t="str">
            <v xml:space="preserve">MSC CATERINA                                      </v>
          </cell>
          <cell r="H336" t="str">
            <v>4</v>
          </cell>
          <cell r="I336" t="str">
            <v/>
          </cell>
          <cell r="J336">
            <v>16</v>
          </cell>
          <cell r="K336" t="str">
            <v>6</v>
          </cell>
          <cell r="L336" t="str">
            <v>16</v>
          </cell>
          <cell r="M336" t="str">
            <v>0</v>
          </cell>
          <cell r="N336" t="str">
            <v>41</v>
          </cell>
          <cell r="O336" t="str">
            <v>6</v>
          </cell>
          <cell r="P336" t="str">
            <v>0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HLBU2542520           </v>
          </cell>
          <cell r="U336" t="str">
            <v>14/03/2022</v>
          </cell>
          <cell r="V336" t="str">
            <v/>
          </cell>
          <cell r="W336" t="str">
            <v>CJ. CAMBIO ( ALVARO ) PUXE SBL</v>
          </cell>
          <cell r="X336" t="str">
            <v>SBL</v>
          </cell>
          <cell r="Y336" t="str">
            <v/>
          </cell>
        </row>
        <row r="337">
          <cell r="B337">
            <v>80533788</v>
          </cell>
          <cell r="C337">
            <v>540201307</v>
          </cell>
          <cell r="E337" t="str">
            <v/>
          </cell>
          <cell r="F337" t="str">
            <v/>
          </cell>
          <cell r="G337" t="str">
            <v xml:space="preserve">MSC CATERINA                                      </v>
          </cell>
          <cell r="I337" t="str">
            <v/>
          </cell>
          <cell r="J337">
            <v>28</v>
          </cell>
          <cell r="K337" t="str">
            <v>9</v>
          </cell>
          <cell r="L337" t="str">
            <v>28</v>
          </cell>
          <cell r="M337" t="str">
            <v>0</v>
          </cell>
          <cell r="N337" t="str">
            <v>20</v>
          </cell>
          <cell r="O337" t="str">
            <v>22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UACU5686499           </v>
          </cell>
          <cell r="V337" t="str">
            <v/>
          </cell>
          <cell r="W337" t="str">
            <v>DTA 11/03</v>
          </cell>
          <cell r="X337" t="str">
            <v>DTA TRANSP</v>
          </cell>
          <cell r="Y337" t="str">
            <v/>
          </cell>
        </row>
        <row r="338">
          <cell r="B338">
            <v>80533819</v>
          </cell>
          <cell r="C338">
            <v>540201310</v>
          </cell>
          <cell r="E338" t="str">
            <v/>
          </cell>
          <cell r="F338" t="str">
            <v/>
          </cell>
          <cell r="G338" t="str">
            <v xml:space="preserve">MSC CATERINA                                      </v>
          </cell>
          <cell r="I338" t="str">
            <v/>
          </cell>
          <cell r="J338">
            <v>21</v>
          </cell>
          <cell r="K338" t="str">
            <v>8</v>
          </cell>
          <cell r="L338" t="str">
            <v>21</v>
          </cell>
          <cell r="M338" t="str">
            <v>166</v>
          </cell>
          <cell r="N338" t="str">
            <v>14</v>
          </cell>
          <cell r="O338" t="str">
            <v>1</v>
          </cell>
          <cell r="P338" t="str">
            <v>8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TCNU1746941           </v>
          </cell>
          <cell r="U338" t="str">
            <v>21/03/2022</v>
          </cell>
          <cell r="V338" t="str">
            <v/>
          </cell>
          <cell r="W338" t="str">
            <v>CJ TRAVESSA ( DARIO ) PUXE SBL</v>
          </cell>
          <cell r="X338" t="str">
            <v>SBL</v>
          </cell>
          <cell r="Y338" t="str">
            <v/>
          </cell>
        </row>
        <row r="339">
          <cell r="B339">
            <v>80533832</v>
          </cell>
          <cell r="C339">
            <v>540201312</v>
          </cell>
          <cell r="E339" t="str">
            <v/>
          </cell>
          <cell r="F339" t="str">
            <v/>
          </cell>
          <cell r="G339" t="str">
            <v xml:space="preserve">MSC CATERINA                                      </v>
          </cell>
          <cell r="I339" t="str">
            <v/>
          </cell>
          <cell r="J339">
            <v>8</v>
          </cell>
          <cell r="K339" t="str">
            <v>4</v>
          </cell>
          <cell r="L339" t="str">
            <v>8</v>
          </cell>
          <cell r="M339" t="str">
            <v>0</v>
          </cell>
          <cell r="N339" t="str">
            <v>6</v>
          </cell>
          <cell r="O339" t="str">
            <v>2</v>
          </cell>
          <cell r="P339" t="str">
            <v>16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HLXU8567918           </v>
          </cell>
          <cell r="U339" t="str">
            <v>16/03/2022</v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</row>
        <row r="340">
          <cell r="B340">
            <v>80533835</v>
          </cell>
          <cell r="C340">
            <v>540201315</v>
          </cell>
          <cell r="E340" t="str">
            <v/>
          </cell>
          <cell r="F340" t="str">
            <v/>
          </cell>
          <cell r="G340" t="str">
            <v xml:space="preserve">MSC CATERINA                                      </v>
          </cell>
          <cell r="I340" t="str">
            <v/>
          </cell>
          <cell r="J340">
            <v>12</v>
          </cell>
          <cell r="K340" t="str">
            <v>2</v>
          </cell>
          <cell r="L340" t="str">
            <v>12</v>
          </cell>
          <cell r="M340" t="str">
            <v>0</v>
          </cell>
          <cell r="N340" t="str">
            <v>8</v>
          </cell>
          <cell r="O340" t="str">
            <v>13</v>
          </cell>
          <cell r="P340" t="str">
            <v>34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FANU1068552           </v>
          </cell>
          <cell r="V340" t="str">
            <v/>
          </cell>
          <cell r="W340" t="str">
            <v>DTA 11/03</v>
          </cell>
          <cell r="X340" t="str">
            <v>DTA TRANSP</v>
          </cell>
          <cell r="Y340" t="str">
            <v/>
          </cell>
        </row>
        <row r="341">
          <cell r="B341">
            <v>80533834</v>
          </cell>
          <cell r="C341">
            <v>540201317</v>
          </cell>
          <cell r="E341" t="str">
            <v/>
          </cell>
          <cell r="F341" t="str">
            <v/>
          </cell>
          <cell r="G341" t="str">
            <v xml:space="preserve">MSC CATERINA                                      </v>
          </cell>
          <cell r="I341" t="str">
            <v/>
          </cell>
          <cell r="J341">
            <v>21</v>
          </cell>
          <cell r="K341" t="str">
            <v>6</v>
          </cell>
          <cell r="L341" t="str">
            <v>21</v>
          </cell>
          <cell r="M341" t="str">
            <v>0</v>
          </cell>
          <cell r="N341" t="str">
            <v>5</v>
          </cell>
          <cell r="O341" t="str">
            <v>16</v>
          </cell>
          <cell r="P341" t="str">
            <v>22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AMFU8905088           </v>
          </cell>
          <cell r="V341" t="str">
            <v/>
          </cell>
          <cell r="W341" t="str">
            <v>DTA 11/03 PORTA-OBJETOS AREA DO TETO ( ALVARO ) PUXE SBL</v>
          </cell>
          <cell r="X341" t="str">
            <v>DTA TRANSP</v>
          </cell>
          <cell r="Y341" t="str">
            <v/>
          </cell>
        </row>
        <row r="342">
          <cell r="B342">
            <v>80533837</v>
          </cell>
          <cell r="C342">
            <v>540201325</v>
          </cell>
          <cell r="E342" t="str">
            <v/>
          </cell>
          <cell r="F342" t="str">
            <v>VERDE</v>
          </cell>
          <cell r="G342" t="str">
            <v xml:space="preserve">MSC CATERINA                                      </v>
          </cell>
          <cell r="H342" t="str">
            <v>15</v>
          </cell>
          <cell r="I342" t="str">
            <v/>
          </cell>
          <cell r="J342">
            <v>10</v>
          </cell>
          <cell r="K342" t="str">
            <v>2</v>
          </cell>
          <cell r="L342" t="str">
            <v>10</v>
          </cell>
          <cell r="M342" t="str">
            <v>0</v>
          </cell>
          <cell r="N342" t="str">
            <v>2</v>
          </cell>
          <cell r="O342" t="str">
            <v>18</v>
          </cell>
          <cell r="P342" t="str">
            <v>14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UACU5887770           </v>
          </cell>
          <cell r="U342" t="str">
            <v>23/02/2022</v>
          </cell>
          <cell r="V342" t="str">
            <v/>
          </cell>
          <cell r="W342" t="str">
            <v>Silas A9606602640</v>
          </cell>
          <cell r="X342" t="str">
            <v/>
          </cell>
          <cell r="Y342" t="str">
            <v/>
          </cell>
        </row>
        <row r="343">
          <cell r="B343">
            <v>80533878</v>
          </cell>
          <cell r="C343">
            <v>540201328</v>
          </cell>
          <cell r="E343" t="str">
            <v/>
          </cell>
          <cell r="F343" t="str">
            <v>VERDE</v>
          </cell>
          <cell r="G343" t="str">
            <v xml:space="preserve">MSC CATERINA                                      </v>
          </cell>
          <cell r="H343" t="str">
            <v>4</v>
          </cell>
          <cell r="I343" t="str">
            <v/>
          </cell>
          <cell r="J343">
            <v>22</v>
          </cell>
          <cell r="K343" t="str">
            <v>6</v>
          </cell>
          <cell r="L343" t="str">
            <v>22</v>
          </cell>
          <cell r="M343" t="str">
            <v>0</v>
          </cell>
          <cell r="N343" t="str">
            <v>17</v>
          </cell>
          <cell r="O343" t="str">
            <v>19</v>
          </cell>
          <cell r="P343" t="str">
            <v>50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HLBU1833747           </v>
          </cell>
          <cell r="U343" t="str">
            <v>16/03/2022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</row>
        <row r="344">
          <cell r="B344">
            <v>80533880</v>
          </cell>
          <cell r="C344">
            <v>540201342</v>
          </cell>
          <cell r="E344" t="str">
            <v/>
          </cell>
          <cell r="F344" t="str">
            <v>VERMELHO</v>
          </cell>
          <cell r="G344" t="str">
            <v xml:space="preserve">MSC CATERINA                                      </v>
          </cell>
          <cell r="I344" t="str">
            <v/>
          </cell>
          <cell r="J344">
            <v>115</v>
          </cell>
          <cell r="K344" t="str">
            <v>25</v>
          </cell>
          <cell r="L344" t="str">
            <v>115</v>
          </cell>
          <cell r="M344" t="str">
            <v>645</v>
          </cell>
          <cell r="N344" t="str">
            <v>5</v>
          </cell>
          <cell r="O344" t="str">
            <v>11</v>
          </cell>
          <cell r="P344" t="str">
            <v>9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CAIU9129583           </v>
          </cell>
          <cell r="U344" t="str">
            <v>28/03/2022</v>
          </cell>
          <cell r="V344" t="str">
            <v/>
          </cell>
          <cell r="W344" t="str">
            <v>Patrick A0029975890</v>
          </cell>
          <cell r="X344" t="str">
            <v/>
          </cell>
          <cell r="Y344" t="str">
            <v/>
          </cell>
        </row>
        <row r="345">
          <cell r="B345">
            <v>80533881</v>
          </cell>
          <cell r="C345">
            <v>540201343</v>
          </cell>
          <cell r="E345" t="str">
            <v/>
          </cell>
          <cell r="F345" t="str">
            <v/>
          </cell>
          <cell r="G345" t="str">
            <v xml:space="preserve">MSC CATERINA                                      </v>
          </cell>
          <cell r="I345" t="str">
            <v/>
          </cell>
          <cell r="J345">
            <v>1</v>
          </cell>
          <cell r="K345" t="str">
            <v>1</v>
          </cell>
          <cell r="L345" t="str">
            <v>1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40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TCNU6515400           </v>
          </cell>
          <cell r="U345" t="str">
            <v>17/03/2022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</row>
        <row r="346">
          <cell r="B346">
            <v>80533913</v>
          </cell>
          <cell r="C346">
            <v>540201348</v>
          </cell>
          <cell r="E346" t="str">
            <v/>
          </cell>
          <cell r="F346" t="str">
            <v/>
          </cell>
          <cell r="G346" t="str">
            <v xml:space="preserve">MSC CATERINA                                      </v>
          </cell>
          <cell r="I346" t="str">
            <v/>
          </cell>
          <cell r="J346">
            <v>15</v>
          </cell>
          <cell r="K346" t="str">
            <v>4</v>
          </cell>
          <cell r="L346" t="str">
            <v>15</v>
          </cell>
          <cell r="M346" t="str">
            <v>0</v>
          </cell>
          <cell r="N346" t="str">
            <v>2</v>
          </cell>
          <cell r="O346" t="str">
            <v>16</v>
          </cell>
          <cell r="P346" t="str">
            <v>13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UACU5300219           </v>
          </cell>
          <cell r="U346" t="str">
            <v>21/03/2022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</row>
        <row r="347">
          <cell r="B347">
            <v>80533944</v>
          </cell>
          <cell r="C347">
            <v>540201349</v>
          </cell>
          <cell r="E347" t="str">
            <v/>
          </cell>
          <cell r="F347" t="str">
            <v/>
          </cell>
          <cell r="G347" t="str">
            <v xml:space="preserve">MSC CATERINA                                      </v>
          </cell>
          <cell r="I347" t="str">
            <v/>
          </cell>
          <cell r="J347">
            <v>25</v>
          </cell>
          <cell r="K347" t="str">
            <v>9</v>
          </cell>
          <cell r="L347" t="str">
            <v>25</v>
          </cell>
          <cell r="M347" t="str">
            <v>159</v>
          </cell>
          <cell r="N347" t="str">
            <v>7</v>
          </cell>
          <cell r="O347" t="str">
            <v>4</v>
          </cell>
          <cell r="P347" t="str">
            <v>24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HLXU8292786           </v>
          </cell>
          <cell r="V347" t="str">
            <v/>
          </cell>
          <cell r="W347" t="str">
            <v>DTA 11/03</v>
          </cell>
          <cell r="X347" t="str">
            <v>DTA TRANSP</v>
          </cell>
          <cell r="Y347" t="str">
            <v/>
          </cell>
        </row>
        <row r="348">
          <cell r="B348">
            <v>80533957</v>
          </cell>
          <cell r="C348">
            <v>540201352</v>
          </cell>
          <cell r="E348" t="str">
            <v/>
          </cell>
          <cell r="F348" t="str">
            <v/>
          </cell>
          <cell r="G348" t="str">
            <v xml:space="preserve">MSC CATERINA                                      </v>
          </cell>
          <cell r="I348" t="str">
            <v/>
          </cell>
          <cell r="J348">
            <v>6</v>
          </cell>
          <cell r="K348" t="str">
            <v>2</v>
          </cell>
          <cell r="L348" t="str">
            <v>6</v>
          </cell>
          <cell r="M348" t="str">
            <v>0</v>
          </cell>
          <cell r="N348" t="str">
            <v>0</v>
          </cell>
          <cell r="O348" t="str">
            <v>36</v>
          </cell>
          <cell r="P348" t="str">
            <v>5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HLBU1621917           </v>
          </cell>
          <cell r="V348" t="str">
            <v/>
          </cell>
          <cell r="W348" t="str">
            <v>DTA 11/03</v>
          </cell>
          <cell r="X348" t="str">
            <v>DTA TRANSP</v>
          </cell>
          <cell r="Y348" t="str">
            <v/>
          </cell>
        </row>
        <row r="349">
          <cell r="B349">
            <v>80533960</v>
          </cell>
          <cell r="C349">
            <v>540201354</v>
          </cell>
          <cell r="E349" t="str">
            <v/>
          </cell>
          <cell r="F349" t="str">
            <v/>
          </cell>
          <cell r="G349" t="str">
            <v xml:space="preserve">MSC CATERINA                                      </v>
          </cell>
          <cell r="I349" t="str">
            <v/>
          </cell>
          <cell r="J349">
            <v>20</v>
          </cell>
          <cell r="K349" t="str">
            <v>8</v>
          </cell>
          <cell r="L349" t="str">
            <v>20</v>
          </cell>
          <cell r="M349" t="str">
            <v>0</v>
          </cell>
          <cell r="N349" t="str">
            <v>7</v>
          </cell>
          <cell r="O349" t="str">
            <v>20</v>
          </cell>
          <cell r="P349" t="str">
            <v>17</v>
          </cell>
          <cell r="Q349" t="str">
            <v>2</v>
          </cell>
          <cell r="R349" t="str">
            <v>2</v>
          </cell>
          <cell r="S349" t="str">
            <v>Não</v>
          </cell>
          <cell r="T349" t="str">
            <v xml:space="preserve">TCNU8173590           </v>
          </cell>
          <cell r="U349" t="str">
            <v>16/03/2022</v>
          </cell>
          <cell r="V349" t="str">
            <v/>
          </cell>
          <cell r="W349" t="str">
            <v>DTA 11/03</v>
          </cell>
          <cell r="X349" t="str">
            <v>DTA TRANSP</v>
          </cell>
          <cell r="Y349" t="str">
            <v/>
          </cell>
        </row>
        <row r="350">
          <cell r="B350">
            <v>80533959</v>
          </cell>
          <cell r="C350">
            <v>540201355</v>
          </cell>
          <cell r="E350" t="str">
            <v/>
          </cell>
          <cell r="F350" t="str">
            <v>VERDE</v>
          </cell>
          <cell r="G350" t="str">
            <v xml:space="preserve">MSC CATERINA                                      </v>
          </cell>
          <cell r="H350" t="str">
            <v>7</v>
          </cell>
          <cell r="I350" t="str">
            <v/>
          </cell>
          <cell r="J350">
            <v>12</v>
          </cell>
          <cell r="K350" t="str">
            <v>3</v>
          </cell>
          <cell r="L350" t="str">
            <v>12</v>
          </cell>
          <cell r="M350" t="str">
            <v>0</v>
          </cell>
          <cell r="N350" t="str">
            <v>12</v>
          </cell>
          <cell r="O350" t="str">
            <v>1</v>
          </cell>
          <cell r="P350" t="str">
            <v>24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HLBU2677361           </v>
          </cell>
          <cell r="U350" t="str">
            <v>15/03/2022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</row>
        <row r="351">
          <cell r="B351">
            <v>80533961</v>
          </cell>
          <cell r="C351">
            <v>540201356</v>
          </cell>
          <cell r="E351" t="str">
            <v/>
          </cell>
          <cell r="F351" t="str">
            <v/>
          </cell>
          <cell r="G351" t="str">
            <v xml:space="preserve">MSC CATERINA                                      </v>
          </cell>
          <cell r="I351" t="str">
            <v/>
          </cell>
          <cell r="J351">
            <v>2</v>
          </cell>
          <cell r="K351" t="str">
            <v/>
          </cell>
          <cell r="L351" t="str">
            <v>2</v>
          </cell>
          <cell r="M351" t="str">
            <v>0</v>
          </cell>
          <cell r="N351" t="str">
            <v>0</v>
          </cell>
          <cell r="O351" t="str">
            <v>0</v>
          </cell>
          <cell r="P351" t="str">
            <v>40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TGHU9366003           </v>
          </cell>
          <cell r="V351" t="str">
            <v/>
          </cell>
          <cell r="W351" t="str">
            <v>DTA 11/03</v>
          </cell>
          <cell r="X351" t="str">
            <v>DTA TRANSP</v>
          </cell>
          <cell r="Y351" t="str">
            <v/>
          </cell>
        </row>
        <row r="352">
          <cell r="B352">
            <v>80533972</v>
          </cell>
          <cell r="C352">
            <v>540201357</v>
          </cell>
          <cell r="E352" t="str">
            <v/>
          </cell>
          <cell r="F352" t="str">
            <v/>
          </cell>
          <cell r="G352" t="str">
            <v xml:space="preserve">MSC CATERINA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UACU5321530           </v>
          </cell>
          <cell r="V352" t="str">
            <v/>
          </cell>
          <cell r="W352" t="str">
            <v>DTA 11/03 BANCOS ( ALVARO ) PUXE SBL</v>
          </cell>
          <cell r="X352" t="str">
            <v>DTA TRANSP</v>
          </cell>
          <cell r="Y352" t="str">
            <v/>
          </cell>
        </row>
        <row r="353">
          <cell r="B353">
            <v>80533975</v>
          </cell>
          <cell r="C353">
            <v>540201358</v>
          </cell>
          <cell r="E353" t="str">
            <v/>
          </cell>
          <cell r="F353" t="str">
            <v/>
          </cell>
          <cell r="G353" t="str">
            <v xml:space="preserve">MSC CATERINA                                      </v>
          </cell>
          <cell r="I353" t="str">
            <v/>
          </cell>
          <cell r="J353">
            <v>8</v>
          </cell>
          <cell r="K353" t="str">
            <v>3</v>
          </cell>
          <cell r="L353" t="str">
            <v>8</v>
          </cell>
          <cell r="M353" t="str">
            <v>314</v>
          </cell>
          <cell r="N353" t="str">
            <v>0</v>
          </cell>
          <cell r="O353" t="str">
            <v>1</v>
          </cell>
          <cell r="P353" t="str">
            <v>46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UACU5190220           </v>
          </cell>
          <cell r="V353" t="str">
            <v/>
          </cell>
          <cell r="W353" t="str">
            <v>DTA 11/03</v>
          </cell>
          <cell r="X353" t="str">
            <v>DTA TRANSP</v>
          </cell>
          <cell r="Y353" t="str">
            <v/>
          </cell>
        </row>
        <row r="354">
          <cell r="B354">
            <v>80533946</v>
          </cell>
          <cell r="C354">
            <v>540201359</v>
          </cell>
          <cell r="E354" t="str">
            <v/>
          </cell>
          <cell r="F354" t="str">
            <v>VERMELHO</v>
          </cell>
          <cell r="G354" t="str">
            <v xml:space="preserve">MSC CATERINA                                      </v>
          </cell>
          <cell r="I354" t="str">
            <v/>
          </cell>
          <cell r="J354">
            <v>57</v>
          </cell>
          <cell r="K354" t="str">
            <v>15</v>
          </cell>
          <cell r="L354" t="str">
            <v>57</v>
          </cell>
          <cell r="M354" t="str">
            <v>490</v>
          </cell>
          <cell r="N354" t="str">
            <v>15</v>
          </cell>
          <cell r="O354" t="str">
            <v>34</v>
          </cell>
          <cell r="P354" t="str">
            <v>4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TCLU9507735           </v>
          </cell>
          <cell r="U354" t="str">
            <v>02/03/2022</v>
          </cell>
          <cell r="V354" t="str">
            <v>02/03/2022</v>
          </cell>
          <cell r="W354" t="str">
            <v>Carlos A4600300203</v>
          </cell>
          <cell r="X354" t="str">
            <v>MBB</v>
          </cell>
          <cell r="Y354" t="str">
            <v/>
          </cell>
        </row>
        <row r="355">
          <cell r="B355">
            <v>80533873</v>
          </cell>
          <cell r="C355">
            <v>540201360</v>
          </cell>
          <cell r="E355" t="str">
            <v/>
          </cell>
          <cell r="F355" t="str">
            <v/>
          </cell>
          <cell r="G355" t="str">
            <v xml:space="preserve">MSC CATERINA                                      </v>
          </cell>
          <cell r="I355" t="str">
            <v/>
          </cell>
          <cell r="J355">
            <v>19</v>
          </cell>
          <cell r="K355" t="str">
            <v>7</v>
          </cell>
          <cell r="L355" t="str">
            <v>19</v>
          </cell>
          <cell r="M355" t="str">
            <v>0</v>
          </cell>
          <cell r="N355" t="str">
            <v>0</v>
          </cell>
          <cell r="O355" t="str">
            <v>7</v>
          </cell>
          <cell r="P355" t="str">
            <v>36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HLBU1766870           </v>
          </cell>
          <cell r="U355" t="str">
            <v>17/03/2022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</row>
        <row r="356">
          <cell r="B356">
            <v>80533927</v>
          </cell>
          <cell r="C356">
            <v>540201361</v>
          </cell>
          <cell r="E356" t="str">
            <v/>
          </cell>
          <cell r="F356" t="str">
            <v/>
          </cell>
          <cell r="G356" t="str">
            <v xml:space="preserve">MSC CATERINA                                      </v>
          </cell>
          <cell r="I356" t="str">
            <v/>
          </cell>
          <cell r="J356">
            <v>1</v>
          </cell>
          <cell r="K356" t="str">
            <v>1</v>
          </cell>
          <cell r="L356" t="str">
            <v>1</v>
          </cell>
          <cell r="M356" t="str">
            <v>0</v>
          </cell>
          <cell r="N356" t="str">
            <v>0</v>
          </cell>
          <cell r="O356" t="str">
            <v>51</v>
          </cell>
          <cell r="P356" t="str">
            <v>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FCIU7613160           </v>
          </cell>
          <cell r="V356" t="str">
            <v/>
          </cell>
          <cell r="W356" t="str">
            <v>DTA 11/03 /BANCOS ( ALVARO ) PUXE SBL</v>
          </cell>
          <cell r="X356" t="str">
            <v>DTA TRANSP</v>
          </cell>
          <cell r="Y356" t="str">
            <v/>
          </cell>
        </row>
        <row r="357">
          <cell r="B357">
            <v>80534058</v>
          </cell>
          <cell r="C357">
            <v>540201364</v>
          </cell>
          <cell r="E357" t="str">
            <v/>
          </cell>
          <cell r="F357" t="str">
            <v/>
          </cell>
          <cell r="G357" t="str">
            <v xml:space="preserve">MSC CATERINA                                      </v>
          </cell>
          <cell r="I357" t="str">
            <v/>
          </cell>
          <cell r="J357">
            <v>1</v>
          </cell>
          <cell r="K357" t="str">
            <v>1</v>
          </cell>
          <cell r="L357" t="str">
            <v>1</v>
          </cell>
          <cell r="M357" t="str">
            <v>0</v>
          </cell>
          <cell r="N357" t="str">
            <v>0</v>
          </cell>
          <cell r="O357" t="str">
            <v>0</v>
          </cell>
          <cell r="P357" t="str">
            <v>40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UACU5078014           </v>
          </cell>
          <cell r="U357" t="str">
            <v>21/03/2022</v>
          </cell>
          <cell r="V357" t="str">
            <v/>
          </cell>
          <cell r="W357" t="str">
            <v>DTA 11/03</v>
          </cell>
          <cell r="X357" t="str">
            <v>DTA TRANSP</v>
          </cell>
          <cell r="Y357" t="str">
            <v/>
          </cell>
        </row>
        <row r="358">
          <cell r="B358">
            <v>80533666</v>
          </cell>
          <cell r="C358">
            <v>540201114</v>
          </cell>
          <cell r="E358" t="str">
            <v/>
          </cell>
          <cell r="F358" t="str">
            <v>VERDE</v>
          </cell>
          <cell r="G358" t="str">
            <v xml:space="preserve">MSC CATERINA                                      </v>
          </cell>
          <cell r="H358" t="str">
            <v>16</v>
          </cell>
          <cell r="I358" t="str">
            <v>0</v>
          </cell>
          <cell r="J358">
            <v>69</v>
          </cell>
          <cell r="K358" t="str">
            <v>7</v>
          </cell>
          <cell r="L358" t="str">
            <v>69</v>
          </cell>
          <cell r="M358" t="str">
            <v>295</v>
          </cell>
          <cell r="N358" t="str">
            <v>3</v>
          </cell>
          <cell r="O358" t="str">
            <v>6</v>
          </cell>
          <cell r="P358" t="str">
            <v>24</v>
          </cell>
          <cell r="Q358" t="str">
            <v>3</v>
          </cell>
          <cell r="R358" t="str">
            <v>3</v>
          </cell>
          <cell r="S358" t="str">
            <v>Não</v>
          </cell>
          <cell r="T358" t="str">
            <v xml:space="preserve">FANU1237420           </v>
          </cell>
          <cell r="U358" t="str">
            <v>23/02/2022</v>
          </cell>
          <cell r="V358" t="str">
            <v>24/02/2022</v>
          </cell>
          <cell r="W358" t="str">
            <v>Ronie A9472653404</v>
          </cell>
          <cell r="X358" t="str">
            <v>FINALIZADO</v>
          </cell>
          <cell r="Y358" t="str">
            <v/>
          </cell>
        </row>
        <row r="359">
          <cell r="B359">
            <v>80534445</v>
          </cell>
          <cell r="C359">
            <v>540201115</v>
          </cell>
          <cell r="E359" t="str">
            <v/>
          </cell>
          <cell r="F359" t="str">
            <v>VERDE</v>
          </cell>
          <cell r="G359" t="str">
            <v xml:space="preserve">MSC CATERINA                                      </v>
          </cell>
          <cell r="H359" t="str">
            <v>15</v>
          </cell>
          <cell r="I359" t="str">
            <v>0</v>
          </cell>
          <cell r="J359">
            <v>98</v>
          </cell>
          <cell r="K359" t="str">
            <v>24</v>
          </cell>
          <cell r="L359" t="str">
            <v>98</v>
          </cell>
          <cell r="M359" t="str">
            <v>611</v>
          </cell>
          <cell r="N359" t="str">
            <v>26</v>
          </cell>
          <cell r="O359" t="str">
            <v>20</v>
          </cell>
          <cell r="P359" t="str">
            <v>0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HLBU2120360           </v>
          </cell>
          <cell r="U359" t="str">
            <v>25/02/2022</v>
          </cell>
          <cell r="V359" t="str">
            <v>02/03/2022</v>
          </cell>
          <cell r="W359" t="str">
            <v>Rodrigo A  9605420044 / A  9793560182</v>
          </cell>
          <cell r="X359" t="str">
            <v>EM DESOVA</v>
          </cell>
          <cell r="Y359" t="str">
            <v/>
          </cell>
        </row>
        <row r="360">
          <cell r="B360">
            <v>80533410</v>
          </cell>
          <cell r="C360">
            <v>540201116</v>
          </cell>
          <cell r="E360" t="str">
            <v/>
          </cell>
          <cell r="F360" t="str">
            <v>VERDE</v>
          </cell>
          <cell r="G360" t="str">
            <v xml:space="preserve">MSC CATERINA                                      </v>
          </cell>
          <cell r="H360" t="str">
            <v>4</v>
          </cell>
          <cell r="I360" t="str">
            <v>0</v>
          </cell>
          <cell r="J360">
            <v>41</v>
          </cell>
          <cell r="K360" t="str">
            <v>13</v>
          </cell>
          <cell r="L360" t="str">
            <v>41</v>
          </cell>
          <cell r="M360" t="str">
            <v>255</v>
          </cell>
          <cell r="N360" t="str">
            <v>33</v>
          </cell>
          <cell r="O360" t="str">
            <v>0</v>
          </cell>
          <cell r="P360" t="str">
            <v>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UACU5754802           </v>
          </cell>
          <cell r="U360" t="str">
            <v>08/03/2022</v>
          </cell>
          <cell r="V360" t="str">
            <v>08/03/2022</v>
          </cell>
          <cell r="W360" t="str">
            <v>CJ. CAMBIO ( ALVARO ) PUXE SBL/ Milani A9795450044</v>
          </cell>
          <cell r="X360" t="str">
            <v>FINALIZADO</v>
          </cell>
          <cell r="Y360" t="str">
            <v/>
          </cell>
        </row>
        <row r="361">
          <cell r="B361">
            <v>80533603</v>
          </cell>
          <cell r="C361">
            <v>540201131</v>
          </cell>
          <cell r="E361" t="str">
            <v/>
          </cell>
          <cell r="F361" t="str">
            <v>VERDE</v>
          </cell>
          <cell r="G361" t="str">
            <v xml:space="preserve">MSC CATERINA                                      </v>
          </cell>
          <cell r="H361" t="str">
            <v>17</v>
          </cell>
          <cell r="I361" t="str">
            <v>0</v>
          </cell>
          <cell r="J361">
            <v>61</v>
          </cell>
          <cell r="K361" t="str">
            <v>19</v>
          </cell>
          <cell r="L361" t="str">
            <v>61</v>
          </cell>
          <cell r="M361" t="str">
            <v>394</v>
          </cell>
          <cell r="N361" t="str">
            <v>51</v>
          </cell>
          <cell r="O361" t="str">
            <v>2</v>
          </cell>
          <cell r="P361" t="str">
            <v>7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TCNU6698424           </v>
          </cell>
          <cell r="U361" t="str">
            <v>23/02/2022</v>
          </cell>
          <cell r="V361" t="str">
            <v>24/02/2022</v>
          </cell>
          <cell r="W361" t="str">
            <v>CJ. CAMBIO ( ALVARO ) PUXE SBL/ Ronie A0155422417/A9455461043/  Leticia A9582800000</v>
          </cell>
          <cell r="X361" t="str">
            <v>FINALIZADO</v>
          </cell>
          <cell r="Y361" t="str">
            <v/>
          </cell>
        </row>
        <row r="362">
          <cell r="B362">
            <v>80534095</v>
          </cell>
          <cell r="C362">
            <v>540201160</v>
          </cell>
          <cell r="E362" t="str">
            <v/>
          </cell>
          <cell r="F362" t="str">
            <v>VERDE</v>
          </cell>
          <cell r="G362" t="str">
            <v xml:space="preserve">MSC CATERINA                                      </v>
          </cell>
          <cell r="H362" t="str">
            <v>4</v>
          </cell>
          <cell r="I362" t="str">
            <v>0</v>
          </cell>
          <cell r="J362">
            <v>29</v>
          </cell>
          <cell r="K362" t="str">
            <v>13</v>
          </cell>
          <cell r="L362" t="str">
            <v>29</v>
          </cell>
          <cell r="M362" t="str">
            <v>131</v>
          </cell>
          <cell r="N362" t="str">
            <v>0</v>
          </cell>
          <cell r="O362" t="str">
            <v>2</v>
          </cell>
          <cell r="P362" t="str">
            <v>38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FANU1499272           </v>
          </cell>
          <cell r="U362" t="str">
            <v>08/03/2022</v>
          </cell>
          <cell r="V362" t="str">
            <v>08/03/2022</v>
          </cell>
          <cell r="W362" t="str">
            <v>Leticia A9448800370  0000</v>
          </cell>
          <cell r="X362" t="str">
            <v>FINALIZADO</v>
          </cell>
          <cell r="Y362" t="str">
            <v/>
          </cell>
        </row>
        <row r="363">
          <cell r="B363">
            <v>80534124</v>
          </cell>
          <cell r="C363">
            <v>540201165</v>
          </cell>
          <cell r="E363" t="str">
            <v/>
          </cell>
          <cell r="F363" t="str">
            <v>VERDE</v>
          </cell>
          <cell r="G363" t="str">
            <v xml:space="preserve">MSC CATERINA                                      </v>
          </cell>
          <cell r="H363" t="str">
            <v>17</v>
          </cell>
          <cell r="I363" t="str">
            <v>0</v>
          </cell>
          <cell r="J363">
            <v>45</v>
          </cell>
          <cell r="K363" t="str">
            <v>22</v>
          </cell>
          <cell r="L363" t="str">
            <v>45</v>
          </cell>
          <cell r="M363" t="str">
            <v>423</v>
          </cell>
          <cell r="N363" t="str">
            <v>23</v>
          </cell>
          <cell r="O363" t="str">
            <v>0</v>
          </cell>
          <cell r="P363" t="str">
            <v>0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FCIU7109800           </v>
          </cell>
          <cell r="U363" t="str">
            <v>23/02/2022</v>
          </cell>
          <cell r="V363" t="str">
            <v>24/02/2022</v>
          </cell>
          <cell r="W363" t="str">
            <v>CJ. CAMBIO ( ALVARO ) PUXE SBL / Carlos A  4570703338</v>
          </cell>
          <cell r="X363" t="str">
            <v>FINALIZADO</v>
          </cell>
          <cell r="Y363" t="str">
            <v/>
          </cell>
        </row>
        <row r="364">
          <cell r="B364">
            <v>80534127</v>
          </cell>
          <cell r="C364">
            <v>540201166</v>
          </cell>
          <cell r="E364" t="str">
            <v/>
          </cell>
          <cell r="F364" t="str">
            <v>VERDE</v>
          </cell>
          <cell r="G364" t="str">
            <v xml:space="preserve">MSC CATERINA                                      </v>
          </cell>
          <cell r="H364" t="str">
            <v>16</v>
          </cell>
          <cell r="I364" t="str">
            <v>0</v>
          </cell>
          <cell r="J364">
            <v>32</v>
          </cell>
          <cell r="K364" t="str">
            <v>12</v>
          </cell>
          <cell r="L364" t="str">
            <v>32</v>
          </cell>
          <cell r="M364" t="str">
            <v>0</v>
          </cell>
          <cell r="N364" t="str">
            <v>43</v>
          </cell>
          <cell r="O364" t="str">
            <v>17</v>
          </cell>
          <cell r="P364" t="str">
            <v>22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TGCU5172296           </v>
          </cell>
          <cell r="U364" t="str">
            <v>23/02/2022</v>
          </cell>
          <cell r="V364" t="str">
            <v>02/03/2022</v>
          </cell>
          <cell r="W364" t="str">
            <v>Carlos A  4600300703</v>
          </cell>
          <cell r="X364" t="str">
            <v>FINALIZADO</v>
          </cell>
          <cell r="Y364" t="str">
            <v/>
          </cell>
        </row>
        <row r="365">
          <cell r="B365">
            <v>80534157</v>
          </cell>
          <cell r="C365">
            <v>540201178</v>
          </cell>
          <cell r="E365" t="str">
            <v/>
          </cell>
          <cell r="F365" t="str">
            <v>VERDE</v>
          </cell>
          <cell r="G365" t="str">
            <v xml:space="preserve">MSC CATERINA                                      </v>
          </cell>
          <cell r="H365" t="str">
            <v>8</v>
          </cell>
          <cell r="I365" t="str">
            <v>0</v>
          </cell>
          <cell r="J365">
            <v>23</v>
          </cell>
          <cell r="K365" t="str">
            <v>8</v>
          </cell>
          <cell r="L365" t="str">
            <v>23</v>
          </cell>
          <cell r="M365" t="str">
            <v>41</v>
          </cell>
          <cell r="N365" t="str">
            <v>4</v>
          </cell>
          <cell r="O365" t="str">
            <v>21</v>
          </cell>
          <cell r="P365" t="str">
            <v>28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FCIU8465489           </v>
          </cell>
          <cell r="U365" t="str">
            <v>08/03/2022</v>
          </cell>
          <cell r="V365" t="str">
            <v>08/03/2022</v>
          </cell>
          <cell r="W365" t="str">
            <v>EXO.TRANSM. GW6E-2800/200KV-12 ( TEZOTO-GIBA ) PUXE SBL</v>
          </cell>
          <cell r="X365" t="str">
            <v>FINALIZADO</v>
          </cell>
          <cell r="Y365" t="str">
            <v/>
          </cell>
        </row>
        <row r="366">
          <cell r="B366">
            <v>80534169</v>
          </cell>
          <cell r="C366">
            <v>540201183</v>
          </cell>
          <cell r="E366" t="str">
            <v/>
          </cell>
          <cell r="F366" t="str">
            <v>VERDE</v>
          </cell>
          <cell r="G366" t="str">
            <v xml:space="preserve">MSC CATERINA                                      </v>
          </cell>
          <cell r="H366" t="str">
            <v>4</v>
          </cell>
          <cell r="I366" t="str">
            <v>0</v>
          </cell>
          <cell r="J366">
            <v>22</v>
          </cell>
          <cell r="K366" t="str">
            <v>7</v>
          </cell>
          <cell r="L366" t="str">
            <v>22</v>
          </cell>
          <cell r="M366" t="str">
            <v>0</v>
          </cell>
          <cell r="N366" t="str">
            <v>22</v>
          </cell>
          <cell r="O366" t="str">
            <v>10</v>
          </cell>
          <cell r="P366" t="str">
            <v>25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DFSU7484662           </v>
          </cell>
          <cell r="U366" t="str">
            <v>09/03/2022</v>
          </cell>
          <cell r="V366" t="str">
            <v>09/03/2022</v>
          </cell>
          <cell r="W366" t="str">
            <v>Ronie A9702600390</v>
          </cell>
          <cell r="X366" t="str">
            <v>FINALIZADO</v>
          </cell>
          <cell r="Y366" t="str">
            <v/>
          </cell>
        </row>
        <row r="367">
          <cell r="B367">
            <v>80534153</v>
          </cell>
          <cell r="C367">
            <v>540201193</v>
          </cell>
          <cell r="E367" t="str">
            <v/>
          </cell>
          <cell r="F367" t="str">
            <v>VERDE</v>
          </cell>
          <cell r="G367" t="str">
            <v xml:space="preserve">MSC CATERINA                                      </v>
          </cell>
          <cell r="H367" t="str">
            <v>7</v>
          </cell>
          <cell r="I367" t="str">
            <v>0</v>
          </cell>
          <cell r="J367">
            <v>22</v>
          </cell>
          <cell r="K367" t="str">
            <v>8</v>
          </cell>
          <cell r="L367" t="str">
            <v>22</v>
          </cell>
          <cell r="M367" t="str">
            <v>4</v>
          </cell>
          <cell r="N367" t="str">
            <v>21</v>
          </cell>
          <cell r="O367" t="str">
            <v>21</v>
          </cell>
          <cell r="P367" t="str">
            <v>16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HLBU1866479           </v>
          </cell>
          <cell r="U367" t="str">
            <v>04/03/2022</v>
          </cell>
          <cell r="V367" t="str">
            <v>04/03/2022</v>
          </cell>
          <cell r="W367" t="str">
            <v>Milani A9408805370  7354</v>
          </cell>
          <cell r="X367" t="str">
            <v>FINALIZADO</v>
          </cell>
          <cell r="Y367" t="str">
            <v/>
          </cell>
        </row>
        <row r="368">
          <cell r="B368">
            <v>80534255</v>
          </cell>
          <cell r="C368">
            <v>540201195</v>
          </cell>
          <cell r="E368" t="str">
            <v/>
          </cell>
          <cell r="F368" t="str">
            <v>VERDE</v>
          </cell>
          <cell r="G368" t="str">
            <v xml:space="preserve">MSC CATERINA                                      </v>
          </cell>
          <cell r="H368" t="str">
            <v>15</v>
          </cell>
          <cell r="I368" t="str">
            <v>0</v>
          </cell>
          <cell r="J368">
            <v>12</v>
          </cell>
          <cell r="K368" t="str">
            <v>6</v>
          </cell>
          <cell r="L368" t="str">
            <v>12</v>
          </cell>
          <cell r="M368" t="str">
            <v>0</v>
          </cell>
          <cell r="N368" t="str">
            <v>23</v>
          </cell>
          <cell r="O368" t="str">
            <v>0</v>
          </cell>
          <cell r="P368" t="str">
            <v>39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FCIU7607589           </v>
          </cell>
          <cell r="U368" t="str">
            <v>25/02/2022</v>
          </cell>
          <cell r="V368" t="str">
            <v>25/02/2022</v>
          </cell>
          <cell r="W368" t="str">
            <v>CJ. CAMBIO ( ALVARO ) PUXE SBL / Leticia A9582800000</v>
          </cell>
          <cell r="X368" t="str">
            <v>FINALIZADO</v>
          </cell>
          <cell r="Y368" t="str">
            <v/>
          </cell>
        </row>
        <row r="369">
          <cell r="B369">
            <v>80534290</v>
          </cell>
          <cell r="C369">
            <v>540201197</v>
          </cell>
          <cell r="E369" t="str">
            <v/>
          </cell>
          <cell r="F369" t="str">
            <v>VERDE</v>
          </cell>
          <cell r="G369" t="str">
            <v xml:space="preserve">MSC CATERINA                                      </v>
          </cell>
          <cell r="H369" t="str">
            <v>15</v>
          </cell>
          <cell r="I369" t="str">
            <v>0</v>
          </cell>
          <cell r="J369">
            <v>15</v>
          </cell>
          <cell r="K369" t="str">
            <v>9</v>
          </cell>
          <cell r="L369" t="str">
            <v>15</v>
          </cell>
          <cell r="M369" t="str">
            <v>0</v>
          </cell>
          <cell r="N369" t="str">
            <v>20</v>
          </cell>
          <cell r="O369" t="str">
            <v>10</v>
          </cell>
          <cell r="P369" t="str">
            <v>13</v>
          </cell>
          <cell r="Q369" t="str">
            <v>2</v>
          </cell>
          <cell r="R369" t="str">
            <v>2</v>
          </cell>
          <cell r="S369" t="str">
            <v>Não</v>
          </cell>
          <cell r="T369" t="str">
            <v xml:space="preserve">TCLU6525268           </v>
          </cell>
          <cell r="U369" t="str">
            <v>25/02/2022</v>
          </cell>
          <cell r="V369" t="str">
            <v>25/02/2022</v>
          </cell>
          <cell r="W369" t="str">
            <v>CJ TRAVESSA ( DARIO ) PUXE SBL / Milani A9408300142</v>
          </cell>
          <cell r="X369" t="str">
            <v>FINALIZADO</v>
          </cell>
          <cell r="Y369" t="str">
            <v/>
          </cell>
        </row>
        <row r="370">
          <cell r="B370">
            <v>80534299</v>
          </cell>
          <cell r="C370">
            <v>540201199</v>
          </cell>
          <cell r="E370" t="str">
            <v/>
          </cell>
          <cell r="F370" t="str">
            <v>VERDE</v>
          </cell>
          <cell r="G370" t="str">
            <v xml:space="preserve">MSC CATERINA                                      </v>
          </cell>
          <cell r="H370" t="str">
            <v>3</v>
          </cell>
          <cell r="I370" t="str">
            <v>0</v>
          </cell>
          <cell r="J370">
            <v>18</v>
          </cell>
          <cell r="K370" t="str">
            <v>6</v>
          </cell>
          <cell r="L370" t="str">
            <v>18</v>
          </cell>
          <cell r="M370" t="str">
            <v>0</v>
          </cell>
          <cell r="N370" t="str">
            <v>35</v>
          </cell>
          <cell r="O370" t="str">
            <v>12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HLXU8197325           </v>
          </cell>
          <cell r="U370" t="str">
            <v>08/03/2022</v>
          </cell>
          <cell r="V370" t="str">
            <v>08/03/2022</v>
          </cell>
          <cell r="W370" t="str">
            <v>BANCOS ( ALVARO ) PUXE SBL/ Rodrigo A4104200202</v>
          </cell>
          <cell r="X370" t="str">
            <v>FINALIZADO</v>
          </cell>
          <cell r="Y370" t="str">
            <v/>
          </cell>
        </row>
        <row r="371">
          <cell r="B371">
            <v>80534322</v>
          </cell>
          <cell r="C371">
            <v>540201206</v>
          </cell>
          <cell r="E371" t="str">
            <v/>
          </cell>
          <cell r="F371" t="str">
            <v>VERDE</v>
          </cell>
          <cell r="G371" t="str">
            <v xml:space="preserve">MSC CATERINA                                      </v>
          </cell>
          <cell r="H371" t="str">
            <v>15</v>
          </cell>
          <cell r="I371" t="str">
            <v>0</v>
          </cell>
          <cell r="J371">
            <v>28</v>
          </cell>
          <cell r="K371" t="str">
            <v>12</v>
          </cell>
          <cell r="L371" t="str">
            <v>28</v>
          </cell>
          <cell r="M371" t="str">
            <v>60</v>
          </cell>
          <cell r="N371" t="str">
            <v>26</v>
          </cell>
          <cell r="O371" t="str">
            <v>5</v>
          </cell>
          <cell r="P371" t="str">
            <v>11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HLBU1652076           </v>
          </cell>
          <cell r="U371" t="str">
            <v>25/02/2022</v>
          </cell>
          <cell r="V371" t="str">
            <v/>
          </cell>
          <cell r="W371" t="str">
            <v>CJ TRAVESSA ( DARIO ) PUXE SBL / Carlos A460030203</v>
          </cell>
          <cell r="X371" t="str">
            <v>FINALIZADO</v>
          </cell>
          <cell r="Y371" t="str">
            <v/>
          </cell>
        </row>
        <row r="372">
          <cell r="B372">
            <v>80534371</v>
          </cell>
          <cell r="C372">
            <v>540201209</v>
          </cell>
          <cell r="E372" t="str">
            <v/>
          </cell>
          <cell r="F372" t="str">
            <v>VERDE</v>
          </cell>
          <cell r="G372" t="str">
            <v xml:space="preserve">MSC CATERINA                                      </v>
          </cell>
          <cell r="H372" t="str">
            <v>16</v>
          </cell>
          <cell r="I372" t="str">
            <v>0</v>
          </cell>
          <cell r="J372">
            <v>14</v>
          </cell>
          <cell r="K372" t="str">
            <v>9</v>
          </cell>
          <cell r="L372" t="str">
            <v>14</v>
          </cell>
          <cell r="M372" t="str">
            <v>0</v>
          </cell>
          <cell r="N372" t="str">
            <v>15</v>
          </cell>
          <cell r="O372" t="str">
            <v>24</v>
          </cell>
          <cell r="P372" t="str">
            <v>11</v>
          </cell>
          <cell r="Q372" t="str">
            <v>4</v>
          </cell>
          <cell r="R372" t="str">
            <v>4</v>
          </cell>
          <cell r="S372" t="str">
            <v>Não</v>
          </cell>
          <cell r="T372" t="str">
            <v xml:space="preserve">UACU5346930           </v>
          </cell>
          <cell r="U372" t="str">
            <v>23/02/2022</v>
          </cell>
          <cell r="V372" t="str">
            <v/>
          </cell>
          <cell r="W372" t="str">
            <v>CJ TRAVESSA ( DARIO ) PUXE SBL / Carlos A  4600300703</v>
          </cell>
          <cell r="X372" t="str">
            <v>FINALIZADO</v>
          </cell>
          <cell r="Y372" t="str">
            <v/>
          </cell>
        </row>
        <row r="373">
          <cell r="B373">
            <v>80534361</v>
          </cell>
          <cell r="C373">
            <v>540201214</v>
          </cell>
          <cell r="E373" t="str">
            <v/>
          </cell>
          <cell r="F373" t="str">
            <v>VERDE</v>
          </cell>
          <cell r="G373" t="str">
            <v xml:space="preserve">MSC CATERINA                                      </v>
          </cell>
          <cell r="H373" t="str">
            <v>15</v>
          </cell>
          <cell r="I373" t="str">
            <v>0</v>
          </cell>
          <cell r="J373">
            <v>51</v>
          </cell>
          <cell r="K373" t="str">
            <v>5</v>
          </cell>
          <cell r="L373" t="str">
            <v>51</v>
          </cell>
          <cell r="M373" t="str">
            <v>223</v>
          </cell>
          <cell r="N373" t="str">
            <v>5</v>
          </cell>
          <cell r="O373" t="str">
            <v>11</v>
          </cell>
          <cell r="P373" t="str">
            <v>18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HLXU8541209           </v>
          </cell>
          <cell r="U373" t="str">
            <v>24/02/2022</v>
          </cell>
          <cell r="V373" t="str">
            <v/>
          </cell>
          <cell r="W373" t="str">
            <v>Ronie A7152602321</v>
          </cell>
          <cell r="X373" t="str">
            <v>FINALIZADO</v>
          </cell>
          <cell r="Y373" t="str">
            <v/>
          </cell>
        </row>
        <row r="374">
          <cell r="B374">
            <v>80534367</v>
          </cell>
          <cell r="C374">
            <v>540201217</v>
          </cell>
          <cell r="E374" t="str">
            <v/>
          </cell>
          <cell r="F374" t="str">
            <v>VERDE</v>
          </cell>
          <cell r="G374" t="str">
            <v xml:space="preserve">MSC CATERINA                                      </v>
          </cell>
          <cell r="H374" t="str">
            <v>3</v>
          </cell>
          <cell r="I374" t="str">
            <v>0</v>
          </cell>
          <cell r="J374">
            <v>16</v>
          </cell>
          <cell r="K374" t="str">
            <v>4</v>
          </cell>
          <cell r="L374" t="str">
            <v>16</v>
          </cell>
          <cell r="M374" t="str">
            <v>0</v>
          </cell>
          <cell r="N374" t="str">
            <v>6</v>
          </cell>
          <cell r="O374" t="str">
            <v>0</v>
          </cell>
          <cell r="P374" t="str">
            <v>42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SEGU6727850           </v>
          </cell>
          <cell r="U374" t="str">
            <v>08/03/2022</v>
          </cell>
          <cell r="V374" t="str">
            <v>08/03/2022</v>
          </cell>
          <cell r="W374" t="str">
            <v>EXO.TRANSM. GW6E-2800/200KV-12 ( TEZOTO-GIBA ) PUXE SBL</v>
          </cell>
          <cell r="X374" t="str">
            <v>FINALIZADO</v>
          </cell>
          <cell r="Y374" t="str">
            <v/>
          </cell>
        </row>
        <row r="375">
          <cell r="B375">
            <v>80533469</v>
          </cell>
          <cell r="C375">
            <v>540201222</v>
          </cell>
          <cell r="E375" t="str">
            <v/>
          </cell>
          <cell r="F375" t="str">
            <v>VERDE</v>
          </cell>
          <cell r="G375" t="str">
            <v xml:space="preserve">MSC CATERINA                                      </v>
          </cell>
          <cell r="H375" t="str">
            <v>7</v>
          </cell>
          <cell r="I375" t="str">
            <v>0</v>
          </cell>
          <cell r="J375">
            <v>29</v>
          </cell>
          <cell r="K375" t="str">
            <v>6</v>
          </cell>
          <cell r="L375" t="str">
            <v>29</v>
          </cell>
          <cell r="M375" t="str">
            <v>339</v>
          </cell>
          <cell r="N375" t="str">
            <v>13</v>
          </cell>
          <cell r="O375" t="str">
            <v>6</v>
          </cell>
          <cell r="P375" t="str">
            <v>8</v>
          </cell>
          <cell r="Q375" t="str">
            <v>1</v>
          </cell>
          <cell r="R375" t="str">
            <v>1</v>
          </cell>
          <cell r="S375" t="str">
            <v>Não</v>
          </cell>
          <cell r="T375" t="str">
            <v xml:space="preserve">HLBU3106881           </v>
          </cell>
          <cell r="U375" t="str">
            <v>25/02/2022</v>
          </cell>
          <cell r="V375" t="str">
            <v>04/03/2022</v>
          </cell>
          <cell r="W375" t="str">
            <v>Guilherme A9062037902</v>
          </cell>
          <cell r="X375" t="str">
            <v>FINALIZADO</v>
          </cell>
          <cell r="Y375" t="str">
            <v/>
          </cell>
        </row>
        <row r="376">
          <cell r="B376">
            <v>80533627</v>
          </cell>
          <cell r="C376">
            <v>540201225</v>
          </cell>
          <cell r="E376" t="str">
            <v/>
          </cell>
          <cell r="F376" t="str">
            <v>VERDE</v>
          </cell>
          <cell r="G376" t="str">
            <v xml:space="preserve">MSC CATERINA                                      </v>
          </cell>
          <cell r="H376" t="str">
            <v>16</v>
          </cell>
          <cell r="I376" t="str">
            <v>0</v>
          </cell>
          <cell r="J376">
            <v>16</v>
          </cell>
          <cell r="K376" t="str">
            <v>4</v>
          </cell>
          <cell r="L376" t="str">
            <v>16</v>
          </cell>
          <cell r="M376" t="str">
            <v>0</v>
          </cell>
          <cell r="N376" t="str">
            <v>31</v>
          </cell>
          <cell r="O376" t="str">
            <v>24</v>
          </cell>
          <cell r="P376" t="str">
            <v>22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CAIU4216936           </v>
          </cell>
          <cell r="U376" t="str">
            <v>24/02/2022</v>
          </cell>
          <cell r="V376" t="str">
            <v>24/02/2022</v>
          </cell>
          <cell r="W376" t="str">
            <v>Rodrigo R6813530910 / Carlos A4600300203</v>
          </cell>
          <cell r="X376" t="str">
            <v>FINALIZADO</v>
          </cell>
          <cell r="Y376" t="str">
            <v/>
          </cell>
        </row>
        <row r="377">
          <cell r="B377">
            <v>80533624</v>
          </cell>
          <cell r="C377">
            <v>540201228</v>
          </cell>
          <cell r="E377" t="str">
            <v/>
          </cell>
          <cell r="F377" t="str">
            <v>VERDE</v>
          </cell>
          <cell r="G377" t="str">
            <v xml:space="preserve">MSC CATERINA                                      </v>
          </cell>
          <cell r="H377" t="str">
            <v>4</v>
          </cell>
          <cell r="I377" t="str">
            <v>0</v>
          </cell>
          <cell r="J377">
            <v>3</v>
          </cell>
          <cell r="K377" t="str">
            <v>3</v>
          </cell>
          <cell r="L377" t="str">
            <v>3</v>
          </cell>
          <cell r="M377" t="str">
            <v>0</v>
          </cell>
          <cell r="N377" t="str">
            <v>20</v>
          </cell>
          <cell r="O377" t="str">
            <v>0</v>
          </cell>
          <cell r="P377" t="str">
            <v>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TGHU6154612           </v>
          </cell>
          <cell r="U377" t="str">
            <v>07/03/2022</v>
          </cell>
          <cell r="V377" t="str">
            <v>07/03/2022</v>
          </cell>
          <cell r="W377" t="str">
            <v>Rodrigo A9423501625</v>
          </cell>
          <cell r="X377" t="str">
            <v>FINALIZADO</v>
          </cell>
          <cell r="Y377" t="str">
            <v/>
          </cell>
        </row>
        <row r="378">
          <cell r="B378">
            <v>80534376</v>
          </cell>
          <cell r="C378">
            <v>540201231</v>
          </cell>
          <cell r="E378" t="str">
            <v/>
          </cell>
          <cell r="F378" t="str">
            <v>VERDE</v>
          </cell>
          <cell r="G378" t="str">
            <v xml:space="preserve">MSC CATERINA                                      </v>
          </cell>
          <cell r="H378" t="str">
            <v>2</v>
          </cell>
          <cell r="I378" t="str">
            <v>0</v>
          </cell>
          <cell r="J378">
            <v>10</v>
          </cell>
          <cell r="K378" t="str">
            <v>6</v>
          </cell>
          <cell r="L378" t="str">
            <v>10</v>
          </cell>
          <cell r="M378" t="str">
            <v>0</v>
          </cell>
          <cell r="N378" t="str">
            <v>13</v>
          </cell>
          <cell r="O378" t="str">
            <v>1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HLBU1443374           </v>
          </cell>
          <cell r="U378" t="str">
            <v>10/03/2022</v>
          </cell>
          <cell r="V378" t="str">
            <v>10/03/2022</v>
          </cell>
          <cell r="W378" t="str">
            <v>Milani A6594100702</v>
          </cell>
          <cell r="X378" t="str">
            <v>FINALIZADO</v>
          </cell>
          <cell r="Y378" t="str">
            <v/>
          </cell>
        </row>
        <row r="379">
          <cell r="B379">
            <v>80534381</v>
          </cell>
          <cell r="C379">
            <v>540201234</v>
          </cell>
          <cell r="E379" t="str">
            <v/>
          </cell>
          <cell r="F379" t="str">
            <v>VERDE</v>
          </cell>
          <cell r="G379" t="str">
            <v xml:space="preserve">MSC CATERINA                                      </v>
          </cell>
          <cell r="H379" t="str">
            <v>17</v>
          </cell>
          <cell r="I379" t="str">
            <v>0</v>
          </cell>
          <cell r="J379">
            <v>6</v>
          </cell>
          <cell r="K379" t="str">
            <v>1</v>
          </cell>
          <cell r="L379" t="str">
            <v>6</v>
          </cell>
          <cell r="M379" t="str">
            <v>0</v>
          </cell>
          <cell r="N379" t="str">
            <v>16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HLXU6579150           </v>
          </cell>
          <cell r="U379" t="str">
            <v>21/02/2022</v>
          </cell>
          <cell r="V379" t="str">
            <v>23/02/2022</v>
          </cell>
          <cell r="W379" t="str">
            <v/>
          </cell>
          <cell r="X379" t="str">
            <v>FINALIZADO</v>
          </cell>
          <cell r="Y379" t="str">
            <v/>
          </cell>
        </row>
        <row r="380">
          <cell r="B380">
            <v>80534418</v>
          </cell>
          <cell r="C380">
            <v>540201235</v>
          </cell>
          <cell r="E380" t="str">
            <v/>
          </cell>
          <cell r="F380" t="str">
            <v>VERDE</v>
          </cell>
          <cell r="G380" t="str">
            <v xml:space="preserve">MSC CATERINA                                      </v>
          </cell>
          <cell r="H380" t="str">
            <v>15</v>
          </cell>
          <cell r="I380" t="str">
            <v>0</v>
          </cell>
          <cell r="J380">
            <v>2</v>
          </cell>
          <cell r="K380" t="str">
            <v>1</v>
          </cell>
          <cell r="L380" t="str">
            <v>2</v>
          </cell>
          <cell r="M380" t="str">
            <v>0</v>
          </cell>
          <cell r="N380" t="str">
            <v>11</v>
          </cell>
          <cell r="O380" t="str">
            <v>0</v>
          </cell>
          <cell r="P380" t="str">
            <v>0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UACU4078283           </v>
          </cell>
          <cell r="U380" t="str">
            <v>25/02/2022</v>
          </cell>
          <cell r="V380" t="str">
            <v>25/02/2022</v>
          </cell>
          <cell r="W380" t="str">
            <v>Guilherme A9060107221</v>
          </cell>
          <cell r="X380" t="str">
            <v>FINALIZADO</v>
          </cell>
          <cell r="Y380" t="str">
            <v/>
          </cell>
        </row>
        <row r="381">
          <cell r="B381">
            <v>80534480</v>
          </cell>
          <cell r="C381">
            <v>540201239</v>
          </cell>
          <cell r="E381" t="str">
            <v/>
          </cell>
          <cell r="F381" t="str">
            <v>VERDE</v>
          </cell>
          <cell r="G381" t="str">
            <v xml:space="preserve">MSC CATERINA                                      </v>
          </cell>
          <cell r="H381" t="str">
            <v>15</v>
          </cell>
          <cell r="I381" t="str">
            <v>0</v>
          </cell>
          <cell r="J381">
            <v>7</v>
          </cell>
          <cell r="K381" t="str">
            <v>3</v>
          </cell>
          <cell r="L381" t="str">
            <v>7</v>
          </cell>
          <cell r="M381" t="str">
            <v>0</v>
          </cell>
          <cell r="N381" t="str">
            <v>25</v>
          </cell>
          <cell r="O381" t="str">
            <v>4</v>
          </cell>
          <cell r="P381" t="str">
            <v>13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UETU5434932           </v>
          </cell>
          <cell r="U381" t="str">
            <v>24/02/2022</v>
          </cell>
          <cell r="V381" t="str">
            <v>24/02/2022</v>
          </cell>
          <cell r="W381" t="str">
            <v>CJ TRAVESSA ( DARIO ) PUXE SBL / Carlos A  4600300203</v>
          </cell>
          <cell r="X381" t="str">
            <v>FINALIZADO</v>
          </cell>
          <cell r="Y381" t="str">
            <v/>
          </cell>
        </row>
        <row r="382">
          <cell r="B382">
            <v>80534509</v>
          </cell>
          <cell r="C382">
            <v>540201240</v>
          </cell>
          <cell r="E382" t="str">
            <v/>
          </cell>
          <cell r="F382" t="str">
            <v>VERDE</v>
          </cell>
          <cell r="G382" t="str">
            <v xml:space="preserve">MSC CATERINA                                      </v>
          </cell>
          <cell r="H382" t="str">
            <v>16</v>
          </cell>
          <cell r="I382" t="str">
            <v>0</v>
          </cell>
          <cell r="J382">
            <v>2</v>
          </cell>
          <cell r="K382" t="str">
            <v>2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22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FANU1724959           </v>
          </cell>
          <cell r="U382" t="str">
            <v>24/02/2022</v>
          </cell>
          <cell r="V382" t="str">
            <v>24/02/2022</v>
          </cell>
          <cell r="W382" t="str">
            <v>Rodrigo A9753300500</v>
          </cell>
          <cell r="X382" t="str">
            <v>FINALIZADO</v>
          </cell>
          <cell r="Y382" t="str">
            <v/>
          </cell>
        </row>
        <row r="383">
          <cell r="B383">
            <v>80534510</v>
          </cell>
          <cell r="C383">
            <v>540201241</v>
          </cell>
          <cell r="E383" t="str">
            <v/>
          </cell>
          <cell r="F383" t="str">
            <v>VERDE</v>
          </cell>
          <cell r="G383" t="str">
            <v xml:space="preserve">MSC CATERINA                                      </v>
          </cell>
          <cell r="H383" t="str">
            <v>17</v>
          </cell>
          <cell r="I383" t="str">
            <v>0</v>
          </cell>
          <cell r="J383">
            <v>21</v>
          </cell>
          <cell r="K383" t="str">
            <v>9</v>
          </cell>
          <cell r="L383" t="str">
            <v>21</v>
          </cell>
          <cell r="M383" t="str">
            <v>0</v>
          </cell>
          <cell r="N383" t="str">
            <v>5</v>
          </cell>
          <cell r="O383" t="str">
            <v>22</v>
          </cell>
          <cell r="P383" t="str">
            <v>22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GESU5320130           </v>
          </cell>
          <cell r="U383" t="str">
            <v>03/03/2022</v>
          </cell>
          <cell r="V383" t="str">
            <v>03/03/2022</v>
          </cell>
          <cell r="W383" t="str">
            <v>Patrick A9734920201</v>
          </cell>
          <cell r="X383" t="str">
            <v>FINALIZADO</v>
          </cell>
          <cell r="Y383" t="str">
            <v/>
          </cell>
        </row>
        <row r="384">
          <cell r="B384">
            <v>80534513</v>
          </cell>
          <cell r="C384">
            <v>540201243</v>
          </cell>
          <cell r="E384" t="str">
            <v/>
          </cell>
          <cell r="F384" t="str">
            <v>VERDE</v>
          </cell>
          <cell r="G384" t="str">
            <v xml:space="preserve">MSC CATERINA                                      </v>
          </cell>
          <cell r="H384" t="str">
            <v>15</v>
          </cell>
          <cell r="I384" t="str">
            <v>0</v>
          </cell>
          <cell r="J384">
            <v>10</v>
          </cell>
          <cell r="K384" t="str">
            <v>4</v>
          </cell>
          <cell r="L384" t="str">
            <v>10</v>
          </cell>
          <cell r="M384" t="str">
            <v>0</v>
          </cell>
          <cell r="N384" t="str">
            <v>33</v>
          </cell>
          <cell r="O384" t="str">
            <v>7</v>
          </cell>
          <cell r="P384" t="str">
            <v>8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UACU5390110           </v>
          </cell>
          <cell r="U384" t="str">
            <v>24/02/2022</v>
          </cell>
          <cell r="V384" t="str">
            <v>24/02/2022</v>
          </cell>
          <cell r="W384" t="str">
            <v>CJ TRAVESSA ( DARIO ) PUXE SBL/ Mariana A9613101622 7284</v>
          </cell>
          <cell r="X384" t="str">
            <v>FINALIZADO</v>
          </cell>
          <cell r="Y384" t="str">
            <v/>
          </cell>
        </row>
        <row r="385">
          <cell r="B385">
            <v>80534523</v>
          </cell>
          <cell r="C385">
            <v>540201245</v>
          </cell>
          <cell r="E385" t="str">
            <v/>
          </cell>
          <cell r="F385" t="str">
            <v>VERDE</v>
          </cell>
          <cell r="G385" t="str">
            <v xml:space="preserve">MSC CATERINA                                      </v>
          </cell>
          <cell r="H385" t="str">
            <v>15</v>
          </cell>
          <cell r="I385" t="str">
            <v>0</v>
          </cell>
          <cell r="J385">
            <v>3</v>
          </cell>
          <cell r="K385" t="str">
            <v/>
          </cell>
          <cell r="L385" t="str">
            <v>3</v>
          </cell>
          <cell r="M385" t="str">
            <v>0</v>
          </cell>
          <cell r="N385" t="str">
            <v>11</v>
          </cell>
          <cell r="O385" t="str">
            <v>0</v>
          </cell>
          <cell r="P385" t="str">
            <v>0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SEGU3569427           </v>
          </cell>
          <cell r="U385" t="str">
            <v>24/02/2022</v>
          </cell>
          <cell r="V385" t="str">
            <v>24/02/2022</v>
          </cell>
          <cell r="W385" t="str">
            <v>Guilherme A9060107221</v>
          </cell>
          <cell r="X385" t="str">
            <v>FINALIZADO</v>
          </cell>
          <cell r="Y385" t="str">
            <v/>
          </cell>
        </row>
        <row r="386">
          <cell r="B386">
            <v>80534550</v>
          </cell>
          <cell r="C386">
            <v>540201249</v>
          </cell>
          <cell r="E386" t="str">
            <v/>
          </cell>
          <cell r="F386" t="str">
            <v>VERDE</v>
          </cell>
          <cell r="G386" t="str">
            <v xml:space="preserve">MSC CATERINA                                      </v>
          </cell>
          <cell r="H386" t="str">
            <v>17</v>
          </cell>
          <cell r="I386" t="str">
            <v>0</v>
          </cell>
          <cell r="J386">
            <v>15</v>
          </cell>
          <cell r="K386" t="str">
            <v>8</v>
          </cell>
          <cell r="L386" t="str">
            <v>15</v>
          </cell>
          <cell r="M386" t="str">
            <v>0</v>
          </cell>
          <cell r="N386" t="str">
            <v>17</v>
          </cell>
          <cell r="O386" t="str">
            <v>11</v>
          </cell>
          <cell r="P386" t="str">
            <v>11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UACU5169520           </v>
          </cell>
          <cell r="U386" t="str">
            <v>25/02/2022</v>
          </cell>
          <cell r="V386" t="str">
            <v/>
          </cell>
          <cell r="W386" t="str">
            <v/>
          </cell>
          <cell r="X386" t="str">
            <v>FINALIZADO</v>
          </cell>
          <cell r="Y386" t="str">
            <v/>
          </cell>
        </row>
        <row r="387">
          <cell r="B387">
            <v>80534578</v>
          </cell>
          <cell r="C387">
            <v>540201250</v>
          </cell>
          <cell r="E387" t="str">
            <v/>
          </cell>
          <cell r="F387" t="str">
            <v>VERDE</v>
          </cell>
          <cell r="G387" t="str">
            <v xml:space="preserve">MSC CATERINA                                      </v>
          </cell>
          <cell r="H387" t="str">
            <v>16</v>
          </cell>
          <cell r="I387" t="str">
            <v>0</v>
          </cell>
          <cell r="J387">
            <v>23</v>
          </cell>
          <cell r="K387" t="str">
            <v>10</v>
          </cell>
          <cell r="L387" t="str">
            <v>23</v>
          </cell>
          <cell r="M387" t="str">
            <v>77</v>
          </cell>
          <cell r="N387" t="str">
            <v>32</v>
          </cell>
          <cell r="O387" t="str">
            <v>1</v>
          </cell>
          <cell r="P387" t="str">
            <v>11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FSCU9976950           </v>
          </cell>
          <cell r="U387" t="str">
            <v>24/02/2022</v>
          </cell>
          <cell r="V387" t="str">
            <v>24/02/2022</v>
          </cell>
          <cell r="W387" t="str">
            <v>Ronie A3842600109</v>
          </cell>
          <cell r="X387" t="str">
            <v>FINALIZADO</v>
          </cell>
          <cell r="Y387" t="str">
            <v/>
          </cell>
        </row>
        <row r="388">
          <cell r="B388">
            <v>80534574</v>
          </cell>
          <cell r="C388">
            <v>540201254</v>
          </cell>
          <cell r="E388" t="str">
            <v/>
          </cell>
          <cell r="F388" t="str">
            <v>VERDE</v>
          </cell>
          <cell r="G388" t="str">
            <v xml:space="preserve">MSC CATERINA                                      </v>
          </cell>
          <cell r="H388" t="str">
            <v>17</v>
          </cell>
          <cell r="I388" t="str">
            <v>0</v>
          </cell>
          <cell r="J388">
            <v>91</v>
          </cell>
          <cell r="K388" t="str">
            <v>12</v>
          </cell>
          <cell r="L388" t="str">
            <v>91</v>
          </cell>
          <cell r="M388" t="str">
            <v>568</v>
          </cell>
          <cell r="N388" t="str">
            <v>3</v>
          </cell>
          <cell r="O388" t="str">
            <v>25</v>
          </cell>
          <cell r="P388" t="str">
            <v>13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HLBU3332770           </v>
          </cell>
          <cell r="U388" t="str">
            <v>24/02/2022</v>
          </cell>
          <cell r="V388" t="str">
            <v>23/02/2022</v>
          </cell>
          <cell r="W388" t="str">
            <v/>
          </cell>
          <cell r="X388" t="str">
            <v>FINALIZADO</v>
          </cell>
          <cell r="Y388" t="str">
            <v/>
          </cell>
        </row>
        <row r="389">
          <cell r="B389">
            <v>80533675</v>
          </cell>
          <cell r="C389">
            <v>540201261</v>
          </cell>
          <cell r="E389" t="str">
            <v/>
          </cell>
          <cell r="F389" t="str">
            <v>VERDE</v>
          </cell>
          <cell r="G389" t="str">
            <v xml:space="preserve">MSC CATERINA                                      </v>
          </cell>
          <cell r="H389" t="str">
            <v>16</v>
          </cell>
          <cell r="I389" t="str">
            <v>0</v>
          </cell>
          <cell r="J389">
            <v>13</v>
          </cell>
          <cell r="K389" t="str">
            <v>7</v>
          </cell>
          <cell r="L389" t="str">
            <v>13</v>
          </cell>
          <cell r="M389" t="str">
            <v>0</v>
          </cell>
          <cell r="N389" t="str">
            <v>40</v>
          </cell>
          <cell r="O389" t="str">
            <v>22</v>
          </cell>
          <cell r="P389" t="str">
            <v>8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FANU1741004           </v>
          </cell>
          <cell r="U389" t="str">
            <v>24/02/2022</v>
          </cell>
          <cell r="V389" t="str">
            <v>24/02/2022</v>
          </cell>
          <cell r="W389" t="str">
            <v>Guilherme A9060153602</v>
          </cell>
          <cell r="X389" t="str">
            <v>FINALIZADO</v>
          </cell>
          <cell r="Y389" t="str">
            <v/>
          </cell>
        </row>
        <row r="390">
          <cell r="B390">
            <v>80533677</v>
          </cell>
          <cell r="C390">
            <v>540201263</v>
          </cell>
          <cell r="E390" t="str">
            <v/>
          </cell>
          <cell r="F390" t="str">
            <v>VERDE</v>
          </cell>
          <cell r="G390" t="str">
            <v xml:space="preserve">MSC CATERINA                                      </v>
          </cell>
          <cell r="H390" t="str">
            <v>16</v>
          </cell>
          <cell r="I390" t="str">
            <v>0</v>
          </cell>
          <cell r="J390">
            <v>14</v>
          </cell>
          <cell r="K390" t="str">
            <v>6</v>
          </cell>
          <cell r="L390" t="str">
            <v>14</v>
          </cell>
          <cell r="M390" t="str">
            <v>0</v>
          </cell>
          <cell r="N390" t="str">
            <v>7</v>
          </cell>
          <cell r="O390" t="str">
            <v>18</v>
          </cell>
          <cell r="P390" t="str">
            <v>28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SEGU5619466           </v>
          </cell>
          <cell r="U390" t="str">
            <v>23/02/2022</v>
          </cell>
          <cell r="V390" t="str">
            <v>24/02/2022</v>
          </cell>
          <cell r="W390" t="str">
            <v>Silas A9607500409</v>
          </cell>
          <cell r="X390" t="str">
            <v>FINALIZADO</v>
          </cell>
          <cell r="Y390" t="str">
            <v/>
          </cell>
        </row>
        <row r="391">
          <cell r="B391">
            <v>80533680</v>
          </cell>
          <cell r="C391">
            <v>540201264</v>
          </cell>
          <cell r="E391" t="str">
            <v/>
          </cell>
          <cell r="F391" t="str">
            <v>VERDE</v>
          </cell>
          <cell r="G391" t="str">
            <v xml:space="preserve">MSC CATERINA                                      </v>
          </cell>
          <cell r="H391" t="str">
            <v>15</v>
          </cell>
          <cell r="I391" t="str">
            <v>0</v>
          </cell>
          <cell r="J391">
            <v>82</v>
          </cell>
          <cell r="K391" t="str">
            <v>20</v>
          </cell>
          <cell r="L391" t="str">
            <v>82</v>
          </cell>
          <cell r="M391" t="str">
            <v>810</v>
          </cell>
          <cell r="N391" t="str">
            <v>31</v>
          </cell>
          <cell r="O391" t="str">
            <v>9</v>
          </cell>
          <cell r="P391" t="str">
            <v>77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HLBU1323960           </v>
          </cell>
          <cell r="U391" t="str">
            <v>25/02/2022</v>
          </cell>
          <cell r="V391" t="str">
            <v>02/03/2022</v>
          </cell>
          <cell r="W391" t="str">
            <v>Patrick A0091533628</v>
          </cell>
          <cell r="X391" t="str">
            <v>FINALIZADO</v>
          </cell>
          <cell r="Y391" t="str">
            <v/>
          </cell>
        </row>
        <row r="392">
          <cell r="B392">
            <v>80533685</v>
          </cell>
          <cell r="C392">
            <v>540201268</v>
          </cell>
          <cell r="E392" t="str">
            <v/>
          </cell>
          <cell r="F392" t="str">
            <v>VERDE</v>
          </cell>
          <cell r="G392" t="str">
            <v xml:space="preserve">MSC CATERINA                                      </v>
          </cell>
          <cell r="H392" t="str">
            <v>8</v>
          </cell>
          <cell r="I392" t="str">
            <v>0</v>
          </cell>
          <cell r="J392">
            <v>38</v>
          </cell>
          <cell r="K392" t="str">
            <v>11</v>
          </cell>
          <cell r="L392" t="str">
            <v>38</v>
          </cell>
          <cell r="M392" t="str">
            <v>364</v>
          </cell>
          <cell r="N392" t="str">
            <v>0</v>
          </cell>
          <cell r="O392" t="str">
            <v>1</v>
          </cell>
          <cell r="P392" t="str">
            <v>31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TCNU1511989           </v>
          </cell>
          <cell r="U392" t="str">
            <v>03/03/2022</v>
          </cell>
          <cell r="V392" t="str">
            <v>03/03/2022</v>
          </cell>
          <cell r="W392" t="str">
            <v>Milani A3758802570 7354</v>
          </cell>
          <cell r="X392" t="str">
            <v>FINALIZADO</v>
          </cell>
          <cell r="Y392" t="str">
            <v/>
          </cell>
        </row>
        <row r="393">
          <cell r="B393">
            <v>80533728</v>
          </cell>
          <cell r="C393">
            <v>540201287</v>
          </cell>
          <cell r="E393" t="str">
            <v/>
          </cell>
          <cell r="F393" t="str">
            <v>VERDE</v>
          </cell>
          <cell r="G393" t="str">
            <v xml:space="preserve">MSC CATERINA                                      </v>
          </cell>
          <cell r="H393" t="str">
            <v>7</v>
          </cell>
          <cell r="I393" t="str">
            <v>0</v>
          </cell>
          <cell r="J393">
            <v>186</v>
          </cell>
          <cell r="K393" t="str">
            <v>50</v>
          </cell>
          <cell r="L393" t="str">
            <v>186</v>
          </cell>
          <cell r="M393" t="str">
            <v>1321</v>
          </cell>
          <cell r="N393" t="str">
            <v>11</v>
          </cell>
          <cell r="O393" t="str">
            <v>4</v>
          </cell>
          <cell r="P393" t="str">
            <v>35</v>
          </cell>
          <cell r="Q393" t="str">
            <v>7</v>
          </cell>
          <cell r="R393" t="str">
            <v>7</v>
          </cell>
          <cell r="S393" t="str">
            <v>Não</v>
          </cell>
          <cell r="T393" t="str">
            <v xml:space="preserve">HLBU2527905           </v>
          </cell>
          <cell r="U393" t="str">
            <v>08/03/2022</v>
          </cell>
          <cell r="V393" t="str">
            <v>08/03/2022</v>
          </cell>
          <cell r="W393" t="str">
            <v>EXO.TRANSM. GW6E-2800 PUXE SBL/Patrick A0091533628 Ronie A9702602054</v>
          </cell>
          <cell r="X393" t="str">
            <v>FINALIZADO</v>
          </cell>
          <cell r="Y393" t="str">
            <v/>
          </cell>
        </row>
        <row r="394">
          <cell r="B394">
            <v>80533669</v>
          </cell>
          <cell r="C394">
            <v>540201289</v>
          </cell>
          <cell r="E394" t="str">
            <v/>
          </cell>
          <cell r="F394" t="str">
            <v>VERDE</v>
          </cell>
          <cell r="G394" t="str">
            <v xml:space="preserve">MSC CATERINA                                      </v>
          </cell>
          <cell r="H394" t="str">
            <v>17</v>
          </cell>
          <cell r="I394" t="str">
            <v>0</v>
          </cell>
          <cell r="J394">
            <v>50</v>
          </cell>
          <cell r="K394" t="str">
            <v>9</v>
          </cell>
          <cell r="L394" t="str">
            <v>50</v>
          </cell>
          <cell r="M394" t="str">
            <v>243</v>
          </cell>
          <cell r="N394" t="str">
            <v>14</v>
          </cell>
          <cell r="O394" t="str">
            <v>8</v>
          </cell>
          <cell r="P394" t="str">
            <v>6</v>
          </cell>
          <cell r="Q394" t="str">
            <v>1</v>
          </cell>
          <cell r="R394" t="str">
            <v>1</v>
          </cell>
          <cell r="S394" t="str">
            <v>Não</v>
          </cell>
          <cell r="T394" t="str">
            <v xml:space="preserve">FANU1412971           </v>
          </cell>
          <cell r="U394" t="str">
            <v>22/02/2022</v>
          </cell>
          <cell r="V394" t="str">
            <v>24/02/2022</v>
          </cell>
          <cell r="W394" t="str">
            <v>Patrick N000000005558/ Ronie A9672420105</v>
          </cell>
          <cell r="X394" t="str">
            <v>FINALIZADO</v>
          </cell>
          <cell r="Y394" t="str">
            <v/>
          </cell>
        </row>
        <row r="395">
          <cell r="B395">
            <v>80533777</v>
          </cell>
          <cell r="C395">
            <v>540201304</v>
          </cell>
          <cell r="E395" t="str">
            <v/>
          </cell>
          <cell r="F395" t="str">
            <v>VERDE</v>
          </cell>
          <cell r="G395" t="str">
            <v xml:space="preserve">MSC CATERINA                                      </v>
          </cell>
          <cell r="H395" t="str">
            <v>17</v>
          </cell>
          <cell r="I395" t="str">
            <v>0</v>
          </cell>
          <cell r="J395">
            <v>61</v>
          </cell>
          <cell r="K395" t="str">
            <v>8</v>
          </cell>
          <cell r="L395" t="str">
            <v>61</v>
          </cell>
          <cell r="M395" t="str">
            <v>640</v>
          </cell>
          <cell r="N395" t="str">
            <v>11</v>
          </cell>
          <cell r="O395" t="str">
            <v>20</v>
          </cell>
          <cell r="P395" t="str">
            <v>33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TCLU8248774           </v>
          </cell>
          <cell r="U395" t="str">
            <v>23/02/2022</v>
          </cell>
          <cell r="V395" t="str">
            <v>02/03/2022</v>
          </cell>
          <cell r="W395" t="str">
            <v>Rodrigo N914112014028/ Ronie A9602600349</v>
          </cell>
          <cell r="X395" t="str">
            <v>FINALIZADO</v>
          </cell>
          <cell r="Y395" t="str">
            <v/>
          </cell>
        </row>
        <row r="396">
          <cell r="B396">
            <v>80533492</v>
          </cell>
          <cell r="C396">
            <v>540201309</v>
          </cell>
          <cell r="E396" t="str">
            <v/>
          </cell>
          <cell r="F396" t="str">
            <v>VERDE</v>
          </cell>
          <cell r="G396" t="str">
            <v xml:space="preserve">MSC CATERINA                                      </v>
          </cell>
          <cell r="H396" t="str">
            <v>15</v>
          </cell>
          <cell r="I396" t="str">
            <v>0</v>
          </cell>
          <cell r="J396">
            <v>34</v>
          </cell>
          <cell r="K396" t="str">
            <v>8</v>
          </cell>
          <cell r="L396" t="str">
            <v>34</v>
          </cell>
          <cell r="M396" t="str">
            <v>241</v>
          </cell>
          <cell r="N396" t="str">
            <v>6</v>
          </cell>
          <cell r="O396" t="str">
            <v>15</v>
          </cell>
          <cell r="P396" t="str">
            <v>20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FSCU9371336           </v>
          </cell>
          <cell r="U396" t="str">
            <v>25/02/2022</v>
          </cell>
          <cell r="V396" t="str">
            <v>25/02/2022</v>
          </cell>
          <cell r="W396" t="str">
            <v>Guilherme A9615017693 / A6965007375</v>
          </cell>
          <cell r="X396" t="str">
            <v>FINALIZADO</v>
          </cell>
          <cell r="Y396" t="str">
            <v/>
          </cell>
        </row>
        <row r="397">
          <cell r="B397">
            <v>80533876</v>
          </cell>
          <cell r="C397">
            <v>540201327</v>
          </cell>
          <cell r="E397" t="str">
            <v/>
          </cell>
          <cell r="F397" t="str">
            <v>VERDE</v>
          </cell>
          <cell r="G397" t="str">
            <v xml:space="preserve">MSC CATERINA                                      </v>
          </cell>
          <cell r="H397" t="str">
            <v>7</v>
          </cell>
          <cell r="I397" t="str">
            <v>0</v>
          </cell>
          <cell r="J397">
            <v>8</v>
          </cell>
          <cell r="K397" t="str">
            <v>3</v>
          </cell>
          <cell r="L397" t="str">
            <v>8</v>
          </cell>
          <cell r="M397" t="str">
            <v>1</v>
          </cell>
          <cell r="N397" t="str">
            <v>37</v>
          </cell>
          <cell r="O397" t="str">
            <v>0</v>
          </cell>
          <cell r="P397" t="str">
            <v>4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CAIU9584870           </v>
          </cell>
          <cell r="U397" t="str">
            <v>08/03/2022</v>
          </cell>
          <cell r="V397" t="str">
            <v>08/03/2022</v>
          </cell>
          <cell r="W397" t="str">
            <v>CJ. CAMBIO ( ALVARO ) PUXE SBL/ Leticia A9582800000</v>
          </cell>
          <cell r="X397" t="str">
            <v>FINALIZADO</v>
          </cell>
          <cell r="Y397" t="str">
            <v/>
          </cell>
        </row>
        <row r="398">
          <cell r="B398">
            <v>80533893</v>
          </cell>
          <cell r="C398">
            <v>540201344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15</v>
          </cell>
          <cell r="I398" t="str">
            <v>0</v>
          </cell>
          <cell r="J398">
            <v>73</v>
          </cell>
          <cell r="K398" t="str">
            <v>30</v>
          </cell>
          <cell r="L398" t="str">
            <v>73</v>
          </cell>
          <cell r="M398" t="str">
            <v>296</v>
          </cell>
          <cell r="N398" t="str">
            <v>59</v>
          </cell>
          <cell r="O398" t="str">
            <v>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GESU5569756           </v>
          </cell>
          <cell r="U398" t="str">
            <v>25/02/2022</v>
          </cell>
          <cell r="V398" t="str">
            <v>25/02/2022</v>
          </cell>
          <cell r="W398" t="str">
            <v>CJ. CAMBIO ( ALVARO ) PUXE SBL / Patrick A0061530628</v>
          </cell>
          <cell r="X398" t="str">
            <v>FINALIZADO</v>
          </cell>
          <cell r="Y398" t="str">
            <v/>
          </cell>
        </row>
        <row r="399">
          <cell r="B399">
            <v>80533897</v>
          </cell>
          <cell r="C399">
            <v>540201346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17</v>
          </cell>
          <cell r="I399" t="str">
            <v>0</v>
          </cell>
          <cell r="J399">
            <v>10</v>
          </cell>
          <cell r="K399" t="str">
            <v>3</v>
          </cell>
          <cell r="L399" t="str">
            <v>10</v>
          </cell>
          <cell r="M399" t="str">
            <v>0</v>
          </cell>
          <cell r="N399" t="str">
            <v>3</v>
          </cell>
          <cell r="O399" t="str">
            <v>13</v>
          </cell>
          <cell r="P399" t="str">
            <v>37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UACU5635038           </v>
          </cell>
          <cell r="U399" t="str">
            <v>03/02/2022</v>
          </cell>
          <cell r="V399" t="str">
            <v>03/03/2022</v>
          </cell>
          <cell r="W399" t="str">
            <v>Milani A9448801014</v>
          </cell>
          <cell r="X399" t="str">
            <v>FINALIZADO</v>
          </cell>
          <cell r="Y399" t="str">
            <v/>
          </cell>
        </row>
        <row r="400">
          <cell r="B400">
            <v>80533919</v>
          </cell>
          <cell r="C400">
            <v>540201347</v>
          </cell>
          <cell r="E400" t="str">
            <v/>
          </cell>
          <cell r="F400" t="str">
            <v>VERDE</v>
          </cell>
          <cell r="G400" t="str">
            <v xml:space="preserve">MSC CATERINA                                      </v>
          </cell>
          <cell r="H400" t="str">
            <v>15</v>
          </cell>
          <cell r="I400" t="str">
            <v>0</v>
          </cell>
          <cell r="J400">
            <v>23</v>
          </cell>
          <cell r="K400" t="str">
            <v>9</v>
          </cell>
          <cell r="L400" t="str">
            <v>23</v>
          </cell>
          <cell r="M400" t="str">
            <v>135</v>
          </cell>
          <cell r="N400" t="str">
            <v>5</v>
          </cell>
          <cell r="O400" t="str">
            <v>21</v>
          </cell>
          <cell r="P400" t="str">
            <v>20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TCLU8218804           </v>
          </cell>
          <cell r="U400" t="str">
            <v>25/02/2022</v>
          </cell>
          <cell r="V400" t="str">
            <v>25/02/2022</v>
          </cell>
          <cell r="W400" t="str">
            <v>Ronie A0029817781</v>
          </cell>
          <cell r="X400" t="str">
            <v>FINALIZADO</v>
          </cell>
          <cell r="Y400" t="str">
            <v/>
          </cell>
        </row>
        <row r="401">
          <cell r="B401">
            <v>80533945</v>
          </cell>
          <cell r="C401">
            <v>540201350</v>
          </cell>
          <cell r="E401" t="str">
            <v/>
          </cell>
          <cell r="F401" t="str">
            <v>VERDE</v>
          </cell>
          <cell r="G401" t="str">
            <v xml:space="preserve">MSC CATERINA                                      </v>
          </cell>
          <cell r="H401" t="str">
            <v>17</v>
          </cell>
          <cell r="I401" t="str">
            <v>0</v>
          </cell>
          <cell r="J401">
            <v>86</v>
          </cell>
          <cell r="K401" t="str">
            <v>9</v>
          </cell>
          <cell r="L401" t="str">
            <v>86</v>
          </cell>
          <cell r="M401" t="str">
            <v>473</v>
          </cell>
          <cell r="N401" t="str">
            <v>44</v>
          </cell>
          <cell r="O401" t="str">
            <v>10</v>
          </cell>
          <cell r="P401" t="str">
            <v>10</v>
          </cell>
          <cell r="Q401" t="str">
            <v>5</v>
          </cell>
          <cell r="R401" t="str">
            <v>5</v>
          </cell>
          <cell r="S401" t="str">
            <v>Não</v>
          </cell>
          <cell r="T401" t="str">
            <v xml:space="preserve">BMOU4491100           </v>
          </cell>
          <cell r="U401" t="str">
            <v>24/02/2022</v>
          </cell>
          <cell r="V401" t="str">
            <v>24/02/2022</v>
          </cell>
          <cell r="W401" t="str">
            <v>Carlos A  5410502022</v>
          </cell>
          <cell r="X401" t="str">
            <v>FINALIZADO</v>
          </cell>
          <cell r="Y401" t="str">
            <v/>
          </cell>
        </row>
        <row r="402">
          <cell r="B402">
            <v>80533956</v>
          </cell>
          <cell r="C402">
            <v>540201351</v>
          </cell>
          <cell r="E402" t="str">
            <v/>
          </cell>
          <cell r="F402" t="str">
            <v>VERDE</v>
          </cell>
          <cell r="G402" t="str">
            <v xml:space="preserve">MSC CATERINA                                      </v>
          </cell>
          <cell r="H402" t="str">
            <v>14</v>
          </cell>
          <cell r="I402" t="str">
            <v>0</v>
          </cell>
          <cell r="J402">
            <v>10</v>
          </cell>
          <cell r="K402" t="str">
            <v>6</v>
          </cell>
          <cell r="L402" t="str">
            <v>10</v>
          </cell>
          <cell r="M402" t="str">
            <v>0</v>
          </cell>
          <cell r="N402" t="str">
            <v>4</v>
          </cell>
          <cell r="O402" t="str">
            <v>2</v>
          </cell>
          <cell r="P402" t="str">
            <v>38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HLBU2442855           </v>
          </cell>
          <cell r="U402" t="str">
            <v>02/03/2022</v>
          </cell>
          <cell r="V402" t="str">
            <v>02/03/2022</v>
          </cell>
          <cell r="W402" t="str">
            <v>Leticia A9408801185    7C72</v>
          </cell>
          <cell r="X402" t="str">
            <v>FINALIZADO</v>
          </cell>
          <cell r="Y402" t="str">
            <v/>
          </cell>
        </row>
        <row r="403">
          <cell r="B403">
            <v>80533955</v>
          </cell>
          <cell r="C403">
            <v>540201353</v>
          </cell>
          <cell r="E403" t="str">
            <v/>
          </cell>
          <cell r="F403" t="str">
            <v>VERDE</v>
          </cell>
          <cell r="G403" t="str">
            <v xml:space="preserve">MSC CATERINA                                      </v>
          </cell>
          <cell r="H403" t="str">
            <v>16</v>
          </cell>
          <cell r="I403" t="str">
            <v>0</v>
          </cell>
          <cell r="J403">
            <v>84</v>
          </cell>
          <cell r="K403" t="str">
            <v>16</v>
          </cell>
          <cell r="L403" t="str">
            <v>84</v>
          </cell>
          <cell r="M403" t="str">
            <v>362</v>
          </cell>
          <cell r="N403" t="str">
            <v>0</v>
          </cell>
          <cell r="O403" t="str">
            <v>0</v>
          </cell>
          <cell r="P403" t="str">
            <v>7</v>
          </cell>
          <cell r="Q403" t="str">
            <v>6</v>
          </cell>
          <cell r="R403" t="str">
            <v>6</v>
          </cell>
          <cell r="S403" t="str">
            <v>Não</v>
          </cell>
          <cell r="T403" t="str">
            <v xml:space="preserve">UACU5744471           </v>
          </cell>
          <cell r="U403" t="str">
            <v>24/02/2022</v>
          </cell>
          <cell r="V403" t="str">
            <v>02/03/2022</v>
          </cell>
          <cell r="W403" t="str">
            <v>Carlos A  5410502022</v>
          </cell>
          <cell r="X403" t="str">
            <v>FINALIZADO</v>
          </cell>
          <cell r="Y403" t="str">
            <v/>
          </cell>
        </row>
        <row r="404">
          <cell r="B404">
            <v>80533950</v>
          </cell>
          <cell r="C404">
            <v>540201362</v>
          </cell>
          <cell r="E404" t="str">
            <v/>
          </cell>
          <cell r="F404" t="str">
            <v>VERDE</v>
          </cell>
          <cell r="G404" t="str">
            <v xml:space="preserve">MSC CATERINA                                      </v>
          </cell>
          <cell r="H404" t="str">
            <v>16</v>
          </cell>
          <cell r="I404" t="str">
            <v>0</v>
          </cell>
          <cell r="J404">
            <v>38</v>
          </cell>
          <cell r="K404" t="str">
            <v>4</v>
          </cell>
          <cell r="L404" t="str">
            <v>38</v>
          </cell>
          <cell r="M404" t="str">
            <v>653</v>
          </cell>
          <cell r="N404" t="str">
            <v>17</v>
          </cell>
          <cell r="O404" t="str">
            <v>8</v>
          </cell>
          <cell r="P404" t="str">
            <v>7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HLXU8225392           </v>
          </cell>
          <cell r="U404" t="str">
            <v>24/02/2022</v>
          </cell>
          <cell r="V404" t="str">
            <v/>
          </cell>
          <cell r="W404" t="str">
            <v>Ronie A9602671917</v>
          </cell>
          <cell r="X404" t="str">
            <v>FINALIZADO</v>
          </cell>
          <cell r="Y404" t="str">
            <v/>
          </cell>
        </row>
        <row r="405">
          <cell r="B405">
            <v>80534053</v>
          </cell>
          <cell r="C405">
            <v>540201363</v>
          </cell>
          <cell r="E405" t="str">
            <v/>
          </cell>
          <cell r="F405" t="str">
            <v>VERDE</v>
          </cell>
          <cell r="G405" t="str">
            <v xml:space="preserve">MSC CATERINA                                      </v>
          </cell>
          <cell r="H405" t="str">
            <v>17</v>
          </cell>
          <cell r="I405" t="str">
            <v>0</v>
          </cell>
          <cell r="J405">
            <v>34</v>
          </cell>
          <cell r="K405" t="str">
            <v>14</v>
          </cell>
          <cell r="L405" t="str">
            <v>34</v>
          </cell>
          <cell r="M405" t="str">
            <v>188</v>
          </cell>
          <cell r="N405" t="str">
            <v>38</v>
          </cell>
          <cell r="O405" t="str">
            <v>3</v>
          </cell>
          <cell r="P405" t="str">
            <v>3</v>
          </cell>
          <cell r="Q405" t="str">
            <v>0</v>
          </cell>
          <cell r="R405" t="str">
            <v>0</v>
          </cell>
          <cell r="S405" t="str">
            <v>Não</v>
          </cell>
          <cell r="T405" t="str">
            <v xml:space="preserve">HAMU1233254           </v>
          </cell>
          <cell r="U405" t="str">
            <v>22/02/2022</v>
          </cell>
          <cell r="V405" t="str">
            <v>24/02/2022</v>
          </cell>
          <cell r="W405" t="str">
            <v>CJ. CAMBIO ( ALVARO ) PUXE SBL/ Rodrigo A0061530628 / A0061530728</v>
          </cell>
          <cell r="X405" t="str">
            <v>FINALIZADO</v>
          </cell>
          <cell r="Y405" t="str">
            <v/>
          </cell>
        </row>
        <row r="406">
          <cell r="B406">
            <v>80533112</v>
          </cell>
          <cell r="C406">
            <v>540200742</v>
          </cell>
          <cell r="E406" t="str">
            <v/>
          </cell>
          <cell r="F406" t="str">
            <v/>
          </cell>
          <cell r="G406" t="str">
            <v xml:space="preserve">UASC AL KHOR                                      </v>
          </cell>
          <cell r="I406" t="str">
            <v/>
          </cell>
          <cell r="J406">
            <v>22</v>
          </cell>
          <cell r="K406" t="str">
            <v>7</v>
          </cell>
          <cell r="L406" t="str">
            <v>22</v>
          </cell>
          <cell r="M406" t="str">
            <v>0</v>
          </cell>
          <cell r="N406" t="str">
            <v>6</v>
          </cell>
          <cell r="O406" t="str">
            <v>23</v>
          </cell>
          <cell r="P406" t="str">
            <v>19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HLBU1636624           </v>
          </cell>
          <cell r="U406" t="str">
            <v>25/03/2022</v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</row>
        <row r="407">
          <cell r="B407">
            <v>80533062</v>
          </cell>
          <cell r="C407">
            <v>540200748</v>
          </cell>
          <cell r="E407" t="str">
            <v/>
          </cell>
          <cell r="F407" t="str">
            <v>VERDE</v>
          </cell>
          <cell r="G407" t="str">
            <v xml:space="preserve">UASC AL KHOR                                      </v>
          </cell>
          <cell r="H407" t="str">
            <v>14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7</v>
          </cell>
          <cell r="O407" t="str">
            <v>15</v>
          </cell>
          <cell r="P407" t="str">
            <v>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RFCU5091950           </v>
          </cell>
          <cell r="V407" t="str">
            <v/>
          </cell>
          <cell r="W407" t="str">
            <v>DTA 08/03-Silas A9606903344  8R35</v>
          </cell>
          <cell r="X407" t="str">
            <v>DTA TRANSP</v>
          </cell>
          <cell r="Y407" t="str">
            <v/>
          </cell>
        </row>
        <row r="408">
          <cell r="B408">
            <v>80533066</v>
          </cell>
          <cell r="C408">
            <v>540200750</v>
          </cell>
          <cell r="E408" t="str">
            <v/>
          </cell>
          <cell r="F408" t="str">
            <v/>
          </cell>
          <cell r="G408" t="str">
            <v xml:space="preserve">UASC AL KHOR                                      </v>
          </cell>
          <cell r="I408" t="str">
            <v/>
          </cell>
          <cell r="J408">
            <v>10</v>
          </cell>
          <cell r="K408" t="str">
            <v>2</v>
          </cell>
          <cell r="L408" t="str">
            <v>10</v>
          </cell>
          <cell r="M408" t="str">
            <v>0</v>
          </cell>
          <cell r="N408" t="str">
            <v>5</v>
          </cell>
          <cell r="O408" t="str">
            <v>16</v>
          </cell>
          <cell r="P408" t="str">
            <v>9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HLBU2534463           </v>
          </cell>
          <cell r="U408" t="str">
            <v>17/03/2022</v>
          </cell>
          <cell r="V408" t="str">
            <v/>
          </cell>
          <cell r="W408" t="str">
            <v>DTA 18/02</v>
          </cell>
          <cell r="X408" t="str">
            <v>DTA TRANSP</v>
          </cell>
          <cell r="Y408" t="str">
            <v/>
          </cell>
        </row>
        <row r="409">
          <cell r="B409">
            <v>80533100</v>
          </cell>
          <cell r="C409">
            <v>540200751</v>
          </cell>
          <cell r="E409" t="str">
            <v/>
          </cell>
          <cell r="F409" t="str">
            <v>AMARELO</v>
          </cell>
          <cell r="G409" t="str">
            <v xml:space="preserve">UASC AL KHOR                                      </v>
          </cell>
          <cell r="I409" t="str">
            <v/>
          </cell>
          <cell r="J409">
            <v>19</v>
          </cell>
          <cell r="K409" t="str">
            <v>8</v>
          </cell>
          <cell r="L409" t="str">
            <v>19</v>
          </cell>
          <cell r="M409" t="str">
            <v>48</v>
          </cell>
          <cell r="N409" t="str">
            <v>29</v>
          </cell>
          <cell r="O409" t="str">
            <v>15</v>
          </cell>
          <cell r="P409" t="str">
            <v>4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FANU1696374           </v>
          </cell>
          <cell r="U409" t="str">
            <v>21/02/2022</v>
          </cell>
          <cell r="V409" t="str">
            <v/>
          </cell>
          <cell r="W409" t="str">
            <v>Milani A9737201416/ Carlos A4600300703</v>
          </cell>
          <cell r="X409" t="str">
            <v/>
          </cell>
          <cell r="Y409" t="str">
            <v/>
          </cell>
        </row>
        <row r="410">
          <cell r="B410">
            <v>80533194</v>
          </cell>
          <cell r="C410">
            <v>540200754</v>
          </cell>
          <cell r="E410" t="str">
            <v/>
          </cell>
          <cell r="F410" t="str">
            <v>VERMELHO</v>
          </cell>
          <cell r="G410" t="str">
            <v xml:space="preserve">UASC AL KHOR                                      </v>
          </cell>
          <cell r="I410" t="str">
            <v/>
          </cell>
          <cell r="J410">
            <v>37</v>
          </cell>
          <cell r="K410" t="str">
            <v>19</v>
          </cell>
          <cell r="L410" t="str">
            <v>37</v>
          </cell>
          <cell r="M410" t="str">
            <v>164</v>
          </cell>
          <cell r="N410" t="str">
            <v>37</v>
          </cell>
          <cell r="O410" t="str">
            <v>0</v>
          </cell>
          <cell r="P410" t="str">
            <v>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HLBU1601675           </v>
          </cell>
          <cell r="U410" t="str">
            <v>14/03/2022</v>
          </cell>
          <cell r="V410" t="str">
            <v/>
          </cell>
          <cell r="W410" t="str">
            <v>CJ. CAMBIO ( ALVARO ) PUXE SBL</v>
          </cell>
          <cell r="X410" t="str">
            <v>SBL</v>
          </cell>
          <cell r="Y410" t="str">
            <v/>
          </cell>
        </row>
        <row r="411">
          <cell r="B411">
            <v>80533219</v>
          </cell>
          <cell r="C411">
            <v>540200757</v>
          </cell>
          <cell r="E411" t="str">
            <v/>
          </cell>
          <cell r="F411" t="str">
            <v/>
          </cell>
          <cell r="G411" t="str">
            <v xml:space="preserve">UASC AL KHOR                                      </v>
          </cell>
          <cell r="I411" t="str">
            <v/>
          </cell>
          <cell r="J411">
            <v>9</v>
          </cell>
          <cell r="K411" t="str">
            <v>1</v>
          </cell>
          <cell r="L411" t="str">
            <v>9</v>
          </cell>
          <cell r="M411" t="str">
            <v>0</v>
          </cell>
          <cell r="N411" t="str">
            <v>1</v>
          </cell>
          <cell r="O411" t="str">
            <v>14</v>
          </cell>
          <cell r="P411" t="str">
            <v>16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HLBU3081905           </v>
          </cell>
          <cell r="V411" t="str">
            <v/>
          </cell>
          <cell r="W411" t="str">
            <v/>
          </cell>
          <cell r="X411" t="str">
            <v>DTA EADI</v>
          </cell>
          <cell r="Y411" t="str">
            <v>03/03/2022</v>
          </cell>
        </row>
        <row r="412">
          <cell r="B412">
            <v>80533220</v>
          </cell>
          <cell r="C412">
            <v>540200758</v>
          </cell>
          <cell r="E412" t="str">
            <v/>
          </cell>
          <cell r="F412" t="str">
            <v/>
          </cell>
          <cell r="G412" t="str">
            <v xml:space="preserve">UASC AL KHOR                                      </v>
          </cell>
          <cell r="I412" t="str">
            <v/>
          </cell>
          <cell r="J412">
            <v>18</v>
          </cell>
          <cell r="K412" t="str">
            <v>2</v>
          </cell>
          <cell r="L412" t="str">
            <v>18</v>
          </cell>
          <cell r="M412" t="str">
            <v>0</v>
          </cell>
          <cell r="N412" t="str">
            <v>0</v>
          </cell>
          <cell r="O412" t="str">
            <v>15</v>
          </cell>
          <cell r="P412" t="str">
            <v>40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FANU1035477           </v>
          </cell>
          <cell r="U412" t="str">
            <v>14/03/2022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03/03/2022</v>
          </cell>
        </row>
        <row r="413">
          <cell r="B413">
            <v>80533222</v>
          </cell>
          <cell r="C413">
            <v>540200759</v>
          </cell>
          <cell r="E413" t="str">
            <v/>
          </cell>
          <cell r="F413" t="str">
            <v/>
          </cell>
          <cell r="G413" t="str">
            <v xml:space="preserve">UASC AL KHOR                                      </v>
          </cell>
          <cell r="I413" t="str">
            <v/>
          </cell>
          <cell r="J413">
            <v>18</v>
          </cell>
          <cell r="K413" t="str">
            <v>3</v>
          </cell>
          <cell r="L413" t="str">
            <v>18</v>
          </cell>
          <cell r="M413" t="str">
            <v>0</v>
          </cell>
          <cell r="N413" t="str">
            <v>4</v>
          </cell>
          <cell r="O413" t="str">
            <v>28</v>
          </cell>
          <cell r="P413" t="str">
            <v>20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TLLU5282182           </v>
          </cell>
          <cell r="U413" t="str">
            <v>21/03/2022</v>
          </cell>
          <cell r="V413" t="str">
            <v/>
          </cell>
          <cell r="W413" t="str">
            <v/>
          </cell>
          <cell r="X413" t="str">
            <v>DTA EADI</v>
          </cell>
          <cell r="Y413" t="str">
            <v>03/03/2022</v>
          </cell>
        </row>
        <row r="414">
          <cell r="B414">
            <v>80533246</v>
          </cell>
          <cell r="C414">
            <v>540200760</v>
          </cell>
          <cell r="E414" t="str">
            <v/>
          </cell>
          <cell r="F414" t="str">
            <v/>
          </cell>
          <cell r="G414" t="str">
            <v xml:space="preserve">UASC AL KHOR                                      </v>
          </cell>
          <cell r="I414" t="str">
            <v/>
          </cell>
          <cell r="J414">
            <v>12</v>
          </cell>
          <cell r="K414" t="str">
            <v>2</v>
          </cell>
          <cell r="L414" t="str">
            <v>12</v>
          </cell>
          <cell r="M414" t="str">
            <v>0</v>
          </cell>
          <cell r="N414" t="str">
            <v>12</v>
          </cell>
          <cell r="O414" t="str">
            <v>34</v>
          </cell>
          <cell r="P414" t="str">
            <v>10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HAMU1230975           </v>
          </cell>
          <cell r="U414" t="str">
            <v>16/03/2022</v>
          </cell>
          <cell r="V414" t="str">
            <v/>
          </cell>
          <cell r="W414" t="str">
            <v/>
          </cell>
          <cell r="X414" t="str">
            <v>DTA EADI</v>
          </cell>
          <cell r="Y414" t="str">
            <v>03/03/2022</v>
          </cell>
        </row>
        <row r="415">
          <cell r="B415">
            <v>80533282</v>
          </cell>
          <cell r="C415">
            <v>540200762</v>
          </cell>
          <cell r="E415" t="str">
            <v/>
          </cell>
          <cell r="F415" t="str">
            <v/>
          </cell>
          <cell r="G415" t="str">
            <v xml:space="preserve">UASC AL KHOR                                      </v>
          </cell>
          <cell r="I415" t="str">
            <v/>
          </cell>
          <cell r="J415">
            <v>6</v>
          </cell>
          <cell r="K415" t="str">
            <v>2</v>
          </cell>
          <cell r="L415" t="str">
            <v>6</v>
          </cell>
          <cell r="M415" t="str">
            <v>0</v>
          </cell>
          <cell r="N415" t="str">
            <v>0</v>
          </cell>
          <cell r="O415" t="str">
            <v>34</v>
          </cell>
          <cell r="P415" t="str">
            <v>1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HLXU8462120           </v>
          </cell>
          <cell r="U415" t="str">
            <v>15/03/2022</v>
          </cell>
          <cell r="V415" t="str">
            <v/>
          </cell>
          <cell r="W415" t="str">
            <v>Silas A9588400006  7D66</v>
          </cell>
          <cell r="X415" t="str">
            <v>DTA EADI</v>
          </cell>
          <cell r="Y415" t="str">
            <v>03/03/2022</v>
          </cell>
        </row>
        <row r="416">
          <cell r="B416">
            <v>80533249</v>
          </cell>
          <cell r="C416">
            <v>540200771</v>
          </cell>
          <cell r="E416" t="str">
            <v/>
          </cell>
          <cell r="F416" t="str">
            <v/>
          </cell>
          <cell r="G416" t="str">
            <v xml:space="preserve">UASC AL KHOR                                      </v>
          </cell>
          <cell r="I416" t="str">
            <v/>
          </cell>
          <cell r="J416">
            <v>8</v>
          </cell>
          <cell r="K416" t="str">
            <v>2</v>
          </cell>
          <cell r="L416" t="str">
            <v>8</v>
          </cell>
          <cell r="M416" t="str">
            <v>0</v>
          </cell>
          <cell r="N416" t="str">
            <v>3</v>
          </cell>
          <cell r="O416" t="str">
            <v>1</v>
          </cell>
          <cell r="P416" t="str">
            <v>41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SLSU8027631           </v>
          </cell>
          <cell r="V416" t="str">
            <v/>
          </cell>
          <cell r="W416" t="str">
            <v/>
          </cell>
          <cell r="X416" t="str">
            <v>DTA EADI</v>
          </cell>
          <cell r="Y416" t="str">
            <v>03/03/2022</v>
          </cell>
        </row>
        <row r="417">
          <cell r="B417">
            <v>80533254</v>
          </cell>
          <cell r="C417">
            <v>540200772</v>
          </cell>
          <cell r="E417" t="str">
            <v/>
          </cell>
          <cell r="F417" t="str">
            <v/>
          </cell>
          <cell r="G417" t="str">
            <v xml:space="preserve">UASC AL KHOR                                      </v>
          </cell>
          <cell r="I417" t="str">
            <v/>
          </cell>
          <cell r="J417">
            <v>11</v>
          </cell>
          <cell r="K417" t="str">
            <v>6</v>
          </cell>
          <cell r="L417" t="str">
            <v>11</v>
          </cell>
          <cell r="M417" t="str">
            <v>0</v>
          </cell>
          <cell r="N417" t="str">
            <v>12</v>
          </cell>
          <cell r="O417" t="str">
            <v>14</v>
          </cell>
          <cell r="P417" t="str">
            <v>21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BSIU9156291           </v>
          </cell>
          <cell r="V417" t="str">
            <v/>
          </cell>
          <cell r="W417" t="str">
            <v/>
          </cell>
          <cell r="X417" t="str">
            <v>DTA EADI</v>
          </cell>
          <cell r="Y417" t="str">
            <v>03/03/2022</v>
          </cell>
        </row>
        <row r="418">
          <cell r="B418">
            <v>80533261</v>
          </cell>
          <cell r="C418">
            <v>540200773</v>
          </cell>
          <cell r="E418" t="str">
            <v/>
          </cell>
          <cell r="F418" t="str">
            <v>VERDE</v>
          </cell>
          <cell r="G418" t="str">
            <v xml:space="preserve">UASC AL KHOR                                      </v>
          </cell>
          <cell r="H418" t="str">
            <v>4</v>
          </cell>
          <cell r="I418" t="str">
            <v/>
          </cell>
          <cell r="J418">
            <v>31</v>
          </cell>
          <cell r="K418" t="str">
            <v>11</v>
          </cell>
          <cell r="L418" t="str">
            <v>31</v>
          </cell>
          <cell r="M418" t="str">
            <v>117</v>
          </cell>
          <cell r="N418" t="str">
            <v>17</v>
          </cell>
          <cell r="O418" t="str">
            <v>24</v>
          </cell>
          <cell r="P418" t="str">
            <v>2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TCKU6026169           </v>
          </cell>
          <cell r="U418" t="str">
            <v>22/03/2022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03/03/2022</v>
          </cell>
        </row>
        <row r="419">
          <cell r="B419">
            <v>80533263</v>
          </cell>
          <cell r="C419">
            <v>540200774</v>
          </cell>
          <cell r="E419" t="str">
            <v/>
          </cell>
          <cell r="F419" t="str">
            <v/>
          </cell>
          <cell r="G419" t="str">
            <v xml:space="preserve">UASC AL KHOR                                      </v>
          </cell>
          <cell r="I419" t="str">
            <v/>
          </cell>
          <cell r="J419">
            <v>11</v>
          </cell>
          <cell r="K419" t="str">
            <v>5</v>
          </cell>
          <cell r="L419" t="str">
            <v>11</v>
          </cell>
          <cell r="M419" t="str">
            <v>0</v>
          </cell>
          <cell r="N419" t="str">
            <v>15</v>
          </cell>
          <cell r="O419" t="str">
            <v>12</v>
          </cell>
          <cell r="P419" t="str">
            <v>14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FANU1060994           </v>
          </cell>
          <cell r="V419" t="str">
            <v>03/03/2022</v>
          </cell>
          <cell r="W419" t="str">
            <v/>
          </cell>
          <cell r="X419" t="str">
            <v>DTA TRANSP</v>
          </cell>
          <cell r="Y419" t="str">
            <v/>
          </cell>
        </row>
        <row r="420">
          <cell r="B420">
            <v>80533286</v>
          </cell>
          <cell r="C420">
            <v>540200777</v>
          </cell>
          <cell r="E420" t="str">
            <v/>
          </cell>
          <cell r="F420" t="str">
            <v/>
          </cell>
          <cell r="G420" t="str">
            <v xml:space="preserve">UASC AL KHOR                                      </v>
          </cell>
          <cell r="I420" t="str">
            <v/>
          </cell>
          <cell r="J420">
            <v>1</v>
          </cell>
          <cell r="K420" t="str">
            <v>1</v>
          </cell>
          <cell r="L420" t="str">
            <v>1</v>
          </cell>
          <cell r="M420" t="str">
            <v>0</v>
          </cell>
          <cell r="N420" t="str">
            <v>0</v>
          </cell>
          <cell r="O420" t="str">
            <v>51</v>
          </cell>
          <cell r="P420" t="str">
            <v>0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HLXU6511463           </v>
          </cell>
          <cell r="V420" t="str">
            <v/>
          </cell>
          <cell r="W420" t="str">
            <v>BANCOS ( ALVARO ) PUXE SBL</v>
          </cell>
          <cell r="X420" t="str">
            <v>DTA EADI</v>
          </cell>
          <cell r="Y420" t="str">
            <v>03/03/2022</v>
          </cell>
        </row>
        <row r="421">
          <cell r="B421">
            <v>80533269</v>
          </cell>
          <cell r="C421">
            <v>540200778</v>
          </cell>
          <cell r="E421" t="str">
            <v/>
          </cell>
          <cell r="F421" t="str">
            <v/>
          </cell>
          <cell r="G421" t="str">
            <v xml:space="preserve">UASC AL KHOR                                      </v>
          </cell>
          <cell r="I421" t="str">
            <v/>
          </cell>
          <cell r="J421">
            <v>9</v>
          </cell>
          <cell r="K421" t="str">
            <v>5</v>
          </cell>
          <cell r="L421" t="str">
            <v>9</v>
          </cell>
          <cell r="M421" t="str">
            <v>0</v>
          </cell>
          <cell r="N421" t="str">
            <v>4</v>
          </cell>
          <cell r="O421" t="str">
            <v>26</v>
          </cell>
          <cell r="P421" t="str">
            <v>5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UACU5556005           </v>
          </cell>
          <cell r="U421" t="str">
            <v>15/03/2022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03/03/2022</v>
          </cell>
        </row>
        <row r="422">
          <cell r="B422">
            <v>80533274</v>
          </cell>
          <cell r="C422">
            <v>540200781</v>
          </cell>
          <cell r="E422" t="str">
            <v/>
          </cell>
          <cell r="F422" t="str">
            <v/>
          </cell>
          <cell r="G422" t="str">
            <v xml:space="preserve">UASC AL KHOR                                      </v>
          </cell>
          <cell r="I422" t="str">
            <v/>
          </cell>
          <cell r="J422">
            <v>24</v>
          </cell>
          <cell r="K422" t="str">
            <v>6</v>
          </cell>
          <cell r="L422" t="str">
            <v>24</v>
          </cell>
          <cell r="M422" t="str">
            <v>0</v>
          </cell>
          <cell r="N422" t="str">
            <v>31</v>
          </cell>
          <cell r="O422" t="str">
            <v>26</v>
          </cell>
          <cell r="P422" t="str">
            <v>8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BMOU4010225           </v>
          </cell>
          <cell r="U422" t="str">
            <v>24/02/2022</v>
          </cell>
          <cell r="V422" t="str">
            <v/>
          </cell>
          <cell r="W422" t="str">
            <v/>
          </cell>
          <cell r="X422" t="str">
            <v>DTA EADI</v>
          </cell>
          <cell r="Y422" t="str">
            <v>03/03/2022</v>
          </cell>
        </row>
        <row r="423">
          <cell r="B423">
            <v>80533276</v>
          </cell>
          <cell r="C423">
            <v>540200782</v>
          </cell>
          <cell r="E423" t="str">
            <v/>
          </cell>
          <cell r="F423" t="str">
            <v>VERMELHO</v>
          </cell>
          <cell r="G423" t="str">
            <v xml:space="preserve">UASC AL KHOR                                      </v>
          </cell>
          <cell r="I423" t="str">
            <v/>
          </cell>
          <cell r="J423">
            <v>33</v>
          </cell>
          <cell r="K423" t="str">
            <v>8</v>
          </cell>
          <cell r="L423" t="str">
            <v>33</v>
          </cell>
          <cell r="M423" t="str">
            <v>111</v>
          </cell>
          <cell r="N423" t="str">
            <v>37</v>
          </cell>
          <cell r="O423" t="str">
            <v>10</v>
          </cell>
          <cell r="P423" t="str">
            <v>10</v>
          </cell>
          <cell r="Q423" t="str">
            <v>2</v>
          </cell>
          <cell r="R423" t="str">
            <v>2</v>
          </cell>
          <cell r="S423" t="str">
            <v>Não</v>
          </cell>
          <cell r="T423" t="str">
            <v xml:space="preserve">TGHU6288165           </v>
          </cell>
          <cell r="U423" t="str">
            <v>21/02/2022</v>
          </cell>
          <cell r="V423" t="str">
            <v/>
          </cell>
          <cell r="W423" t="str">
            <v>Rodrigo A9753300500</v>
          </cell>
          <cell r="X423" t="str">
            <v/>
          </cell>
          <cell r="Y423" t="str">
            <v/>
          </cell>
        </row>
        <row r="424">
          <cell r="B424">
            <v>80533351</v>
          </cell>
          <cell r="C424">
            <v>540200785</v>
          </cell>
          <cell r="E424" t="str">
            <v/>
          </cell>
          <cell r="F424" t="str">
            <v/>
          </cell>
          <cell r="G424" t="str">
            <v xml:space="preserve">UASC AL KHOR                                      </v>
          </cell>
          <cell r="I424" t="str">
            <v/>
          </cell>
          <cell r="J424">
            <v>9</v>
          </cell>
          <cell r="K424" t="str">
            <v>6</v>
          </cell>
          <cell r="L424" t="str">
            <v>9</v>
          </cell>
          <cell r="M424" t="str">
            <v>0</v>
          </cell>
          <cell r="N424" t="str">
            <v>26</v>
          </cell>
          <cell r="O424" t="str">
            <v>0</v>
          </cell>
          <cell r="P424" t="str">
            <v>0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HLBU3363895           </v>
          </cell>
          <cell r="V424" t="str">
            <v>03/03/2022</v>
          </cell>
          <cell r="W424" t="str">
            <v>CJ. CAMBIO ( ALVARO ) PUXE SBL</v>
          </cell>
          <cell r="X424" t="str">
            <v>DTA TRANSP</v>
          </cell>
          <cell r="Y424" t="str">
            <v/>
          </cell>
        </row>
        <row r="425">
          <cell r="B425">
            <v>80533380</v>
          </cell>
          <cell r="C425">
            <v>540200786</v>
          </cell>
          <cell r="E425" t="str">
            <v/>
          </cell>
          <cell r="F425" t="str">
            <v/>
          </cell>
          <cell r="G425" t="str">
            <v xml:space="preserve">UASC AL KHOR                                      </v>
          </cell>
          <cell r="I425" t="str">
            <v/>
          </cell>
          <cell r="J425">
            <v>13</v>
          </cell>
          <cell r="K425" t="str">
            <v>4</v>
          </cell>
          <cell r="L425" t="str">
            <v>13</v>
          </cell>
          <cell r="M425" t="str">
            <v>0</v>
          </cell>
          <cell r="N425" t="str">
            <v>0</v>
          </cell>
          <cell r="O425" t="str">
            <v>15</v>
          </cell>
          <cell r="P425" t="str">
            <v>25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TCNU6696000           </v>
          </cell>
          <cell r="U425" t="str">
            <v>17/03/2022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</row>
        <row r="426">
          <cell r="B426">
            <v>80533389</v>
          </cell>
          <cell r="C426">
            <v>540200787</v>
          </cell>
          <cell r="E426" t="str">
            <v/>
          </cell>
          <cell r="F426" t="str">
            <v>VERDE</v>
          </cell>
          <cell r="G426" t="str">
            <v xml:space="preserve">UASC AL KHOR                                      </v>
          </cell>
          <cell r="H426" t="str">
            <v>7</v>
          </cell>
          <cell r="I426" t="str">
            <v>3</v>
          </cell>
          <cell r="J426">
            <v>13</v>
          </cell>
          <cell r="K426" t="str">
            <v>6</v>
          </cell>
          <cell r="L426" t="str">
            <v>13</v>
          </cell>
          <cell r="M426" t="str">
            <v>18</v>
          </cell>
          <cell r="N426" t="str">
            <v>5</v>
          </cell>
          <cell r="O426" t="str">
            <v>0</v>
          </cell>
          <cell r="P426" t="str">
            <v>0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SEGU2683179           </v>
          </cell>
          <cell r="V426" t="str">
            <v/>
          </cell>
          <cell r="W426" t="str">
            <v>(SNS) TROCA DE NOTA</v>
          </cell>
          <cell r="X426" t="str">
            <v/>
          </cell>
          <cell r="Y426" t="str">
            <v/>
          </cell>
        </row>
        <row r="427">
          <cell r="B427">
            <v>80533417</v>
          </cell>
          <cell r="C427">
            <v>540200794</v>
          </cell>
          <cell r="E427" t="str">
            <v/>
          </cell>
          <cell r="F427" t="str">
            <v>VERDE</v>
          </cell>
          <cell r="G427" t="str">
            <v xml:space="preserve">UASC AL KHOR                                      </v>
          </cell>
          <cell r="H427" t="str">
            <v>1</v>
          </cell>
          <cell r="I427" t="str">
            <v/>
          </cell>
          <cell r="J427">
            <v>8</v>
          </cell>
          <cell r="K427" t="str">
            <v>4</v>
          </cell>
          <cell r="L427" t="str">
            <v>8</v>
          </cell>
          <cell r="M427" t="str">
            <v>0</v>
          </cell>
          <cell r="N427" t="str">
            <v>3</v>
          </cell>
          <cell r="O427" t="str">
            <v>3</v>
          </cell>
          <cell r="P427" t="str">
            <v>34</v>
          </cell>
          <cell r="Q427" t="str">
            <v>0</v>
          </cell>
          <cell r="R427" t="str">
            <v>0</v>
          </cell>
          <cell r="S427" t="str">
            <v>Não</v>
          </cell>
          <cell r="T427" t="str">
            <v xml:space="preserve">HLBU2660076           </v>
          </cell>
          <cell r="U427" t="str">
            <v>11/03/2022</v>
          </cell>
          <cell r="V427" t="str">
            <v>11/03/2022</v>
          </cell>
          <cell r="W427" t="str">
            <v>DTA 04/03/ Patrick A9305200007</v>
          </cell>
          <cell r="X427" t="str">
            <v>MBB</v>
          </cell>
          <cell r="Y427" t="str">
            <v/>
          </cell>
        </row>
        <row r="428">
          <cell r="B428">
            <v>80533432</v>
          </cell>
          <cell r="C428">
            <v>540200797</v>
          </cell>
          <cell r="E428" t="str">
            <v/>
          </cell>
          <cell r="F428" t="str">
            <v/>
          </cell>
          <cell r="G428" t="str">
            <v xml:space="preserve">UASC AL KHOR                                      </v>
          </cell>
          <cell r="I428" t="str">
            <v/>
          </cell>
          <cell r="J428">
            <v>18</v>
          </cell>
          <cell r="K428" t="str">
            <v>8</v>
          </cell>
          <cell r="L428" t="str">
            <v>18</v>
          </cell>
          <cell r="M428" t="str">
            <v>0</v>
          </cell>
          <cell r="N428" t="str">
            <v>9</v>
          </cell>
          <cell r="O428" t="str">
            <v>13</v>
          </cell>
          <cell r="P428" t="str">
            <v>21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TCNU7547335           </v>
          </cell>
          <cell r="U428" t="str">
            <v>17/03/2022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</row>
        <row r="429">
          <cell r="B429">
            <v>80533447</v>
          </cell>
          <cell r="C429">
            <v>540200798</v>
          </cell>
          <cell r="E429" t="str">
            <v/>
          </cell>
          <cell r="F429" t="str">
            <v/>
          </cell>
          <cell r="G429" t="str">
            <v xml:space="preserve">UASC AL KHOR                                      </v>
          </cell>
          <cell r="I429" t="str">
            <v/>
          </cell>
          <cell r="J429">
            <v>1</v>
          </cell>
          <cell r="K429" t="str">
            <v/>
          </cell>
          <cell r="L429" t="str">
            <v>1</v>
          </cell>
          <cell r="M429" t="str">
            <v>0</v>
          </cell>
          <cell r="N429" t="str">
            <v>0</v>
          </cell>
          <cell r="O429" t="str">
            <v>20</v>
          </cell>
          <cell r="P429" t="str">
            <v>0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HAMU1137950           </v>
          </cell>
          <cell r="V429" t="str">
            <v>16/03/2022</v>
          </cell>
          <cell r="W429" t="str">
            <v>PORTA-OBJETOS AREA DO TETO ( ALVARO ) PUXE SBL</v>
          </cell>
          <cell r="X429" t="str">
            <v>DTA TRANSP</v>
          </cell>
          <cell r="Y429" t="str">
            <v/>
          </cell>
        </row>
        <row r="430">
          <cell r="B430">
            <v>80533478</v>
          </cell>
          <cell r="C430">
            <v>540200799</v>
          </cell>
          <cell r="E430" t="str">
            <v/>
          </cell>
          <cell r="F430" t="str">
            <v/>
          </cell>
          <cell r="G430" t="str">
            <v xml:space="preserve">UASC AL KHOR                                      </v>
          </cell>
          <cell r="I430" t="str">
            <v/>
          </cell>
          <cell r="J430">
            <v>1</v>
          </cell>
          <cell r="K430" t="str">
            <v>1</v>
          </cell>
          <cell r="L430" t="str">
            <v>1</v>
          </cell>
          <cell r="M430" t="str">
            <v>0</v>
          </cell>
          <cell r="N430" t="str">
            <v>0</v>
          </cell>
          <cell r="O430" t="str">
            <v>0</v>
          </cell>
          <cell r="P430" t="str">
            <v>42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TEMU7269384           </v>
          </cell>
          <cell r="V430" t="str">
            <v/>
          </cell>
          <cell r="W430" t="str">
            <v>DTA 04/03</v>
          </cell>
          <cell r="X430" t="str">
            <v>DTA TRANSP</v>
          </cell>
          <cell r="Y430" t="str">
            <v/>
          </cell>
        </row>
        <row r="431">
          <cell r="B431">
            <v>80533480</v>
          </cell>
          <cell r="C431">
            <v>540200800</v>
          </cell>
          <cell r="E431" t="str">
            <v/>
          </cell>
          <cell r="F431" t="str">
            <v/>
          </cell>
          <cell r="G431" t="str">
            <v xml:space="preserve">UASC AL KHOR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20</v>
          </cell>
          <cell r="P431" t="str">
            <v>0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HLBU2673962           </v>
          </cell>
          <cell r="V431" t="str">
            <v/>
          </cell>
          <cell r="W431" t="str">
            <v>DTA 04/03/ PORTA-OBJETOS AREA DO TETO ( ALVARO ) PUXE SBL</v>
          </cell>
          <cell r="X431" t="str">
            <v>DTA TRANSP</v>
          </cell>
          <cell r="Y431" t="str">
            <v/>
          </cell>
        </row>
        <row r="432">
          <cell r="B432">
            <v>80533482</v>
          </cell>
          <cell r="C432">
            <v>540200802</v>
          </cell>
          <cell r="E432" t="str">
            <v/>
          </cell>
          <cell r="F432" t="str">
            <v/>
          </cell>
          <cell r="G432" t="str">
            <v xml:space="preserve">UASC AL KHOR                                      </v>
          </cell>
          <cell r="I432" t="str">
            <v/>
          </cell>
          <cell r="J432">
            <v>1</v>
          </cell>
          <cell r="K432" t="str">
            <v/>
          </cell>
          <cell r="L432" t="str">
            <v>1</v>
          </cell>
          <cell r="M432" t="str">
            <v>0</v>
          </cell>
          <cell r="N432" t="str">
            <v>0</v>
          </cell>
          <cell r="O432" t="str">
            <v>20</v>
          </cell>
          <cell r="P432" t="str">
            <v>0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HLXU8055249           </v>
          </cell>
          <cell r="V432" t="str">
            <v/>
          </cell>
          <cell r="W432" t="str">
            <v>DTA 04/03/ PORTA-OBJETOS AREA DO TETO ( ALVARO ) PUXE SBL</v>
          </cell>
          <cell r="X432" t="str">
            <v>DTA TRANSP</v>
          </cell>
          <cell r="Y432" t="str">
            <v/>
          </cell>
        </row>
        <row r="433">
          <cell r="B433">
            <v>80533490</v>
          </cell>
          <cell r="C433">
            <v>540200805</v>
          </cell>
          <cell r="E433" t="str">
            <v/>
          </cell>
          <cell r="F433" t="str">
            <v/>
          </cell>
          <cell r="G433" t="str">
            <v xml:space="preserve">UASC AL KHOR                                      </v>
          </cell>
          <cell r="I433" t="str">
            <v/>
          </cell>
          <cell r="J433">
            <v>23</v>
          </cell>
          <cell r="K433" t="str">
            <v>9</v>
          </cell>
          <cell r="L433" t="str">
            <v>23</v>
          </cell>
          <cell r="M433" t="str">
            <v>0</v>
          </cell>
          <cell r="N433" t="str">
            <v>1</v>
          </cell>
          <cell r="O433" t="str">
            <v>33</v>
          </cell>
          <cell r="P433" t="str">
            <v>26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HLBU2589614           </v>
          </cell>
          <cell r="U433" t="str">
            <v>18/03/2022</v>
          </cell>
          <cell r="V433" t="str">
            <v/>
          </cell>
          <cell r="W433" t="str">
            <v>BANCOS ( ALVARO ) PUXE SBL</v>
          </cell>
          <cell r="X433" t="str">
            <v>SBL</v>
          </cell>
          <cell r="Y433" t="str">
            <v/>
          </cell>
        </row>
        <row r="434">
          <cell r="B434">
            <v>80532676</v>
          </cell>
          <cell r="C434">
            <v>540200886</v>
          </cell>
          <cell r="E434" t="str">
            <v/>
          </cell>
          <cell r="F434" t="str">
            <v/>
          </cell>
          <cell r="G434" t="str">
            <v xml:space="preserve">UASC AL KHOR                                      </v>
          </cell>
          <cell r="I434" t="str">
            <v/>
          </cell>
          <cell r="J434">
            <v>10</v>
          </cell>
          <cell r="K434" t="str">
            <v>2</v>
          </cell>
          <cell r="L434" t="str">
            <v>10</v>
          </cell>
          <cell r="M434" t="str">
            <v>0</v>
          </cell>
          <cell r="N434" t="str">
            <v>1</v>
          </cell>
          <cell r="O434" t="str">
            <v>29</v>
          </cell>
          <cell r="P434" t="str">
            <v>6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HLBU3244242           </v>
          </cell>
          <cell r="V434" t="str">
            <v/>
          </cell>
          <cell r="W434" t="str">
            <v>DTA 04/03</v>
          </cell>
          <cell r="X434" t="str">
            <v>DTA TRANSP</v>
          </cell>
          <cell r="Y434" t="str">
            <v/>
          </cell>
        </row>
        <row r="435">
          <cell r="B435">
            <v>80532677</v>
          </cell>
          <cell r="C435">
            <v>540200888</v>
          </cell>
          <cell r="E435" t="str">
            <v/>
          </cell>
          <cell r="F435" t="str">
            <v>VERDE</v>
          </cell>
          <cell r="G435" t="str">
            <v xml:space="preserve">UASC AL KHOR                                      </v>
          </cell>
          <cell r="H435" t="str">
            <v>3</v>
          </cell>
          <cell r="I435" t="str">
            <v/>
          </cell>
          <cell r="J435">
            <v>7</v>
          </cell>
          <cell r="K435" t="str">
            <v>3</v>
          </cell>
          <cell r="L435" t="str">
            <v>7</v>
          </cell>
          <cell r="M435" t="str">
            <v>0</v>
          </cell>
          <cell r="N435" t="str">
            <v>8</v>
          </cell>
          <cell r="O435" t="str">
            <v>8</v>
          </cell>
          <cell r="P435" t="str">
            <v>9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HLBU1493293           </v>
          </cell>
          <cell r="U435" t="str">
            <v>11/03/2022</v>
          </cell>
          <cell r="V435" t="str">
            <v>11/03/2022</v>
          </cell>
          <cell r="W435" t="str">
            <v>Leticia A9424604709 / Patrick A9483254609  7390</v>
          </cell>
          <cell r="X435" t="str">
            <v>MBB</v>
          </cell>
          <cell r="Y435" t="str">
            <v/>
          </cell>
        </row>
        <row r="436">
          <cell r="B436">
            <v>80532697</v>
          </cell>
          <cell r="C436">
            <v>540200892</v>
          </cell>
          <cell r="E436" t="str">
            <v/>
          </cell>
          <cell r="F436" t="str">
            <v/>
          </cell>
          <cell r="G436" t="str">
            <v xml:space="preserve">UASC AL KHOR                                      </v>
          </cell>
          <cell r="I436" t="str">
            <v/>
          </cell>
          <cell r="J436">
            <v>4</v>
          </cell>
          <cell r="K436" t="str">
            <v>3</v>
          </cell>
          <cell r="L436" t="str">
            <v>4</v>
          </cell>
          <cell r="M436" t="str">
            <v>0</v>
          </cell>
          <cell r="N436" t="str">
            <v>0</v>
          </cell>
          <cell r="O436" t="str">
            <v>15</v>
          </cell>
          <cell r="P436" t="str">
            <v>20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TGBU6168342           </v>
          </cell>
          <cell r="U436" t="str">
            <v>09/03/2022</v>
          </cell>
          <cell r="V436" t="str">
            <v>10/03/2022</v>
          </cell>
          <cell r="W436" t="str">
            <v>Leticia A9408400774  7D66 / Patrick A9483254609 7390</v>
          </cell>
          <cell r="X436" t="str">
            <v>MBB</v>
          </cell>
          <cell r="Y436" t="str">
            <v/>
          </cell>
        </row>
        <row r="437">
          <cell r="B437">
            <v>80532699</v>
          </cell>
          <cell r="C437">
            <v>540200895</v>
          </cell>
          <cell r="E437" t="str">
            <v/>
          </cell>
          <cell r="F437" t="str">
            <v>VERDE</v>
          </cell>
          <cell r="G437" t="str">
            <v xml:space="preserve">UASC AL KHOR                                      </v>
          </cell>
          <cell r="H437" t="str">
            <v>2</v>
          </cell>
          <cell r="I437" t="str">
            <v/>
          </cell>
          <cell r="J437">
            <v>5</v>
          </cell>
          <cell r="K437" t="str">
            <v>2</v>
          </cell>
          <cell r="L437" t="str">
            <v>5</v>
          </cell>
          <cell r="M437" t="str">
            <v>0</v>
          </cell>
          <cell r="N437" t="str">
            <v>2</v>
          </cell>
          <cell r="O437" t="str">
            <v>6</v>
          </cell>
          <cell r="P437" t="str">
            <v>13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CXDU1776540           </v>
          </cell>
          <cell r="U437" t="str">
            <v>10/03/2022</v>
          </cell>
          <cell r="V437" t="str">
            <v>09/03/2022</v>
          </cell>
          <cell r="W437" t="str">
            <v>Patrick A9483254609 7390</v>
          </cell>
          <cell r="X437" t="str">
            <v>SBL</v>
          </cell>
          <cell r="Y437" t="str">
            <v/>
          </cell>
        </row>
        <row r="438">
          <cell r="B438">
            <v>80532700</v>
          </cell>
          <cell r="C438">
            <v>540200896</v>
          </cell>
          <cell r="E438" t="str">
            <v/>
          </cell>
          <cell r="F438" t="str">
            <v/>
          </cell>
          <cell r="G438" t="str">
            <v xml:space="preserve">UASC AL KHOR                                      </v>
          </cell>
          <cell r="I438" t="str">
            <v/>
          </cell>
          <cell r="J438">
            <v>113</v>
          </cell>
          <cell r="K438" t="str">
            <v>28</v>
          </cell>
          <cell r="L438" t="str">
            <v>113</v>
          </cell>
          <cell r="M438" t="str">
            <v>770</v>
          </cell>
          <cell r="N438" t="str">
            <v>24</v>
          </cell>
          <cell r="O438" t="str">
            <v>8</v>
          </cell>
          <cell r="P438" t="str">
            <v>13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HLXU6564273           </v>
          </cell>
          <cell r="U438" t="str">
            <v>14/03/2022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</row>
        <row r="439">
          <cell r="B439">
            <v>80532774</v>
          </cell>
          <cell r="C439">
            <v>540200899</v>
          </cell>
          <cell r="E439" t="str">
            <v/>
          </cell>
          <cell r="F439" t="str">
            <v>VERMELHO</v>
          </cell>
          <cell r="G439" t="str">
            <v xml:space="preserve">UASC AL KHOR                                      </v>
          </cell>
          <cell r="I439" t="str">
            <v/>
          </cell>
          <cell r="J439">
            <v>54</v>
          </cell>
          <cell r="K439" t="str">
            <v>9</v>
          </cell>
          <cell r="L439" t="str">
            <v>54</v>
          </cell>
          <cell r="M439" t="str">
            <v>268</v>
          </cell>
          <cell r="N439" t="str">
            <v>13</v>
          </cell>
          <cell r="O439" t="str">
            <v>5</v>
          </cell>
          <cell r="P439" t="str">
            <v>18</v>
          </cell>
          <cell r="Q439" t="str">
            <v>2</v>
          </cell>
          <cell r="R439" t="str">
            <v>2</v>
          </cell>
          <cell r="S439" t="str">
            <v>Não</v>
          </cell>
          <cell r="T439" t="str">
            <v xml:space="preserve">HLBU2012303           </v>
          </cell>
          <cell r="U439" t="str">
            <v>04/03/2022</v>
          </cell>
          <cell r="V439" t="str">
            <v/>
          </cell>
          <cell r="W439" t="str">
            <v>Ronie A0259976947</v>
          </cell>
          <cell r="X439" t="str">
            <v>AGUARDANDO TRANSPORTE</v>
          </cell>
          <cell r="Y439" t="str">
            <v/>
          </cell>
        </row>
        <row r="440">
          <cell r="B440">
            <v>80532798</v>
          </cell>
          <cell r="C440">
            <v>540200901</v>
          </cell>
          <cell r="E440" t="str">
            <v/>
          </cell>
          <cell r="F440" t="str">
            <v/>
          </cell>
          <cell r="G440" t="str">
            <v xml:space="preserve">UASC AL KHOR                                      </v>
          </cell>
          <cell r="I440" t="str">
            <v/>
          </cell>
          <cell r="J440">
            <v>12</v>
          </cell>
          <cell r="K440" t="str">
            <v>4</v>
          </cell>
          <cell r="L440" t="str">
            <v>12</v>
          </cell>
          <cell r="M440" t="str">
            <v>0</v>
          </cell>
          <cell r="N440" t="str">
            <v>34</v>
          </cell>
          <cell r="O440" t="str">
            <v>9</v>
          </cell>
          <cell r="P440" t="str">
            <v>12</v>
          </cell>
          <cell r="Q440" t="str">
            <v>1</v>
          </cell>
          <cell r="R440" t="str">
            <v>1</v>
          </cell>
          <cell r="S440" t="str">
            <v>Não</v>
          </cell>
          <cell r="T440" t="str">
            <v xml:space="preserve">DFSU7319919           </v>
          </cell>
          <cell r="V440" t="str">
            <v>09/03/2022</v>
          </cell>
          <cell r="W440" t="str">
            <v/>
          </cell>
          <cell r="X440" t="str">
            <v>DTA TRANSP</v>
          </cell>
          <cell r="Y440" t="str">
            <v/>
          </cell>
        </row>
        <row r="441">
          <cell r="B441">
            <v>80532847</v>
          </cell>
          <cell r="C441">
            <v>540200904</v>
          </cell>
          <cell r="E441" t="str">
            <v/>
          </cell>
          <cell r="F441" t="str">
            <v/>
          </cell>
          <cell r="G441" t="str">
            <v xml:space="preserve">UASC AL KHOR                                      </v>
          </cell>
          <cell r="I441" t="str">
            <v/>
          </cell>
          <cell r="J441">
            <v>9</v>
          </cell>
          <cell r="K441" t="str">
            <v>6</v>
          </cell>
          <cell r="L441" t="str">
            <v>9</v>
          </cell>
          <cell r="M441" t="str">
            <v>0</v>
          </cell>
          <cell r="N441" t="str">
            <v>0</v>
          </cell>
          <cell r="O441" t="str">
            <v>17</v>
          </cell>
          <cell r="P441" t="str">
            <v>11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TRHU4503640           </v>
          </cell>
          <cell r="U441" t="str">
            <v>11/03/2022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</row>
        <row r="442">
          <cell r="B442">
            <v>80532858</v>
          </cell>
          <cell r="C442">
            <v>540200906</v>
          </cell>
          <cell r="E442" t="str">
            <v/>
          </cell>
          <cell r="F442" t="str">
            <v>VERDE</v>
          </cell>
          <cell r="G442" t="str">
            <v xml:space="preserve">UASC AL KHOR                                      </v>
          </cell>
          <cell r="H442" t="str">
            <v>17</v>
          </cell>
          <cell r="I442" t="str">
            <v>8</v>
          </cell>
          <cell r="J442">
            <v>66</v>
          </cell>
          <cell r="K442" t="str">
            <v>14</v>
          </cell>
          <cell r="L442" t="str">
            <v>66</v>
          </cell>
          <cell r="M442" t="str">
            <v>490</v>
          </cell>
          <cell r="N442" t="str">
            <v>10</v>
          </cell>
          <cell r="O442" t="str">
            <v>12</v>
          </cell>
          <cell r="P442" t="str">
            <v>17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TGBU5697906           </v>
          </cell>
          <cell r="U442" t="str">
            <v>02/02/2022</v>
          </cell>
          <cell r="V442" t="str">
            <v>02/03/2022</v>
          </cell>
          <cell r="W442" t="str">
            <v>Rodrigo N304017008034/ Silas A9606898096 9051</v>
          </cell>
          <cell r="X442" t="str">
            <v>MBB</v>
          </cell>
          <cell r="Y442" t="str">
            <v/>
          </cell>
        </row>
        <row r="443">
          <cell r="B443">
            <v>80532924</v>
          </cell>
          <cell r="C443">
            <v>540200911</v>
          </cell>
          <cell r="E443" t="str">
            <v/>
          </cell>
          <cell r="F443" t="str">
            <v>VERDE</v>
          </cell>
          <cell r="G443" t="str">
            <v xml:space="preserve">UASC AL KHOR                                      </v>
          </cell>
          <cell r="H443" t="str">
            <v>15</v>
          </cell>
          <cell r="I443" t="str">
            <v/>
          </cell>
          <cell r="J443">
            <v>3</v>
          </cell>
          <cell r="K443" t="str">
            <v>2</v>
          </cell>
          <cell r="L443" t="str">
            <v>3</v>
          </cell>
          <cell r="M443" t="str">
            <v>0</v>
          </cell>
          <cell r="N443" t="str">
            <v>0</v>
          </cell>
          <cell r="O443" t="str">
            <v>20</v>
          </cell>
          <cell r="P443" t="str">
            <v>8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HLBU3224225           </v>
          </cell>
          <cell r="V443" t="str">
            <v>04/02/2022</v>
          </cell>
          <cell r="W443" t="str">
            <v/>
          </cell>
          <cell r="X443" t="str">
            <v>DTA TRANSP</v>
          </cell>
          <cell r="Y443" t="str">
            <v/>
          </cell>
        </row>
        <row r="444">
          <cell r="B444">
            <v>80532936</v>
          </cell>
          <cell r="C444">
            <v>540200915</v>
          </cell>
          <cell r="E444" t="str">
            <v/>
          </cell>
          <cell r="F444" t="str">
            <v>VERDE</v>
          </cell>
          <cell r="G444" t="str">
            <v xml:space="preserve">UASC AL KHOR                                      </v>
          </cell>
          <cell r="H444" t="str">
            <v>4</v>
          </cell>
          <cell r="I444" t="str">
            <v/>
          </cell>
          <cell r="J444">
            <v>11</v>
          </cell>
          <cell r="K444" t="str">
            <v>6</v>
          </cell>
          <cell r="L444" t="str">
            <v>11</v>
          </cell>
          <cell r="M444" t="str">
            <v>0</v>
          </cell>
          <cell r="N444" t="str">
            <v>2</v>
          </cell>
          <cell r="O444" t="str">
            <v>17</v>
          </cell>
          <cell r="P444" t="str">
            <v>14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UACU5134904           </v>
          </cell>
          <cell r="U444" t="str">
            <v>11/03/2022</v>
          </cell>
          <cell r="V444" t="str">
            <v/>
          </cell>
          <cell r="W444" t="str">
            <v>DTA 04/03/ REFORCO ESQ ( DARIO ) PUXE SBL</v>
          </cell>
          <cell r="X444" t="str">
            <v>DTA TRANSP</v>
          </cell>
          <cell r="Y444" t="str">
            <v/>
          </cell>
        </row>
        <row r="445">
          <cell r="B445">
            <v>80532930</v>
          </cell>
          <cell r="C445">
            <v>540200917</v>
          </cell>
          <cell r="E445" t="str">
            <v/>
          </cell>
          <cell r="F445" t="str">
            <v/>
          </cell>
          <cell r="G445" t="str">
            <v xml:space="preserve">UASC AL KHOR                                      </v>
          </cell>
          <cell r="I445" t="str">
            <v/>
          </cell>
          <cell r="J445">
            <v>13</v>
          </cell>
          <cell r="K445" t="str">
            <v>5</v>
          </cell>
          <cell r="L445" t="str">
            <v>13</v>
          </cell>
          <cell r="M445" t="str">
            <v>0</v>
          </cell>
          <cell r="N445" t="str">
            <v>25</v>
          </cell>
          <cell r="O445" t="str">
            <v>37</v>
          </cell>
          <cell r="P445" t="str">
            <v>3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HLXU8233572           </v>
          </cell>
          <cell r="U445" t="str">
            <v>28/02/2022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</row>
        <row r="446">
          <cell r="B446">
            <v>80533047</v>
          </cell>
          <cell r="C446">
            <v>540200931</v>
          </cell>
          <cell r="E446" t="str">
            <v/>
          </cell>
          <cell r="F446" t="str">
            <v>VERDE</v>
          </cell>
          <cell r="G446" t="str">
            <v xml:space="preserve">UASC AL KHOR                                      </v>
          </cell>
          <cell r="H446" t="str">
            <v>3</v>
          </cell>
          <cell r="I446" t="str">
            <v/>
          </cell>
          <cell r="J446">
            <v>15</v>
          </cell>
          <cell r="K446" t="str">
            <v>5</v>
          </cell>
          <cell r="L446" t="str">
            <v>15</v>
          </cell>
          <cell r="M446" t="str">
            <v>0</v>
          </cell>
          <cell r="N446" t="str">
            <v>3</v>
          </cell>
          <cell r="O446" t="str">
            <v>12</v>
          </cell>
          <cell r="P446" t="str">
            <v>23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HLBU1165381           </v>
          </cell>
          <cell r="U446" t="str">
            <v>11/03/2022</v>
          </cell>
          <cell r="V446" t="str">
            <v/>
          </cell>
          <cell r="W446" t="str">
            <v>EXO.TRANSM. GW6E-2800/200KV-12 ( TEZOTO-GIBA ) PUXE SBL</v>
          </cell>
          <cell r="X446" t="str">
            <v>SBL</v>
          </cell>
          <cell r="Y446" t="str">
            <v/>
          </cell>
        </row>
        <row r="447">
          <cell r="B447">
            <v>80533049</v>
          </cell>
          <cell r="C447">
            <v>540200932</v>
          </cell>
          <cell r="E447" t="str">
            <v/>
          </cell>
          <cell r="F447" t="str">
            <v>VERDE</v>
          </cell>
          <cell r="G447" t="str">
            <v xml:space="preserve">UASC AL KHOR                                      </v>
          </cell>
          <cell r="H447" t="str">
            <v>14</v>
          </cell>
          <cell r="I447" t="str">
            <v>10</v>
          </cell>
          <cell r="J447">
            <v>34</v>
          </cell>
          <cell r="K447" t="str">
            <v>14</v>
          </cell>
          <cell r="L447" t="str">
            <v>34</v>
          </cell>
          <cell r="M447" t="str">
            <v>31</v>
          </cell>
          <cell r="N447" t="str">
            <v>16</v>
          </cell>
          <cell r="O447" t="str">
            <v>4</v>
          </cell>
          <cell r="P447" t="str">
            <v>20</v>
          </cell>
          <cell r="Q447" t="str">
            <v>1</v>
          </cell>
          <cell r="R447" t="str">
            <v>1</v>
          </cell>
          <cell r="S447" t="str">
            <v>Não</v>
          </cell>
          <cell r="T447" t="str">
            <v xml:space="preserve">CAIU7943097           </v>
          </cell>
          <cell r="V447" t="str">
            <v/>
          </cell>
          <cell r="W447" t="str">
            <v>(SNS) TROCA DE NOTA</v>
          </cell>
          <cell r="X447" t="str">
            <v/>
          </cell>
          <cell r="Y447" t="str">
            <v/>
          </cell>
        </row>
        <row r="448">
          <cell r="B448">
            <v>80533067</v>
          </cell>
          <cell r="C448">
            <v>540200934</v>
          </cell>
          <cell r="E448" t="str">
            <v/>
          </cell>
          <cell r="F448" t="str">
            <v/>
          </cell>
          <cell r="G448" t="str">
            <v xml:space="preserve">UASC AL KHOR                                      </v>
          </cell>
          <cell r="I448" t="str">
            <v/>
          </cell>
          <cell r="J448">
            <v>14</v>
          </cell>
          <cell r="K448" t="str">
            <v>7</v>
          </cell>
          <cell r="L448" t="str">
            <v>14</v>
          </cell>
          <cell r="M448" t="str">
            <v>0</v>
          </cell>
          <cell r="N448" t="str">
            <v>4</v>
          </cell>
          <cell r="O448" t="str">
            <v>53</v>
          </cell>
          <cell r="P448" t="str">
            <v>2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SEGU5712687           </v>
          </cell>
          <cell r="U448" t="str">
            <v>14/03/2022</v>
          </cell>
          <cell r="V448" t="str">
            <v/>
          </cell>
          <cell r="W448" t="str">
            <v>DTA 04/03/ EXO.TRANSM. GW6E-2800/200KV-12 ( TEZOTO-GIBA ) PUXE SBL</v>
          </cell>
          <cell r="X448" t="str">
            <v>DTA TRANSP</v>
          </cell>
          <cell r="Y448" t="str">
            <v/>
          </cell>
        </row>
        <row r="449">
          <cell r="B449">
            <v>80533068</v>
          </cell>
          <cell r="C449">
            <v>540200935</v>
          </cell>
          <cell r="E449" t="str">
            <v/>
          </cell>
          <cell r="F449" t="str">
            <v/>
          </cell>
          <cell r="G449" t="str">
            <v xml:space="preserve">UASC AL KHOR                                      </v>
          </cell>
          <cell r="I449" t="str">
            <v/>
          </cell>
          <cell r="J449">
            <v>10</v>
          </cell>
          <cell r="K449" t="str">
            <v>4</v>
          </cell>
          <cell r="L449" t="str">
            <v>10</v>
          </cell>
          <cell r="M449" t="str">
            <v>0</v>
          </cell>
          <cell r="N449" t="str">
            <v>0</v>
          </cell>
          <cell r="O449" t="str">
            <v>16</v>
          </cell>
          <cell r="P449" t="str">
            <v>13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SEGU5711227           </v>
          </cell>
          <cell r="U449" t="str">
            <v>17/03/2022</v>
          </cell>
          <cell r="V449" t="str">
            <v/>
          </cell>
          <cell r="W449" t="str">
            <v>EXO.TRANSM. GW6E-2800/200KV-12 ( TEZOTO-GIBA ) PUXE SBL</v>
          </cell>
          <cell r="X449" t="str">
            <v>SBL</v>
          </cell>
          <cell r="Y449" t="str">
            <v/>
          </cell>
        </row>
        <row r="450">
          <cell r="B450">
            <v>80533096</v>
          </cell>
          <cell r="C450">
            <v>540200936</v>
          </cell>
          <cell r="E450" t="str">
            <v/>
          </cell>
          <cell r="F450" t="str">
            <v/>
          </cell>
          <cell r="G450" t="str">
            <v xml:space="preserve">UASC AL KHOR                                      </v>
          </cell>
          <cell r="I450" t="str">
            <v/>
          </cell>
          <cell r="J450">
            <v>7</v>
          </cell>
          <cell r="K450" t="str">
            <v>2</v>
          </cell>
          <cell r="L450" t="str">
            <v>7</v>
          </cell>
          <cell r="M450" t="str">
            <v>0</v>
          </cell>
          <cell r="N450" t="str">
            <v>0</v>
          </cell>
          <cell r="O450" t="str">
            <v>1</v>
          </cell>
          <cell r="P450" t="str">
            <v>52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HLXU6532912           </v>
          </cell>
          <cell r="U450" t="str">
            <v>17/03/2022</v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</row>
        <row r="451">
          <cell r="B451">
            <v>80532605</v>
          </cell>
          <cell r="C451">
            <v>540200951</v>
          </cell>
          <cell r="E451" t="str">
            <v/>
          </cell>
          <cell r="F451" t="str">
            <v>VERDE</v>
          </cell>
          <cell r="G451" t="str">
            <v xml:space="preserve">UASC AL KHOR                                      </v>
          </cell>
          <cell r="H451" t="str">
            <v>3</v>
          </cell>
          <cell r="I451" t="str">
            <v/>
          </cell>
          <cell r="J451">
            <v>20</v>
          </cell>
          <cell r="K451" t="str">
            <v>8</v>
          </cell>
          <cell r="L451" t="str">
            <v>20</v>
          </cell>
          <cell r="M451" t="str">
            <v>103</v>
          </cell>
          <cell r="N451" t="str">
            <v>38</v>
          </cell>
          <cell r="O451" t="str">
            <v>7</v>
          </cell>
          <cell r="P451" t="str">
            <v>3</v>
          </cell>
          <cell r="Q451" t="str">
            <v>3</v>
          </cell>
          <cell r="R451" t="str">
            <v>3</v>
          </cell>
          <cell r="S451" t="str">
            <v>Não</v>
          </cell>
          <cell r="T451" t="str">
            <v xml:space="preserve">FANU1816382           </v>
          </cell>
          <cell r="U451" t="str">
            <v>15/03/2022</v>
          </cell>
          <cell r="V451" t="str">
            <v/>
          </cell>
          <cell r="W451" t="str">
            <v>CJ. CAMBIO ( ALVARO ) PUXE SBL</v>
          </cell>
          <cell r="X451" t="str">
            <v>SBL</v>
          </cell>
          <cell r="Y451" t="str">
            <v/>
          </cell>
        </row>
        <row r="452">
          <cell r="B452">
            <v>80532603</v>
          </cell>
          <cell r="C452">
            <v>540200953</v>
          </cell>
          <cell r="E452" t="str">
            <v/>
          </cell>
          <cell r="F452" t="str">
            <v/>
          </cell>
          <cell r="G452" t="str">
            <v xml:space="preserve">UASC AL KHOR                                      </v>
          </cell>
          <cell r="I452" t="str">
            <v/>
          </cell>
          <cell r="J452">
            <v>16</v>
          </cell>
          <cell r="K452" t="str">
            <v>6</v>
          </cell>
          <cell r="L452" t="str">
            <v>16</v>
          </cell>
          <cell r="M452" t="str">
            <v>0</v>
          </cell>
          <cell r="N452" t="str">
            <v>19</v>
          </cell>
          <cell r="O452" t="str">
            <v>27</v>
          </cell>
          <cell r="P452" t="str">
            <v>8</v>
          </cell>
          <cell r="Q452" t="str">
            <v>6</v>
          </cell>
          <cell r="R452" t="str">
            <v>6</v>
          </cell>
          <cell r="S452" t="str">
            <v>Não</v>
          </cell>
          <cell r="T452" t="str">
            <v xml:space="preserve">FFAU1197094           </v>
          </cell>
          <cell r="U452" t="str">
            <v>14/03/2022</v>
          </cell>
          <cell r="V452" t="str">
            <v/>
          </cell>
          <cell r="W452" t="str">
            <v>DTA 04/03</v>
          </cell>
          <cell r="X452" t="str">
            <v>DTA TRANSP</v>
          </cell>
          <cell r="Y452" t="str">
            <v/>
          </cell>
        </row>
        <row r="453">
          <cell r="B453">
            <v>80532618</v>
          </cell>
          <cell r="C453">
            <v>540200954</v>
          </cell>
          <cell r="E453" t="str">
            <v/>
          </cell>
          <cell r="F453" t="str">
            <v/>
          </cell>
          <cell r="G453" t="str">
            <v xml:space="preserve">UASC AL KHOR                                      </v>
          </cell>
          <cell r="I453" t="str">
            <v/>
          </cell>
          <cell r="J453">
            <v>4</v>
          </cell>
          <cell r="K453" t="str">
            <v>3</v>
          </cell>
          <cell r="L453" t="str">
            <v>4</v>
          </cell>
          <cell r="M453" t="str">
            <v>0</v>
          </cell>
          <cell r="N453" t="str">
            <v>5</v>
          </cell>
          <cell r="O453" t="str">
            <v>25</v>
          </cell>
          <cell r="P453" t="str">
            <v>0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HAMU1224885           </v>
          </cell>
          <cell r="U453" t="str">
            <v>21/03/2022</v>
          </cell>
          <cell r="V453" t="str">
            <v/>
          </cell>
          <cell r="W453" t="str">
            <v>DTA 04/03</v>
          </cell>
          <cell r="X453" t="str">
            <v>DTA TRANSP</v>
          </cell>
          <cell r="Y453" t="str">
            <v/>
          </cell>
        </row>
        <row r="454">
          <cell r="B454">
            <v>80532669</v>
          </cell>
          <cell r="C454">
            <v>540200959</v>
          </cell>
          <cell r="E454" t="str">
            <v/>
          </cell>
          <cell r="F454" t="str">
            <v/>
          </cell>
          <cell r="G454" t="str">
            <v xml:space="preserve">UASC AL KHOR                                      </v>
          </cell>
          <cell r="I454" t="str">
            <v/>
          </cell>
          <cell r="J454">
            <v>17</v>
          </cell>
          <cell r="K454" t="str">
            <v>3</v>
          </cell>
          <cell r="L454" t="str">
            <v>17</v>
          </cell>
          <cell r="M454" t="str">
            <v>0</v>
          </cell>
          <cell r="N454" t="str">
            <v>27</v>
          </cell>
          <cell r="O454" t="str">
            <v>17</v>
          </cell>
          <cell r="P454" t="str">
            <v>4</v>
          </cell>
          <cell r="Q454" t="str">
            <v>6</v>
          </cell>
          <cell r="R454" t="str">
            <v>6</v>
          </cell>
          <cell r="S454" t="str">
            <v>Não</v>
          </cell>
          <cell r="T454" t="str">
            <v xml:space="preserve">HLBU2532270           </v>
          </cell>
          <cell r="U454" t="str">
            <v>22/03/2022</v>
          </cell>
          <cell r="V454" t="str">
            <v/>
          </cell>
          <cell r="W454" t="str">
            <v>DTA 04/03</v>
          </cell>
          <cell r="X454" t="str">
            <v>DTA TRANSP</v>
          </cell>
          <cell r="Y454" t="str">
            <v/>
          </cell>
        </row>
        <row r="455">
          <cell r="B455">
            <v>80533312</v>
          </cell>
          <cell r="C455">
            <v>540200961</v>
          </cell>
          <cell r="E455" t="str">
            <v/>
          </cell>
          <cell r="F455" t="str">
            <v/>
          </cell>
          <cell r="G455" t="str">
            <v xml:space="preserve">UASC AL KHOR                                      </v>
          </cell>
          <cell r="I455" t="str">
            <v/>
          </cell>
          <cell r="J455">
            <v>2</v>
          </cell>
          <cell r="K455" t="str">
            <v>1</v>
          </cell>
          <cell r="L455" t="str">
            <v>2</v>
          </cell>
          <cell r="M455" t="str">
            <v>0</v>
          </cell>
          <cell r="N455" t="str">
            <v>0</v>
          </cell>
          <cell r="O455" t="str">
            <v>51</v>
          </cell>
          <cell r="P455" t="str">
            <v>0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UACU5973272           </v>
          </cell>
          <cell r="V455" t="str">
            <v/>
          </cell>
          <cell r="W455" t="str">
            <v>DTA 04/03/ BANCOS ( ALVARO ) PUXE SBL</v>
          </cell>
          <cell r="X455" t="str">
            <v>DTA TRANSP</v>
          </cell>
          <cell r="Y455" t="str">
            <v/>
          </cell>
        </row>
        <row r="456">
          <cell r="B456">
            <v>80533113</v>
          </cell>
          <cell r="C456">
            <v>540200743</v>
          </cell>
          <cell r="E456" t="str">
            <v/>
          </cell>
          <cell r="F456" t="str">
            <v>VERDE</v>
          </cell>
          <cell r="G456" t="str">
            <v xml:space="preserve">UASC AL KHOR                                      </v>
          </cell>
          <cell r="H456" t="str">
            <v>18</v>
          </cell>
          <cell r="I456" t="str">
            <v>0</v>
          </cell>
          <cell r="J456">
            <v>18</v>
          </cell>
          <cell r="K456" t="str">
            <v>4</v>
          </cell>
          <cell r="L456" t="str">
            <v>18</v>
          </cell>
          <cell r="M456" t="str">
            <v>0</v>
          </cell>
          <cell r="N456" t="str">
            <v>23</v>
          </cell>
          <cell r="O456" t="str">
            <v>21</v>
          </cell>
          <cell r="P456" t="str">
            <v>9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HLBU3345090           </v>
          </cell>
          <cell r="U456" t="str">
            <v>21/02/2022</v>
          </cell>
          <cell r="V456" t="str">
            <v>22/02/2022</v>
          </cell>
          <cell r="W456" t="str">
            <v/>
          </cell>
          <cell r="X456" t="str">
            <v>FINALIZADO</v>
          </cell>
          <cell r="Y456" t="str">
            <v/>
          </cell>
        </row>
        <row r="457">
          <cell r="B457">
            <v>80533114</v>
          </cell>
          <cell r="C457">
            <v>540200746</v>
          </cell>
          <cell r="E457" t="str">
            <v/>
          </cell>
          <cell r="F457" t="str">
            <v>VERDE</v>
          </cell>
          <cell r="G457" t="str">
            <v xml:space="preserve">UASC AL KHOR                                      </v>
          </cell>
          <cell r="H457" t="str">
            <v>18</v>
          </cell>
          <cell r="I457" t="str">
            <v>0</v>
          </cell>
          <cell r="J457">
            <v>13</v>
          </cell>
          <cell r="K457" t="str">
            <v>3</v>
          </cell>
          <cell r="L457" t="str">
            <v>13</v>
          </cell>
          <cell r="M457" t="str">
            <v>0</v>
          </cell>
          <cell r="N457" t="str">
            <v>2</v>
          </cell>
          <cell r="O457" t="str">
            <v>26</v>
          </cell>
          <cell r="P457" t="str">
            <v>10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HLBU2221577           </v>
          </cell>
          <cell r="U457" t="str">
            <v>22/02/2022</v>
          </cell>
          <cell r="V457" t="str">
            <v>22/02/2022</v>
          </cell>
          <cell r="W457" t="str">
            <v/>
          </cell>
          <cell r="X457" t="str">
            <v>FINALIZADO</v>
          </cell>
          <cell r="Y457" t="str">
            <v/>
          </cell>
        </row>
        <row r="458">
          <cell r="B458">
            <v>80533057</v>
          </cell>
          <cell r="C458">
            <v>540200747</v>
          </cell>
          <cell r="E458" t="str">
            <v/>
          </cell>
          <cell r="F458" t="str">
            <v>VERDE</v>
          </cell>
          <cell r="G458" t="str">
            <v xml:space="preserve">UASC AL KHOR                                      </v>
          </cell>
          <cell r="H458" t="str">
            <v>18</v>
          </cell>
          <cell r="I458" t="str">
            <v>0</v>
          </cell>
          <cell r="J458">
            <v>18</v>
          </cell>
          <cell r="K458" t="str">
            <v>7</v>
          </cell>
          <cell r="L458" t="str">
            <v>18</v>
          </cell>
          <cell r="M458" t="str">
            <v>0</v>
          </cell>
          <cell r="N458" t="str">
            <v>109</v>
          </cell>
          <cell r="O458" t="str">
            <v>11</v>
          </cell>
          <cell r="P458" t="str">
            <v>1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TCLU6233327           </v>
          </cell>
          <cell r="U458" t="str">
            <v>14/02/2022</v>
          </cell>
          <cell r="V458" t="str">
            <v>22/02/2022</v>
          </cell>
          <cell r="W458" t="str">
            <v>Ronie A0179815105</v>
          </cell>
          <cell r="X458" t="str">
            <v>FINALIZADO</v>
          </cell>
          <cell r="Y458" t="str">
            <v/>
          </cell>
        </row>
        <row r="459">
          <cell r="B459">
            <v>80533064</v>
          </cell>
          <cell r="C459">
            <v>540200749</v>
          </cell>
          <cell r="E459" t="str">
            <v/>
          </cell>
          <cell r="F459" t="str">
            <v>VERDE</v>
          </cell>
          <cell r="G459" t="str">
            <v xml:space="preserve">UASC AL KHOR                                      </v>
          </cell>
          <cell r="H459" t="str">
            <v>18</v>
          </cell>
          <cell r="I459" t="str">
            <v>0</v>
          </cell>
          <cell r="J459">
            <v>122</v>
          </cell>
          <cell r="K459" t="str">
            <v>16</v>
          </cell>
          <cell r="L459" t="str">
            <v>122</v>
          </cell>
          <cell r="M459" t="str">
            <v>804</v>
          </cell>
          <cell r="N459" t="str">
            <v>33</v>
          </cell>
          <cell r="O459" t="str">
            <v>18</v>
          </cell>
          <cell r="P459" t="str">
            <v>14</v>
          </cell>
          <cell r="Q459" t="str">
            <v>4</v>
          </cell>
          <cell r="R459" t="str">
            <v>4</v>
          </cell>
          <cell r="S459" t="str">
            <v>Não</v>
          </cell>
          <cell r="T459" t="str">
            <v xml:space="preserve">FSCU8950890           </v>
          </cell>
          <cell r="U459" t="str">
            <v>21/02/2022</v>
          </cell>
          <cell r="V459" t="str">
            <v>22/02/2022</v>
          </cell>
          <cell r="W459" t="str">
            <v>Carlos A4422010380 / Milani A  9408991514</v>
          </cell>
          <cell r="X459" t="str">
            <v>FINALIZADO</v>
          </cell>
          <cell r="Y459" t="str">
            <v/>
          </cell>
        </row>
        <row r="460">
          <cell r="B460">
            <v>80533078</v>
          </cell>
          <cell r="C460">
            <v>540200752</v>
          </cell>
          <cell r="E460" t="str">
            <v/>
          </cell>
          <cell r="F460" t="str">
            <v>VERDE</v>
          </cell>
          <cell r="G460" t="str">
            <v xml:space="preserve">UASC AL KHOR                                      </v>
          </cell>
          <cell r="H460" t="str">
            <v>18</v>
          </cell>
          <cell r="I460" t="str">
            <v>0</v>
          </cell>
          <cell r="J460">
            <v>20</v>
          </cell>
          <cell r="K460" t="str">
            <v>6</v>
          </cell>
          <cell r="L460" t="str">
            <v>20</v>
          </cell>
          <cell r="M460" t="str">
            <v>92</v>
          </cell>
          <cell r="N460" t="str">
            <v>25</v>
          </cell>
          <cell r="O460" t="str">
            <v>6</v>
          </cell>
          <cell r="P460" t="str">
            <v>6</v>
          </cell>
          <cell r="Q460" t="str">
            <v>2</v>
          </cell>
          <cell r="R460" t="str">
            <v>2</v>
          </cell>
          <cell r="S460" t="str">
            <v>Não</v>
          </cell>
          <cell r="T460" t="str">
            <v xml:space="preserve">CAIU7940349           </v>
          </cell>
          <cell r="U460" t="str">
            <v>22/02/2022</v>
          </cell>
          <cell r="V460" t="str">
            <v>22/02/2022</v>
          </cell>
          <cell r="W460" t="str">
            <v>Rodrigo A9753300500</v>
          </cell>
          <cell r="X460" t="str">
            <v>FINALIZADO</v>
          </cell>
          <cell r="Y460" t="str">
            <v/>
          </cell>
        </row>
        <row r="461">
          <cell r="B461">
            <v>80533150</v>
          </cell>
          <cell r="C461">
            <v>540200753</v>
          </cell>
          <cell r="E461" t="str">
            <v/>
          </cell>
          <cell r="F461" t="str">
            <v>VERDE</v>
          </cell>
          <cell r="G461" t="str">
            <v xml:space="preserve">UASC AL KHOR                                      </v>
          </cell>
          <cell r="H461" t="str">
            <v>18</v>
          </cell>
          <cell r="I461" t="str">
            <v>0</v>
          </cell>
          <cell r="J461">
            <v>30</v>
          </cell>
          <cell r="K461" t="str">
            <v>7</v>
          </cell>
          <cell r="L461" t="str">
            <v>30</v>
          </cell>
          <cell r="M461" t="str">
            <v>165</v>
          </cell>
          <cell r="N461" t="str">
            <v>23</v>
          </cell>
          <cell r="O461" t="str">
            <v>10</v>
          </cell>
          <cell r="P461" t="str">
            <v>11</v>
          </cell>
          <cell r="Q461" t="str">
            <v>5</v>
          </cell>
          <cell r="R461" t="str">
            <v>5</v>
          </cell>
          <cell r="S461" t="str">
            <v>Não</v>
          </cell>
          <cell r="T461" t="str">
            <v xml:space="preserve">UACU5458246           </v>
          </cell>
          <cell r="U461" t="str">
            <v>03/02/2022</v>
          </cell>
          <cell r="V461" t="str">
            <v>22/02/2022</v>
          </cell>
          <cell r="W461" t="str">
            <v/>
          </cell>
          <cell r="X461" t="str">
            <v>FINALIZADO</v>
          </cell>
          <cell r="Y461" t="str">
            <v/>
          </cell>
        </row>
        <row r="462">
          <cell r="B462">
            <v>80533190</v>
          </cell>
          <cell r="C462">
            <v>540200755</v>
          </cell>
          <cell r="E462" t="str">
            <v/>
          </cell>
          <cell r="F462" t="str">
            <v>VERDE</v>
          </cell>
          <cell r="G462" t="str">
            <v xml:space="preserve">UASC AL KHOR                                      </v>
          </cell>
          <cell r="H462" t="str">
            <v>18</v>
          </cell>
          <cell r="I462" t="str">
            <v>0</v>
          </cell>
          <cell r="J462">
            <v>4</v>
          </cell>
          <cell r="K462" t="str">
            <v>3</v>
          </cell>
          <cell r="L462" t="str">
            <v>4</v>
          </cell>
          <cell r="M462" t="str">
            <v>0</v>
          </cell>
          <cell r="N462" t="str">
            <v>0</v>
          </cell>
          <cell r="O462" t="str">
            <v>21</v>
          </cell>
          <cell r="P462" t="str">
            <v>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HLXU8182710           </v>
          </cell>
          <cell r="U462" t="str">
            <v>22/02/2022</v>
          </cell>
          <cell r="V462" t="str">
            <v>22/02/2022</v>
          </cell>
          <cell r="W462" t="str">
            <v>Milani A9448900304</v>
          </cell>
          <cell r="X462" t="str">
            <v>FINALIZADO</v>
          </cell>
          <cell r="Y462" t="str">
            <v/>
          </cell>
        </row>
        <row r="463">
          <cell r="B463">
            <v>80533210</v>
          </cell>
          <cell r="C463">
            <v>540200756</v>
          </cell>
          <cell r="E463" t="str">
            <v/>
          </cell>
          <cell r="F463" t="str">
            <v>VERDE</v>
          </cell>
          <cell r="G463" t="str">
            <v xml:space="preserve">UASC AL KHOR                                      </v>
          </cell>
          <cell r="H463" t="str">
            <v>17</v>
          </cell>
          <cell r="I463" t="str">
            <v>0</v>
          </cell>
          <cell r="J463">
            <v>69</v>
          </cell>
          <cell r="K463" t="str">
            <v>13</v>
          </cell>
          <cell r="L463" t="str">
            <v>69</v>
          </cell>
          <cell r="M463" t="str">
            <v>816</v>
          </cell>
          <cell r="N463" t="str">
            <v>16</v>
          </cell>
          <cell r="O463" t="str">
            <v>11</v>
          </cell>
          <cell r="P463" t="str">
            <v>11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TCKU6551362           </v>
          </cell>
          <cell r="U463" t="str">
            <v>16/02/2022</v>
          </cell>
          <cell r="V463" t="str">
            <v>22/02/2022</v>
          </cell>
          <cell r="W463" t="str">
            <v>HU trocado - Thiago/ Mariana A9609920701</v>
          </cell>
          <cell r="X463" t="str">
            <v>FINALIZADO</v>
          </cell>
          <cell r="Y463" t="str">
            <v/>
          </cell>
        </row>
        <row r="464">
          <cell r="B464">
            <v>80532606</v>
          </cell>
          <cell r="C464">
            <v>540200761</v>
          </cell>
          <cell r="E464" t="str">
            <v/>
          </cell>
          <cell r="F464" t="str">
            <v>VERDE</v>
          </cell>
          <cell r="G464" t="str">
            <v xml:space="preserve">UASC AL KHOR                                      </v>
          </cell>
          <cell r="H464" t="str">
            <v>16</v>
          </cell>
          <cell r="I464" t="str">
            <v>0</v>
          </cell>
          <cell r="J464">
            <v>17</v>
          </cell>
          <cell r="K464" t="str">
            <v>4</v>
          </cell>
          <cell r="L464" t="str">
            <v>17</v>
          </cell>
          <cell r="M464" t="str">
            <v>0</v>
          </cell>
          <cell r="N464" t="str">
            <v>4</v>
          </cell>
          <cell r="O464" t="str">
            <v>38</v>
          </cell>
          <cell r="P464" t="str">
            <v>8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CAIU9082629           </v>
          </cell>
          <cell r="U464" t="str">
            <v>24/02/2022</v>
          </cell>
          <cell r="V464" t="str">
            <v>24/02/2022</v>
          </cell>
          <cell r="W464" t="str">
            <v>Leticia A9448800105 0000 / Milani A  9408900676    7354</v>
          </cell>
          <cell r="X464" t="str">
            <v>FINALIZADO</v>
          </cell>
          <cell r="Y464" t="str">
            <v/>
          </cell>
        </row>
        <row r="465">
          <cell r="B465">
            <v>80532694</v>
          </cell>
          <cell r="C465">
            <v>540200763</v>
          </cell>
          <cell r="E465" t="str">
            <v/>
          </cell>
          <cell r="F465" t="str">
            <v>VERDE</v>
          </cell>
          <cell r="G465" t="str">
            <v xml:space="preserve">UASC AL KHOR                                      </v>
          </cell>
          <cell r="H465" t="str">
            <v>2</v>
          </cell>
          <cell r="I465" t="str">
            <v>0</v>
          </cell>
          <cell r="J465">
            <v>51</v>
          </cell>
          <cell r="K465" t="str">
            <v>11</v>
          </cell>
          <cell r="L465" t="str">
            <v>51</v>
          </cell>
          <cell r="M465" t="str">
            <v>123</v>
          </cell>
          <cell r="N465" t="str">
            <v>14</v>
          </cell>
          <cell r="O465" t="str">
            <v>27</v>
          </cell>
          <cell r="P465" t="str">
            <v>20</v>
          </cell>
          <cell r="Q465" t="str">
            <v>3</v>
          </cell>
          <cell r="R465" t="str">
            <v>3</v>
          </cell>
          <cell r="S465" t="str">
            <v>Não</v>
          </cell>
          <cell r="T465" t="str">
            <v xml:space="preserve">UACU6039970           </v>
          </cell>
          <cell r="U465" t="str">
            <v>15/02/2022</v>
          </cell>
          <cell r="V465" t="str">
            <v>10/03/2022</v>
          </cell>
          <cell r="W465" t="str">
            <v/>
          </cell>
          <cell r="X465" t="str">
            <v>FINALIZADO</v>
          </cell>
          <cell r="Y465" t="str">
            <v/>
          </cell>
        </row>
        <row r="466">
          <cell r="B466">
            <v>80533264</v>
          </cell>
          <cell r="C466">
            <v>540200775</v>
          </cell>
          <cell r="E466" t="str">
            <v/>
          </cell>
          <cell r="F466" t="str">
            <v>VERDE</v>
          </cell>
          <cell r="G466" t="str">
            <v xml:space="preserve">UASC AL KHOR                                      </v>
          </cell>
          <cell r="H466" t="str">
            <v>17</v>
          </cell>
          <cell r="I466" t="str">
            <v>0</v>
          </cell>
          <cell r="J466">
            <v>88</v>
          </cell>
          <cell r="K466" t="str">
            <v>23</v>
          </cell>
          <cell r="L466" t="str">
            <v>88</v>
          </cell>
          <cell r="M466" t="str">
            <v>589</v>
          </cell>
          <cell r="N466" t="str">
            <v>6</v>
          </cell>
          <cell r="O466" t="str">
            <v>24</v>
          </cell>
          <cell r="P466" t="str">
            <v>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BEAU4542861           </v>
          </cell>
          <cell r="U466" t="str">
            <v>16/02/2022</v>
          </cell>
          <cell r="V466" t="str">
            <v>23/02/2022</v>
          </cell>
          <cell r="W466" t="str">
            <v>Rodrigo A0039890085 / Milani A  9585531682</v>
          </cell>
          <cell r="X466" t="str">
            <v>FINALIZADO</v>
          </cell>
          <cell r="Y466" t="str">
            <v/>
          </cell>
        </row>
        <row r="467">
          <cell r="B467">
            <v>80533283</v>
          </cell>
          <cell r="C467">
            <v>540200776</v>
          </cell>
          <cell r="E467" t="str">
            <v/>
          </cell>
          <cell r="F467" t="str">
            <v>VERDE</v>
          </cell>
          <cell r="G467" t="str">
            <v xml:space="preserve">UASC AL KHOR                                      </v>
          </cell>
          <cell r="H467" t="str">
            <v>17</v>
          </cell>
          <cell r="I467" t="str">
            <v>0</v>
          </cell>
          <cell r="J467">
            <v>3</v>
          </cell>
          <cell r="K467" t="str">
            <v>1</v>
          </cell>
          <cell r="L467" t="str">
            <v>3</v>
          </cell>
          <cell r="M467" t="str">
            <v>0</v>
          </cell>
          <cell r="N467" t="str">
            <v>0</v>
          </cell>
          <cell r="O467" t="str">
            <v>20</v>
          </cell>
          <cell r="P467" t="str">
            <v>8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HLBU2879378           </v>
          </cell>
          <cell r="U467" t="str">
            <v>23/02/2022</v>
          </cell>
          <cell r="V467" t="str">
            <v>23/02/2022</v>
          </cell>
          <cell r="W467" t="str">
            <v/>
          </cell>
          <cell r="X467" t="str">
            <v>FINALIZADO</v>
          </cell>
          <cell r="Y467" t="str">
            <v/>
          </cell>
        </row>
        <row r="468">
          <cell r="B468">
            <v>80533309</v>
          </cell>
          <cell r="C468">
            <v>540200779</v>
          </cell>
          <cell r="E468" t="str">
            <v/>
          </cell>
          <cell r="F468" t="str">
            <v>VERDE</v>
          </cell>
          <cell r="G468" t="str">
            <v xml:space="preserve">UASC AL KHOR                                      </v>
          </cell>
          <cell r="H468" t="str">
            <v>15</v>
          </cell>
          <cell r="I468" t="str">
            <v>0</v>
          </cell>
          <cell r="J468">
            <v>8</v>
          </cell>
          <cell r="K468" t="str">
            <v>8</v>
          </cell>
          <cell r="L468" t="str">
            <v>8</v>
          </cell>
          <cell r="M468" t="str">
            <v>0</v>
          </cell>
          <cell r="N468" t="str">
            <v>1</v>
          </cell>
          <cell r="O468" t="str">
            <v>31</v>
          </cell>
          <cell r="P468" t="str">
            <v>2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BSIU9644681           </v>
          </cell>
          <cell r="U468" t="str">
            <v>24/02/2022</v>
          </cell>
          <cell r="V468" t="str">
            <v>24/02/2022</v>
          </cell>
          <cell r="W468" t="str">
            <v>Milani A  9417600459</v>
          </cell>
          <cell r="X468" t="str">
            <v>FINALIZADO</v>
          </cell>
          <cell r="Y468" t="str">
            <v/>
          </cell>
        </row>
        <row r="469">
          <cell r="B469">
            <v>80533311</v>
          </cell>
          <cell r="C469">
            <v>540200780</v>
          </cell>
          <cell r="E469" t="str">
            <v/>
          </cell>
          <cell r="F469" t="str">
            <v>VERDE</v>
          </cell>
          <cell r="G469" t="str">
            <v xml:space="preserve">UASC AL KHOR                                      </v>
          </cell>
          <cell r="H469" t="str">
            <v>17</v>
          </cell>
          <cell r="I469" t="str">
            <v>0</v>
          </cell>
          <cell r="J469">
            <v>69</v>
          </cell>
          <cell r="K469" t="str">
            <v>10</v>
          </cell>
          <cell r="L469" t="str">
            <v>69</v>
          </cell>
          <cell r="M469" t="str">
            <v>461</v>
          </cell>
          <cell r="N469" t="str">
            <v>11</v>
          </cell>
          <cell r="O469" t="str">
            <v>0</v>
          </cell>
          <cell r="P469" t="str">
            <v>18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HLBU2443888           </v>
          </cell>
          <cell r="U469" t="str">
            <v>11/02/2022</v>
          </cell>
          <cell r="V469" t="str">
            <v>23/02/2022</v>
          </cell>
          <cell r="W469" t="str">
            <v>Ronie A3892671174</v>
          </cell>
          <cell r="X469" t="str">
            <v>FINALIZADO</v>
          </cell>
          <cell r="Y469" t="str">
            <v/>
          </cell>
        </row>
        <row r="470">
          <cell r="B470">
            <v>80533323</v>
          </cell>
          <cell r="C470">
            <v>540200783</v>
          </cell>
          <cell r="E470" t="str">
            <v/>
          </cell>
          <cell r="F470" t="str">
            <v>VERDE</v>
          </cell>
          <cell r="G470" t="str">
            <v xml:space="preserve">UASC AL KHOR                                      </v>
          </cell>
          <cell r="H470" t="str">
            <v>18</v>
          </cell>
          <cell r="I470" t="str">
            <v>0</v>
          </cell>
          <cell r="J470">
            <v>59</v>
          </cell>
          <cell r="K470" t="str">
            <v>11</v>
          </cell>
          <cell r="L470" t="str">
            <v>59</v>
          </cell>
          <cell r="M470" t="str">
            <v>255</v>
          </cell>
          <cell r="N470" t="str">
            <v>5</v>
          </cell>
          <cell r="O470" t="str">
            <v>35</v>
          </cell>
          <cell r="P470" t="str">
            <v>8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HLXU8362543           </v>
          </cell>
          <cell r="U470" t="str">
            <v>21/02/2022</v>
          </cell>
          <cell r="V470" t="str">
            <v>22/02/2022</v>
          </cell>
          <cell r="W470" t="str">
            <v>Ronie A3892671174/ Carlos A4570371416</v>
          </cell>
          <cell r="X470" t="str">
            <v>FINALIZADO</v>
          </cell>
          <cell r="Y470" t="str">
            <v/>
          </cell>
        </row>
        <row r="471">
          <cell r="B471">
            <v>80533327</v>
          </cell>
          <cell r="C471">
            <v>540200784</v>
          </cell>
          <cell r="E471" t="str">
            <v/>
          </cell>
          <cell r="F471" t="str">
            <v>VERDE</v>
          </cell>
          <cell r="G471" t="str">
            <v xml:space="preserve">UASC AL KHOR                                      </v>
          </cell>
          <cell r="H471" t="str">
            <v>16</v>
          </cell>
          <cell r="I471" t="str">
            <v>0</v>
          </cell>
          <cell r="J471">
            <v>63</v>
          </cell>
          <cell r="K471" t="str">
            <v>17</v>
          </cell>
          <cell r="L471" t="str">
            <v>63</v>
          </cell>
          <cell r="M471" t="str">
            <v>265</v>
          </cell>
          <cell r="N471" t="str">
            <v>32</v>
          </cell>
          <cell r="O471" t="str">
            <v>15</v>
          </cell>
          <cell r="P471" t="str">
            <v>40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FANU1135265           </v>
          </cell>
          <cell r="U471" t="str">
            <v>18/02/2022</v>
          </cell>
          <cell r="V471" t="str">
            <v>02/03/2022</v>
          </cell>
          <cell r="W471" t="str">
            <v>Carlos A  4570371416</v>
          </cell>
          <cell r="X471" t="str">
            <v>FINALIZADO</v>
          </cell>
          <cell r="Y471" t="str">
            <v/>
          </cell>
        </row>
        <row r="472">
          <cell r="B472">
            <v>80533390</v>
          </cell>
          <cell r="C472">
            <v>540200788</v>
          </cell>
          <cell r="E472" t="str">
            <v/>
          </cell>
          <cell r="F472" t="str">
            <v>VERDE</v>
          </cell>
          <cell r="G472" t="str">
            <v xml:space="preserve">UASC AL KHOR                                      </v>
          </cell>
          <cell r="H472" t="str">
            <v>17</v>
          </cell>
          <cell r="I472" t="str">
            <v>0</v>
          </cell>
          <cell r="J472">
            <v>67</v>
          </cell>
          <cell r="K472" t="str">
            <v>6</v>
          </cell>
          <cell r="L472" t="str">
            <v>67</v>
          </cell>
          <cell r="M472" t="str">
            <v>411</v>
          </cell>
          <cell r="N472" t="str">
            <v>9</v>
          </cell>
          <cell r="O472" t="str">
            <v>11</v>
          </cell>
          <cell r="P472" t="str">
            <v>21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UACU5775662           </v>
          </cell>
          <cell r="U472" t="str">
            <v>22/02/2022</v>
          </cell>
          <cell r="V472" t="str">
            <v>23/02/2022</v>
          </cell>
          <cell r="W472" t="str">
            <v>Milani A  9304292869</v>
          </cell>
          <cell r="X472" t="str">
            <v>FINALIZADO</v>
          </cell>
          <cell r="Y472" t="str">
            <v/>
          </cell>
        </row>
        <row r="473">
          <cell r="B473">
            <v>80533391</v>
          </cell>
          <cell r="C473">
            <v>540200789</v>
          </cell>
          <cell r="E473" t="str">
            <v/>
          </cell>
          <cell r="F473" t="str">
            <v>VERDE</v>
          </cell>
          <cell r="G473" t="str">
            <v xml:space="preserve">UASC AL KHOR                                      </v>
          </cell>
          <cell r="H473" t="str">
            <v>17</v>
          </cell>
          <cell r="I473" t="str">
            <v>0</v>
          </cell>
          <cell r="J473">
            <v>3</v>
          </cell>
          <cell r="K473" t="str">
            <v>2</v>
          </cell>
          <cell r="L473" t="str">
            <v>3</v>
          </cell>
          <cell r="M473" t="str">
            <v>0</v>
          </cell>
          <cell r="N473" t="str">
            <v>20</v>
          </cell>
          <cell r="O473" t="str">
            <v>6</v>
          </cell>
          <cell r="P473" t="str">
            <v>4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HLBU2440467           </v>
          </cell>
          <cell r="U473" t="str">
            <v>22/02/2022</v>
          </cell>
          <cell r="V473" t="str">
            <v>22/02/2022</v>
          </cell>
          <cell r="W473" t="str">
            <v/>
          </cell>
          <cell r="X473" t="str">
            <v>FINALIZADO</v>
          </cell>
          <cell r="Y473" t="str">
            <v/>
          </cell>
        </row>
        <row r="474">
          <cell r="B474">
            <v>80533393</v>
          </cell>
          <cell r="C474">
            <v>540200790</v>
          </cell>
          <cell r="E474" t="str">
            <v/>
          </cell>
          <cell r="F474" t="str">
            <v>VERDE</v>
          </cell>
          <cell r="G474" t="str">
            <v xml:space="preserve">UASC AL KHOR                                      </v>
          </cell>
          <cell r="H474" t="str">
            <v>17</v>
          </cell>
          <cell r="I474" t="str">
            <v>0</v>
          </cell>
          <cell r="J474">
            <v>7</v>
          </cell>
          <cell r="K474" t="str">
            <v>3</v>
          </cell>
          <cell r="L474" t="str">
            <v>7</v>
          </cell>
          <cell r="M474" t="str">
            <v>0</v>
          </cell>
          <cell r="N474" t="str">
            <v>14</v>
          </cell>
          <cell r="O474" t="str">
            <v>13</v>
          </cell>
          <cell r="P474" t="str">
            <v>14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HLBU2872250           </v>
          </cell>
          <cell r="U474" t="str">
            <v>23/02/2022</v>
          </cell>
          <cell r="V474" t="str">
            <v>23/02/2022</v>
          </cell>
          <cell r="W474" t="str">
            <v/>
          </cell>
          <cell r="X474" t="str">
            <v>FINALIZADO</v>
          </cell>
          <cell r="Y474" t="str">
            <v/>
          </cell>
        </row>
        <row r="475">
          <cell r="B475">
            <v>80533403</v>
          </cell>
          <cell r="C475">
            <v>540200791</v>
          </cell>
          <cell r="E475" t="str">
            <v/>
          </cell>
          <cell r="F475" t="str">
            <v>VERDE</v>
          </cell>
          <cell r="G475" t="str">
            <v xml:space="preserve">UASC AL KHOR                                      </v>
          </cell>
          <cell r="H475" t="str">
            <v>18</v>
          </cell>
          <cell r="I475" t="str">
            <v>0</v>
          </cell>
          <cell r="J475">
            <v>3</v>
          </cell>
          <cell r="K475" t="str">
            <v>1</v>
          </cell>
          <cell r="L475" t="str">
            <v>3</v>
          </cell>
          <cell r="M475" t="str">
            <v>0</v>
          </cell>
          <cell r="N475" t="str">
            <v>12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TCKU1755379           </v>
          </cell>
          <cell r="U475" t="str">
            <v>22/02/2022</v>
          </cell>
          <cell r="V475" t="str">
            <v>22/02/2022</v>
          </cell>
          <cell r="W475" t="str">
            <v>Guilherme A9040103621</v>
          </cell>
          <cell r="X475" t="str">
            <v>FINALIZADO</v>
          </cell>
          <cell r="Y475" t="str">
            <v/>
          </cell>
        </row>
        <row r="476">
          <cell r="B476">
            <v>80533401</v>
          </cell>
          <cell r="C476">
            <v>540200792</v>
          </cell>
          <cell r="E476" t="str">
            <v/>
          </cell>
          <cell r="F476" t="str">
            <v>VERDE</v>
          </cell>
          <cell r="G476" t="str">
            <v xml:space="preserve">UASC AL KHOR                                      </v>
          </cell>
          <cell r="H476" t="str">
            <v>17</v>
          </cell>
          <cell r="I476" t="str">
            <v>0</v>
          </cell>
          <cell r="J476">
            <v>16</v>
          </cell>
          <cell r="K476" t="str">
            <v>6</v>
          </cell>
          <cell r="L476" t="str">
            <v>16</v>
          </cell>
          <cell r="M476" t="str">
            <v>0</v>
          </cell>
          <cell r="N476" t="str">
            <v>44</v>
          </cell>
          <cell r="O476" t="str">
            <v>12</v>
          </cell>
          <cell r="P476" t="str">
            <v>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HLXU8558114           </v>
          </cell>
          <cell r="U476" t="str">
            <v>22/02/2022</v>
          </cell>
          <cell r="V476" t="str">
            <v>22/02/2022</v>
          </cell>
          <cell r="W476" t="str">
            <v/>
          </cell>
          <cell r="X476" t="str">
            <v>FINALIZADO</v>
          </cell>
          <cell r="Y476" t="str">
            <v/>
          </cell>
        </row>
        <row r="477">
          <cell r="B477">
            <v>80533408</v>
          </cell>
          <cell r="C477">
            <v>540200793</v>
          </cell>
          <cell r="E477" t="str">
            <v/>
          </cell>
          <cell r="F477" t="str">
            <v>VERDE</v>
          </cell>
          <cell r="G477" t="str">
            <v xml:space="preserve">UASC AL KHOR                                      </v>
          </cell>
          <cell r="H477" t="str">
            <v>17</v>
          </cell>
          <cell r="I477" t="str">
            <v>0</v>
          </cell>
          <cell r="J477">
            <v>1</v>
          </cell>
          <cell r="K477" t="str">
            <v>1</v>
          </cell>
          <cell r="L477" t="str">
            <v>1</v>
          </cell>
          <cell r="M477" t="str">
            <v>0</v>
          </cell>
          <cell r="N477" t="str">
            <v>20</v>
          </cell>
          <cell r="O477" t="str">
            <v>0</v>
          </cell>
          <cell r="P477" t="str">
            <v>0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HLBU1768092           </v>
          </cell>
          <cell r="U477" t="str">
            <v>25/02/2022</v>
          </cell>
          <cell r="V477" t="str">
            <v>23/02/2022</v>
          </cell>
          <cell r="W477" t="str">
            <v/>
          </cell>
          <cell r="X477" t="str">
            <v>FINALIZADO</v>
          </cell>
          <cell r="Y477" t="str">
            <v/>
          </cell>
        </row>
        <row r="478">
          <cell r="B478">
            <v>80533421</v>
          </cell>
          <cell r="C478">
            <v>540200795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18</v>
          </cell>
          <cell r="I478" t="str">
            <v>0</v>
          </cell>
          <cell r="J478">
            <v>18</v>
          </cell>
          <cell r="K478" t="str">
            <v>5</v>
          </cell>
          <cell r="L478" t="str">
            <v>18</v>
          </cell>
          <cell r="M478" t="str">
            <v>258</v>
          </cell>
          <cell r="N478" t="str">
            <v>20</v>
          </cell>
          <cell r="O478" t="str">
            <v>11</v>
          </cell>
          <cell r="P478" t="str">
            <v>0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TGCU5180476           </v>
          </cell>
          <cell r="U478" t="str">
            <v>21/02/2022</v>
          </cell>
          <cell r="V478" t="str">
            <v>22/02/2022</v>
          </cell>
          <cell r="W478" t="str">
            <v/>
          </cell>
          <cell r="X478" t="str">
            <v>FINALIZADO</v>
          </cell>
          <cell r="Y478" t="str">
            <v/>
          </cell>
        </row>
        <row r="479">
          <cell r="B479">
            <v>80533426</v>
          </cell>
          <cell r="C479">
            <v>540200796</v>
          </cell>
          <cell r="E479" t="str">
            <v/>
          </cell>
          <cell r="F479" t="str">
            <v>VERDE</v>
          </cell>
          <cell r="G479" t="str">
            <v xml:space="preserve">UASC AL KHOR                                      </v>
          </cell>
          <cell r="H479" t="str">
            <v>18</v>
          </cell>
          <cell r="I479" t="str">
            <v>0</v>
          </cell>
          <cell r="J479">
            <v>48</v>
          </cell>
          <cell r="K479" t="str">
            <v>6</v>
          </cell>
          <cell r="L479" t="str">
            <v>48</v>
          </cell>
          <cell r="M479" t="str">
            <v>241</v>
          </cell>
          <cell r="N479" t="str">
            <v>3</v>
          </cell>
          <cell r="O479" t="str">
            <v>13</v>
          </cell>
          <cell r="P479" t="str">
            <v>3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HLXU8314519           </v>
          </cell>
          <cell r="U479" t="str">
            <v>21/02/2022</v>
          </cell>
          <cell r="V479" t="str">
            <v>22/02/2022</v>
          </cell>
          <cell r="W479" t="str">
            <v>Silas A9606903344  8R35</v>
          </cell>
          <cell r="X479" t="str">
            <v>FINALIZADO</v>
          </cell>
          <cell r="Y479" t="str">
            <v/>
          </cell>
        </row>
        <row r="480">
          <cell r="B480">
            <v>80533479</v>
          </cell>
          <cell r="C480">
            <v>540200801</v>
          </cell>
          <cell r="E480" t="str">
            <v/>
          </cell>
          <cell r="F480" t="str">
            <v>VERDE</v>
          </cell>
          <cell r="G480" t="str">
            <v xml:space="preserve">UASC AL KHOR                                      </v>
          </cell>
          <cell r="H480" t="str">
            <v>18</v>
          </cell>
          <cell r="I480" t="str">
            <v>0</v>
          </cell>
          <cell r="J480">
            <v>66</v>
          </cell>
          <cell r="K480" t="str">
            <v>16</v>
          </cell>
          <cell r="L480" t="str">
            <v>66</v>
          </cell>
          <cell r="M480" t="str">
            <v>407</v>
          </cell>
          <cell r="N480" t="str">
            <v>1</v>
          </cell>
          <cell r="O480" t="str">
            <v>10</v>
          </cell>
          <cell r="P480" t="str">
            <v>73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FCIU8639045           </v>
          </cell>
          <cell r="U480" t="str">
            <v>22/02/2022</v>
          </cell>
          <cell r="V480" t="str">
            <v>22/02/2022</v>
          </cell>
          <cell r="W480" t="str">
            <v/>
          </cell>
          <cell r="X480" t="str">
            <v>FINALIZADO</v>
          </cell>
          <cell r="Y480" t="str">
            <v/>
          </cell>
        </row>
        <row r="481">
          <cell r="B481">
            <v>80533485</v>
          </cell>
          <cell r="C481">
            <v>540200803</v>
          </cell>
          <cell r="E481" t="str">
            <v/>
          </cell>
          <cell r="F481" t="str">
            <v>VERDE</v>
          </cell>
          <cell r="G481" t="str">
            <v xml:space="preserve">UASC AL KHOR                                      </v>
          </cell>
          <cell r="H481" t="str">
            <v>16</v>
          </cell>
          <cell r="I481" t="str">
            <v>0</v>
          </cell>
          <cell r="J481">
            <v>63</v>
          </cell>
          <cell r="K481" t="str">
            <v>10</v>
          </cell>
          <cell r="L481" t="str">
            <v>63</v>
          </cell>
          <cell r="M481" t="str">
            <v>355</v>
          </cell>
          <cell r="N481" t="str">
            <v>16</v>
          </cell>
          <cell r="O481" t="str">
            <v>11</v>
          </cell>
          <cell r="P481" t="str">
            <v>46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SLSU8058078           </v>
          </cell>
          <cell r="U481" t="str">
            <v>22/02/2022</v>
          </cell>
          <cell r="V481" t="str">
            <v>23/02/2022</v>
          </cell>
          <cell r="W481" t="str">
            <v/>
          </cell>
          <cell r="X481" t="str">
            <v>FINALIZADO</v>
          </cell>
          <cell r="Y481" t="str">
            <v/>
          </cell>
        </row>
        <row r="482">
          <cell r="B482">
            <v>80533488</v>
          </cell>
          <cell r="C482">
            <v>540200804</v>
          </cell>
          <cell r="E482" t="str">
            <v/>
          </cell>
          <cell r="F482" t="str">
            <v>VERDE</v>
          </cell>
          <cell r="G482" t="str">
            <v xml:space="preserve">UASC AL KHOR                                      </v>
          </cell>
          <cell r="H482" t="str">
            <v>18</v>
          </cell>
          <cell r="I482" t="str">
            <v>0</v>
          </cell>
          <cell r="J482">
            <v>38</v>
          </cell>
          <cell r="K482" t="str">
            <v>6</v>
          </cell>
          <cell r="L482" t="str">
            <v>38</v>
          </cell>
          <cell r="M482" t="str">
            <v>235</v>
          </cell>
          <cell r="N482" t="str">
            <v>0</v>
          </cell>
          <cell r="O482" t="str">
            <v>18</v>
          </cell>
          <cell r="P482" t="str">
            <v>360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FANU1051755           </v>
          </cell>
          <cell r="U482" t="str">
            <v>22/02/2022</v>
          </cell>
          <cell r="V482" t="str">
            <v>22/02/2022</v>
          </cell>
          <cell r="W482" t="str">
            <v>Milani A  0004208671</v>
          </cell>
          <cell r="X482" t="str">
            <v>FINALIZADO</v>
          </cell>
          <cell r="Y482" t="str">
            <v/>
          </cell>
        </row>
        <row r="483">
          <cell r="B483">
            <v>80533442</v>
          </cell>
          <cell r="C483">
            <v>540200806</v>
          </cell>
          <cell r="E483" t="str">
            <v/>
          </cell>
          <cell r="F483" t="str">
            <v>VERDE</v>
          </cell>
          <cell r="G483" t="str">
            <v xml:space="preserve">UASC AL KHOR                                      </v>
          </cell>
          <cell r="H483" t="str">
            <v>16</v>
          </cell>
          <cell r="I483" t="str">
            <v>0</v>
          </cell>
          <cell r="J483">
            <v>32</v>
          </cell>
          <cell r="K483" t="str">
            <v>4</v>
          </cell>
          <cell r="L483" t="str">
            <v>32</v>
          </cell>
          <cell r="M483" t="str">
            <v>229</v>
          </cell>
          <cell r="N483" t="str">
            <v>22</v>
          </cell>
          <cell r="O483" t="str">
            <v>5</v>
          </cell>
          <cell r="P483" t="str">
            <v>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CAIU9415648           </v>
          </cell>
          <cell r="U483" t="str">
            <v>23/02/2022</v>
          </cell>
          <cell r="V483" t="str">
            <v>23/02/2022</v>
          </cell>
          <cell r="W483" t="str">
            <v/>
          </cell>
          <cell r="X483" t="str">
            <v>FINALIZADO</v>
          </cell>
          <cell r="Y483" t="str">
            <v/>
          </cell>
        </row>
        <row r="484">
          <cell r="B484">
            <v>80533439</v>
          </cell>
          <cell r="C484">
            <v>540200807</v>
          </cell>
          <cell r="E484" t="str">
            <v/>
          </cell>
          <cell r="F484" t="str">
            <v>VERDE</v>
          </cell>
          <cell r="G484" t="str">
            <v xml:space="preserve">UASC AL KHOR                                      </v>
          </cell>
          <cell r="H484" t="str">
            <v>16</v>
          </cell>
          <cell r="I484" t="str">
            <v>0</v>
          </cell>
          <cell r="J484">
            <v>5</v>
          </cell>
          <cell r="K484" t="str">
            <v>4</v>
          </cell>
          <cell r="L484" t="str">
            <v>5</v>
          </cell>
          <cell r="M484" t="str">
            <v>0</v>
          </cell>
          <cell r="N484" t="str">
            <v>10</v>
          </cell>
          <cell r="O484" t="str">
            <v>2</v>
          </cell>
          <cell r="P484" t="str">
            <v>26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TGBU9613082           </v>
          </cell>
          <cell r="U484" t="str">
            <v>23/02/2022</v>
          </cell>
          <cell r="V484" t="str">
            <v>23/02/2022</v>
          </cell>
          <cell r="W484" t="str">
            <v/>
          </cell>
          <cell r="X484" t="str">
            <v>FINALIZADO</v>
          </cell>
          <cell r="Y484" t="str">
            <v/>
          </cell>
        </row>
        <row r="485">
          <cell r="B485">
            <v>80533329</v>
          </cell>
          <cell r="C485">
            <v>540200880</v>
          </cell>
          <cell r="E485" t="str">
            <v/>
          </cell>
          <cell r="F485" t="str">
            <v>VERDE</v>
          </cell>
          <cell r="G485" t="str">
            <v xml:space="preserve">UASC AL KHOR                                      </v>
          </cell>
          <cell r="H485" t="str">
            <v>18</v>
          </cell>
          <cell r="I485" t="str">
            <v>0</v>
          </cell>
          <cell r="J485">
            <v>38</v>
          </cell>
          <cell r="K485" t="str">
            <v>6</v>
          </cell>
          <cell r="L485" t="str">
            <v>38</v>
          </cell>
          <cell r="M485" t="str">
            <v>285</v>
          </cell>
          <cell r="N485" t="str">
            <v>28</v>
          </cell>
          <cell r="O485" t="str">
            <v>27</v>
          </cell>
          <cell r="P485" t="str">
            <v>1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UETU5276499           </v>
          </cell>
          <cell r="U485" t="str">
            <v>21/02/2022</v>
          </cell>
          <cell r="V485" t="str">
            <v>23/02/2022</v>
          </cell>
          <cell r="W485" t="str">
            <v>Silas A9606903344  8R35</v>
          </cell>
          <cell r="X485" t="str">
            <v>FINALIZADO</v>
          </cell>
          <cell r="Y485" t="str">
            <v/>
          </cell>
        </row>
        <row r="486">
          <cell r="B486">
            <v>80532668</v>
          </cell>
          <cell r="C486">
            <v>540200883</v>
          </cell>
          <cell r="E486" t="str">
            <v/>
          </cell>
          <cell r="F486" t="str">
            <v>VERDE</v>
          </cell>
          <cell r="G486" t="str">
            <v xml:space="preserve">UASC AL KHOR                                      </v>
          </cell>
          <cell r="H486" t="str">
            <v>18</v>
          </cell>
          <cell r="I486" t="str">
            <v>0</v>
          </cell>
          <cell r="J486">
            <v>21</v>
          </cell>
          <cell r="K486" t="str">
            <v>8</v>
          </cell>
          <cell r="L486" t="str">
            <v>21</v>
          </cell>
          <cell r="M486" t="str">
            <v>54</v>
          </cell>
          <cell r="N486" t="str">
            <v>46</v>
          </cell>
          <cell r="O486" t="str">
            <v>5</v>
          </cell>
          <cell r="P486" t="str">
            <v>5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FANU1127362           </v>
          </cell>
          <cell r="U486" t="str">
            <v>21/02/2022</v>
          </cell>
          <cell r="V486" t="str">
            <v>23/02/2022</v>
          </cell>
          <cell r="W486" t="str">
            <v>CJ. CAMBIO ( ALVARO ) PUXE SBL/ Leticia A9582800000</v>
          </cell>
          <cell r="X486" t="str">
            <v>FINALIZADO</v>
          </cell>
          <cell r="Y486" t="str">
            <v/>
          </cell>
        </row>
        <row r="487">
          <cell r="B487">
            <v>80532633</v>
          </cell>
          <cell r="C487">
            <v>540200885</v>
          </cell>
          <cell r="E487" t="str">
            <v/>
          </cell>
          <cell r="F487" t="str">
            <v>VERDE</v>
          </cell>
          <cell r="G487" t="str">
            <v xml:space="preserve">UASC AL KHOR                                      </v>
          </cell>
          <cell r="H487" t="str">
            <v>18</v>
          </cell>
          <cell r="I487" t="str">
            <v>0</v>
          </cell>
          <cell r="J487">
            <v>20</v>
          </cell>
          <cell r="K487" t="str">
            <v>2</v>
          </cell>
          <cell r="L487" t="str">
            <v>20</v>
          </cell>
          <cell r="M487" t="str">
            <v>0</v>
          </cell>
          <cell r="N487" t="str">
            <v>10</v>
          </cell>
          <cell r="O487" t="str">
            <v>24</v>
          </cell>
          <cell r="P487" t="str">
            <v>22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FANU1816654           </v>
          </cell>
          <cell r="U487" t="str">
            <v>21/02/2022</v>
          </cell>
          <cell r="V487" t="str">
            <v>22/02/2022</v>
          </cell>
          <cell r="W487" t="str">
            <v>Rodrigo A0069811705</v>
          </cell>
          <cell r="X487" t="str">
            <v>FINALIZADO</v>
          </cell>
          <cell r="Y487" t="str">
            <v/>
          </cell>
        </row>
        <row r="488">
          <cell r="B488">
            <v>80532678</v>
          </cell>
          <cell r="C488">
            <v>540200889</v>
          </cell>
          <cell r="E488" t="str">
            <v/>
          </cell>
          <cell r="F488" t="str">
            <v>VERDE</v>
          </cell>
          <cell r="G488" t="str">
            <v xml:space="preserve">UASC AL KHOR                                      </v>
          </cell>
          <cell r="H488" t="str">
            <v>8</v>
          </cell>
          <cell r="I488" t="str">
            <v>0</v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0</v>
          </cell>
          <cell r="O488" t="str">
            <v>13</v>
          </cell>
          <cell r="P488" t="str">
            <v>20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TGBU5910170           </v>
          </cell>
          <cell r="U488" t="str">
            <v>02/03/2022</v>
          </cell>
          <cell r="V488" t="str">
            <v>02/03/2022</v>
          </cell>
          <cell r="W488" t="str">
            <v>Patrick A9483254609     7390</v>
          </cell>
          <cell r="X488" t="str">
            <v>FINALIZADO</v>
          </cell>
          <cell r="Y488" t="str">
            <v/>
          </cell>
        </row>
        <row r="489">
          <cell r="B489">
            <v>80533054</v>
          </cell>
          <cell r="C489">
            <v>540200891</v>
          </cell>
          <cell r="E489" t="str">
            <v/>
          </cell>
          <cell r="F489" t="str">
            <v>VERDE</v>
          </cell>
          <cell r="G489" t="str">
            <v xml:space="preserve">UASC AL KHOR                                      </v>
          </cell>
          <cell r="H489" t="str">
            <v>18</v>
          </cell>
          <cell r="I489" t="str">
            <v>0</v>
          </cell>
          <cell r="J489">
            <v>4</v>
          </cell>
          <cell r="K489" t="str">
            <v>1</v>
          </cell>
          <cell r="L489" t="str">
            <v>4</v>
          </cell>
          <cell r="M489" t="str">
            <v>0</v>
          </cell>
          <cell r="N489" t="str">
            <v>14</v>
          </cell>
          <cell r="O489" t="str">
            <v>0</v>
          </cell>
          <cell r="P489" t="str">
            <v>0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HLXU1214009           </v>
          </cell>
          <cell r="U489" t="str">
            <v>15/02/2022</v>
          </cell>
          <cell r="V489" t="str">
            <v>22/02/2022</v>
          </cell>
          <cell r="W489" t="str">
            <v>Guilherme A9040103621</v>
          </cell>
          <cell r="X489" t="str">
            <v>FINALIZADO</v>
          </cell>
          <cell r="Y489" t="str">
            <v/>
          </cell>
        </row>
        <row r="490">
          <cell r="B490">
            <v>80532718</v>
          </cell>
          <cell r="C490">
            <v>540200897</v>
          </cell>
          <cell r="E490" t="str">
            <v/>
          </cell>
          <cell r="F490" t="str">
            <v>VERDE</v>
          </cell>
          <cell r="G490" t="str">
            <v xml:space="preserve">UASC AL KHOR                                      </v>
          </cell>
          <cell r="H490" t="str">
            <v>18</v>
          </cell>
          <cell r="I490" t="str">
            <v>0</v>
          </cell>
          <cell r="J490">
            <v>47</v>
          </cell>
          <cell r="K490" t="str">
            <v>10</v>
          </cell>
          <cell r="L490" t="str">
            <v>47</v>
          </cell>
          <cell r="M490" t="str">
            <v>274</v>
          </cell>
          <cell r="N490" t="str">
            <v>27</v>
          </cell>
          <cell r="O490" t="str">
            <v>14</v>
          </cell>
          <cell r="P490" t="str">
            <v>17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BMOU4935971           </v>
          </cell>
          <cell r="U490" t="str">
            <v>22/02/2022</v>
          </cell>
          <cell r="V490" t="str">
            <v>22/02/2022</v>
          </cell>
          <cell r="W490" t="str">
            <v>Ronie A9602600349</v>
          </cell>
          <cell r="X490" t="str">
            <v>FINALIZADO</v>
          </cell>
          <cell r="Y490" t="str">
            <v/>
          </cell>
        </row>
        <row r="491">
          <cell r="B491">
            <v>80532772</v>
          </cell>
          <cell r="C491">
            <v>540200898</v>
          </cell>
          <cell r="E491" t="str">
            <v/>
          </cell>
          <cell r="F491" t="str">
            <v>VERDE</v>
          </cell>
          <cell r="G491" t="str">
            <v xml:space="preserve">UASC AL KHOR                                      </v>
          </cell>
          <cell r="H491" t="str">
            <v>15</v>
          </cell>
          <cell r="I491" t="str">
            <v>0</v>
          </cell>
          <cell r="J491">
            <v>18</v>
          </cell>
          <cell r="K491" t="str">
            <v>5</v>
          </cell>
          <cell r="L491" t="str">
            <v>18</v>
          </cell>
          <cell r="M491" t="str">
            <v>0</v>
          </cell>
          <cell r="N491" t="str">
            <v>26</v>
          </cell>
          <cell r="O491" t="str">
            <v>27</v>
          </cell>
          <cell r="P491" t="str">
            <v>3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SEGU5454330           </v>
          </cell>
          <cell r="U491" t="str">
            <v>23/02/2022</v>
          </cell>
          <cell r="V491" t="str">
            <v>23/02/2022</v>
          </cell>
          <cell r="W491" t="str">
            <v/>
          </cell>
          <cell r="X491" t="str">
            <v>FINALIZADO</v>
          </cell>
          <cell r="Y491" t="str">
            <v/>
          </cell>
        </row>
        <row r="492">
          <cell r="B492">
            <v>80532792</v>
          </cell>
          <cell r="C492">
            <v>540200900</v>
          </cell>
          <cell r="E492" t="str">
            <v/>
          </cell>
          <cell r="F492" t="str">
            <v>VERDE</v>
          </cell>
          <cell r="G492" t="str">
            <v xml:space="preserve">UASC AL KHOR                                      </v>
          </cell>
          <cell r="H492" t="str">
            <v>18</v>
          </cell>
          <cell r="I492" t="str">
            <v>0</v>
          </cell>
          <cell r="J492">
            <v>56</v>
          </cell>
          <cell r="K492" t="str">
            <v>19</v>
          </cell>
          <cell r="L492" t="str">
            <v>56</v>
          </cell>
          <cell r="M492" t="str">
            <v>392</v>
          </cell>
          <cell r="N492" t="str">
            <v>32</v>
          </cell>
          <cell r="O492" t="str">
            <v>9</v>
          </cell>
          <cell r="P492" t="str">
            <v>11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TGHU9418787           </v>
          </cell>
          <cell r="U492" t="str">
            <v>21/02/2022</v>
          </cell>
          <cell r="V492" t="str">
            <v>22/02/2022</v>
          </cell>
          <cell r="W492" t="str">
            <v>Ronie A7152653001</v>
          </cell>
          <cell r="X492" t="str">
            <v>FINALIZADO</v>
          </cell>
          <cell r="Y492" t="str">
            <v/>
          </cell>
        </row>
        <row r="493">
          <cell r="B493">
            <v>80532832</v>
          </cell>
          <cell r="C493">
            <v>540200902</v>
          </cell>
          <cell r="E493" t="str">
            <v/>
          </cell>
          <cell r="F493" t="str">
            <v>VERDE</v>
          </cell>
          <cell r="G493" t="str">
            <v xml:space="preserve">UASC AL KHOR                                      </v>
          </cell>
          <cell r="H493" t="str">
            <v>17</v>
          </cell>
          <cell r="I493" t="str">
            <v>0</v>
          </cell>
          <cell r="J493">
            <v>43</v>
          </cell>
          <cell r="K493" t="str">
            <v>11</v>
          </cell>
          <cell r="L493" t="str">
            <v>43</v>
          </cell>
          <cell r="M493" t="str">
            <v>79</v>
          </cell>
          <cell r="N493" t="str">
            <v>51</v>
          </cell>
          <cell r="O493" t="str">
            <v>0</v>
          </cell>
          <cell r="P493" t="str">
            <v>1</v>
          </cell>
          <cell r="Q493" t="str">
            <v>1</v>
          </cell>
          <cell r="R493" t="str">
            <v>1</v>
          </cell>
          <cell r="S493" t="str">
            <v>Não</v>
          </cell>
          <cell r="T493" t="str">
            <v xml:space="preserve">CAIU9322653           </v>
          </cell>
          <cell r="U493" t="str">
            <v>22/02/2022</v>
          </cell>
          <cell r="V493" t="str">
            <v>23/02/2022</v>
          </cell>
          <cell r="W493" t="str">
            <v>CJ. CAMBIO ( ALVARO ) PUXE SBL</v>
          </cell>
          <cell r="X493" t="str">
            <v>FINALIZADO</v>
          </cell>
          <cell r="Y493" t="str">
            <v/>
          </cell>
        </row>
        <row r="494">
          <cell r="B494">
            <v>80532846</v>
          </cell>
          <cell r="C494">
            <v>540200903</v>
          </cell>
          <cell r="E494" t="str">
            <v/>
          </cell>
          <cell r="F494" t="str">
            <v>VERDE</v>
          </cell>
          <cell r="G494" t="str">
            <v xml:space="preserve">UASC AL KHOR                                      </v>
          </cell>
          <cell r="H494" t="str">
            <v>17</v>
          </cell>
          <cell r="I494" t="str">
            <v>0</v>
          </cell>
          <cell r="J494">
            <v>43</v>
          </cell>
          <cell r="K494" t="str">
            <v>9</v>
          </cell>
          <cell r="L494" t="str">
            <v>43</v>
          </cell>
          <cell r="M494" t="str">
            <v>324</v>
          </cell>
          <cell r="N494" t="str">
            <v>17</v>
          </cell>
          <cell r="O494" t="str">
            <v>25</v>
          </cell>
          <cell r="P494" t="str">
            <v>10</v>
          </cell>
          <cell r="Q494" t="str">
            <v>2</v>
          </cell>
          <cell r="R494" t="str">
            <v>2</v>
          </cell>
          <cell r="S494" t="str">
            <v>Não</v>
          </cell>
          <cell r="T494" t="str">
            <v xml:space="preserve">HLBU2720690           </v>
          </cell>
          <cell r="U494" t="str">
            <v>02/03/2022</v>
          </cell>
          <cell r="V494" t="str">
            <v>23/02/2022</v>
          </cell>
          <cell r="W494" t="str">
            <v/>
          </cell>
          <cell r="X494" t="str">
            <v>FINALIZADO</v>
          </cell>
          <cell r="Y494" t="str">
            <v/>
          </cell>
        </row>
        <row r="495">
          <cell r="B495">
            <v>80532851</v>
          </cell>
          <cell r="C495">
            <v>540200905</v>
          </cell>
          <cell r="E495" t="str">
            <v/>
          </cell>
          <cell r="F495" t="str">
            <v>VERDE</v>
          </cell>
          <cell r="G495" t="str">
            <v xml:space="preserve">UASC AL KHOR                                      </v>
          </cell>
          <cell r="H495" t="str">
            <v>17</v>
          </cell>
          <cell r="I495" t="str">
            <v>0</v>
          </cell>
          <cell r="J495">
            <v>34</v>
          </cell>
          <cell r="K495" t="str">
            <v>9</v>
          </cell>
          <cell r="L495" t="str">
            <v>34</v>
          </cell>
          <cell r="M495" t="str">
            <v>0</v>
          </cell>
          <cell r="N495" t="str">
            <v>18</v>
          </cell>
          <cell r="O495" t="str">
            <v>19</v>
          </cell>
          <cell r="P495" t="str">
            <v>32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HLBU2264455           </v>
          </cell>
          <cell r="U495" t="str">
            <v>22/02/2022</v>
          </cell>
          <cell r="V495" t="str">
            <v>22/02/2022</v>
          </cell>
          <cell r="W495" t="str">
            <v/>
          </cell>
          <cell r="X495" t="str">
            <v>FINALIZADO</v>
          </cell>
          <cell r="Y495" t="str">
            <v/>
          </cell>
        </row>
        <row r="496">
          <cell r="B496">
            <v>80532870</v>
          </cell>
          <cell r="C496">
            <v>540200907</v>
          </cell>
          <cell r="E496" t="str">
            <v/>
          </cell>
          <cell r="F496" t="str">
            <v>VERDE</v>
          </cell>
          <cell r="G496" t="str">
            <v xml:space="preserve">UASC AL KHOR                                      </v>
          </cell>
          <cell r="H496" t="str">
            <v>18</v>
          </cell>
          <cell r="I496" t="str">
            <v>0</v>
          </cell>
          <cell r="J496">
            <v>7</v>
          </cell>
          <cell r="K496" t="str">
            <v>3</v>
          </cell>
          <cell r="L496" t="str">
            <v>7</v>
          </cell>
          <cell r="M496" t="str">
            <v>0</v>
          </cell>
          <cell r="N496" t="str">
            <v>14</v>
          </cell>
          <cell r="O496" t="str">
            <v>6</v>
          </cell>
          <cell r="P496" t="str">
            <v>1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UACU5691371           </v>
          </cell>
          <cell r="U496" t="str">
            <v>21/02/2022</v>
          </cell>
          <cell r="V496" t="str">
            <v>23/02/2022</v>
          </cell>
          <cell r="W496" t="str">
            <v>Silas A9606903344  8R35</v>
          </cell>
          <cell r="X496" t="str">
            <v>FINALIZADO</v>
          </cell>
          <cell r="Y496" t="str">
            <v/>
          </cell>
        </row>
        <row r="497">
          <cell r="B497">
            <v>80532878</v>
          </cell>
          <cell r="C497">
            <v>540200908</v>
          </cell>
          <cell r="E497" t="str">
            <v/>
          </cell>
          <cell r="F497" t="str">
            <v>VERDE</v>
          </cell>
          <cell r="G497" t="str">
            <v xml:space="preserve">UASC AL KHOR                                      </v>
          </cell>
          <cell r="H497" t="str">
            <v>18</v>
          </cell>
          <cell r="I497" t="str">
            <v>0</v>
          </cell>
          <cell r="J497">
            <v>58</v>
          </cell>
          <cell r="K497" t="str">
            <v>12</v>
          </cell>
          <cell r="L497" t="str">
            <v>58</v>
          </cell>
          <cell r="M497" t="str">
            <v>530</v>
          </cell>
          <cell r="N497" t="str">
            <v>51</v>
          </cell>
          <cell r="O497" t="str">
            <v>5</v>
          </cell>
          <cell r="P497" t="str">
            <v>16</v>
          </cell>
          <cell r="Q497" t="str">
            <v>1</v>
          </cell>
          <cell r="R497" t="str">
            <v>1</v>
          </cell>
          <cell r="S497" t="str">
            <v>Não</v>
          </cell>
          <cell r="T497" t="str">
            <v xml:space="preserve">TEMU7498415           </v>
          </cell>
          <cell r="U497" t="str">
            <v>14/02/2022</v>
          </cell>
          <cell r="V497" t="str">
            <v>23/02/2022</v>
          </cell>
          <cell r="W497" t="str">
            <v>Guilherme A9262230901/ A9745010982/ Leticia A9715252482/ Ronie A9702600646</v>
          </cell>
          <cell r="X497" t="str">
            <v>FINALIZADO</v>
          </cell>
          <cell r="Y497" t="str">
            <v/>
          </cell>
        </row>
        <row r="498">
          <cell r="B498">
            <v>80532882</v>
          </cell>
          <cell r="C498">
            <v>540200909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15</v>
          </cell>
          <cell r="I498" t="str">
            <v>0</v>
          </cell>
          <cell r="J498">
            <v>10</v>
          </cell>
          <cell r="K498" t="str">
            <v>3</v>
          </cell>
          <cell r="L498" t="str">
            <v>10</v>
          </cell>
          <cell r="M498" t="str">
            <v>0</v>
          </cell>
          <cell r="N498" t="str">
            <v>31</v>
          </cell>
          <cell r="O498" t="str">
            <v>15</v>
          </cell>
          <cell r="P498" t="str">
            <v>6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HLBU2009038           </v>
          </cell>
          <cell r="U498" t="str">
            <v>23/02/2022</v>
          </cell>
          <cell r="V498" t="str">
            <v>23/02/2022</v>
          </cell>
          <cell r="W498" t="str">
            <v/>
          </cell>
          <cell r="X498" t="str">
            <v>FINALIZADO</v>
          </cell>
          <cell r="Y498" t="str">
            <v/>
          </cell>
        </row>
        <row r="499">
          <cell r="B499">
            <v>80532920</v>
          </cell>
          <cell r="C499">
            <v>540200910</v>
          </cell>
          <cell r="E499" t="str">
            <v/>
          </cell>
          <cell r="F499" t="str">
            <v>VERDE</v>
          </cell>
          <cell r="G499" t="str">
            <v xml:space="preserve">UASC AL KHOR                                      </v>
          </cell>
          <cell r="H499" t="str">
            <v>17</v>
          </cell>
          <cell r="I499" t="str">
            <v>0</v>
          </cell>
          <cell r="J499">
            <v>1</v>
          </cell>
          <cell r="K499" t="str">
            <v/>
          </cell>
          <cell r="L499" t="str">
            <v>1</v>
          </cell>
          <cell r="M499" t="str">
            <v>0</v>
          </cell>
          <cell r="N499" t="str">
            <v>0</v>
          </cell>
          <cell r="O499" t="str">
            <v>0</v>
          </cell>
          <cell r="P499" t="str">
            <v>10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BMOU5496826           </v>
          </cell>
          <cell r="U499" t="str">
            <v>23/02/2022</v>
          </cell>
          <cell r="V499" t="str">
            <v>23/02/2022</v>
          </cell>
          <cell r="W499" t="str">
            <v>Rodrigo A9483254609  7390</v>
          </cell>
          <cell r="X499" t="str">
            <v>FINALIZADO</v>
          </cell>
          <cell r="Y499" t="str">
            <v/>
          </cell>
        </row>
        <row r="500">
          <cell r="B500">
            <v>80532926</v>
          </cell>
          <cell r="C500">
            <v>540200912</v>
          </cell>
          <cell r="E500" t="str">
            <v/>
          </cell>
          <cell r="F500" t="str">
            <v>VERDE</v>
          </cell>
          <cell r="G500" t="str">
            <v xml:space="preserve">UASC AL KHOR                                      </v>
          </cell>
          <cell r="H500" t="str">
            <v>8</v>
          </cell>
          <cell r="I500" t="str">
            <v>0</v>
          </cell>
          <cell r="J500">
            <v>1</v>
          </cell>
          <cell r="K500" t="str">
            <v>1</v>
          </cell>
          <cell r="L500" t="str">
            <v>1</v>
          </cell>
          <cell r="M500" t="str">
            <v>0</v>
          </cell>
          <cell r="N500" t="str">
            <v>0</v>
          </cell>
          <cell r="O500" t="str">
            <v>0</v>
          </cell>
          <cell r="P500" t="str">
            <v>10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SEGU6955830           </v>
          </cell>
          <cell r="U500" t="str">
            <v>03/03/2022</v>
          </cell>
          <cell r="V500" t="str">
            <v>03/03/2022</v>
          </cell>
          <cell r="W500" t="str">
            <v>Patrick A9483254609 7390</v>
          </cell>
          <cell r="X500" t="str">
            <v>FINALIZADO</v>
          </cell>
          <cell r="Y500" t="str">
            <v/>
          </cell>
        </row>
        <row r="501">
          <cell r="B501">
            <v>80532927</v>
          </cell>
          <cell r="C501">
            <v>540200913</v>
          </cell>
          <cell r="E501" t="str">
            <v/>
          </cell>
          <cell r="F501" t="str">
            <v>VERDE</v>
          </cell>
          <cell r="G501" t="str">
            <v xml:space="preserve">UASC AL KHOR                                      </v>
          </cell>
          <cell r="H501" t="str">
            <v>4</v>
          </cell>
          <cell r="I501" t="str">
            <v>0</v>
          </cell>
          <cell r="J501">
            <v>7</v>
          </cell>
          <cell r="K501" t="str">
            <v>5</v>
          </cell>
          <cell r="L501" t="str">
            <v>7</v>
          </cell>
          <cell r="M501" t="str">
            <v>0</v>
          </cell>
          <cell r="N501" t="str">
            <v>1</v>
          </cell>
          <cell r="O501" t="str">
            <v>12</v>
          </cell>
          <cell r="P501" t="str">
            <v>14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TCKU6063922           </v>
          </cell>
          <cell r="U501" t="str">
            <v>09/03/2022</v>
          </cell>
          <cell r="V501" t="str">
            <v>09/03/2022</v>
          </cell>
          <cell r="W501" t="str">
            <v>DTA 04/03/ REFORCO ESQ ( DARIO ) PUXE SBL/ Patrick A9483254609  7390</v>
          </cell>
          <cell r="X501" t="str">
            <v>FINALIZADO</v>
          </cell>
          <cell r="Y501" t="str">
            <v/>
          </cell>
        </row>
        <row r="502">
          <cell r="B502">
            <v>80532933</v>
          </cell>
          <cell r="C502">
            <v>540200914</v>
          </cell>
          <cell r="E502" t="str">
            <v/>
          </cell>
          <cell r="F502" t="str">
            <v>VERDE</v>
          </cell>
          <cell r="G502" t="str">
            <v xml:space="preserve">UASC AL KHOR                                      </v>
          </cell>
          <cell r="H502" t="str">
            <v>8</v>
          </cell>
          <cell r="I502" t="str">
            <v>0</v>
          </cell>
          <cell r="J502">
            <v>47</v>
          </cell>
          <cell r="K502" t="str">
            <v>5</v>
          </cell>
          <cell r="L502" t="str">
            <v>47</v>
          </cell>
          <cell r="M502" t="str">
            <v>200</v>
          </cell>
          <cell r="N502" t="str">
            <v>5</v>
          </cell>
          <cell r="O502" t="str">
            <v>10</v>
          </cell>
          <cell r="P502" t="str">
            <v>28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FANU1314039           </v>
          </cell>
          <cell r="U502" t="str">
            <v>04/03/2022</v>
          </cell>
          <cell r="V502" t="str">
            <v>03/03/2022</v>
          </cell>
          <cell r="W502" t="str">
            <v>Patrick A9408901225</v>
          </cell>
          <cell r="X502" t="str">
            <v>FINALIZADO</v>
          </cell>
          <cell r="Y502" t="str">
            <v/>
          </cell>
        </row>
        <row r="503">
          <cell r="B503">
            <v>80532928</v>
          </cell>
          <cell r="C503">
            <v>540200916</v>
          </cell>
          <cell r="E503" t="str">
            <v/>
          </cell>
          <cell r="F503" t="str">
            <v>VERDE</v>
          </cell>
          <cell r="G503" t="str">
            <v xml:space="preserve">UASC AL KHOR                                      </v>
          </cell>
          <cell r="H503" t="str">
            <v>15</v>
          </cell>
          <cell r="I503" t="str">
            <v>0</v>
          </cell>
          <cell r="J503">
            <v>1</v>
          </cell>
          <cell r="K503" t="str">
            <v>1</v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0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FDCU0194523           </v>
          </cell>
          <cell r="U503" t="str">
            <v>03/03/2022</v>
          </cell>
          <cell r="V503" t="str">
            <v>03/03/2022</v>
          </cell>
          <cell r="W503" t="str">
            <v>Patrick A9483254609    7390</v>
          </cell>
          <cell r="X503" t="str">
            <v>FINALIZADO</v>
          </cell>
          <cell r="Y503" t="str">
            <v/>
          </cell>
        </row>
        <row r="504">
          <cell r="B504">
            <v>80532888</v>
          </cell>
          <cell r="C504">
            <v>540200918</v>
          </cell>
          <cell r="E504" t="str">
            <v/>
          </cell>
          <cell r="F504" t="str">
            <v>VERDE</v>
          </cell>
          <cell r="G504" t="str">
            <v xml:space="preserve">UASC AL KHOR                                      </v>
          </cell>
          <cell r="H504" t="str">
            <v>18</v>
          </cell>
          <cell r="I504" t="str">
            <v>0</v>
          </cell>
          <cell r="J504">
            <v>56</v>
          </cell>
          <cell r="K504" t="str">
            <v>10</v>
          </cell>
          <cell r="L504" t="str">
            <v>56</v>
          </cell>
          <cell r="M504" t="str">
            <v>457</v>
          </cell>
          <cell r="N504" t="str">
            <v>25</v>
          </cell>
          <cell r="O504" t="str">
            <v>10</v>
          </cell>
          <cell r="P504" t="str">
            <v>10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DRYU9158200           </v>
          </cell>
          <cell r="U504" t="str">
            <v>21/02/2022</v>
          </cell>
          <cell r="V504" t="str">
            <v>23/02/2022</v>
          </cell>
          <cell r="W504" t="str">
            <v>Ronie A0119811305</v>
          </cell>
          <cell r="X504" t="str">
            <v>FINALIZADO</v>
          </cell>
          <cell r="Y504" t="str">
            <v/>
          </cell>
        </row>
        <row r="505">
          <cell r="B505">
            <v>80532886</v>
          </cell>
          <cell r="C505">
            <v>540200919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17</v>
          </cell>
          <cell r="I505" t="str">
            <v>0</v>
          </cell>
          <cell r="J505">
            <v>59</v>
          </cell>
          <cell r="K505" t="str">
            <v>8</v>
          </cell>
          <cell r="L505" t="str">
            <v>59</v>
          </cell>
          <cell r="M505" t="str">
            <v>609</v>
          </cell>
          <cell r="N505" t="str">
            <v>28</v>
          </cell>
          <cell r="O505" t="str">
            <v>13</v>
          </cell>
          <cell r="P505" t="str">
            <v>14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HLXU8262502           </v>
          </cell>
          <cell r="U505" t="str">
            <v>08/02/2022</v>
          </cell>
          <cell r="V505" t="str">
            <v>23/02/2022</v>
          </cell>
          <cell r="W505" t="str">
            <v>CJ TRAVESSA ( DARIO ) PUXE SBL/ Silas A9606951969  8N84</v>
          </cell>
          <cell r="X505" t="str">
            <v>FINALIZADO</v>
          </cell>
          <cell r="Y505" t="str">
            <v/>
          </cell>
        </row>
        <row r="506">
          <cell r="B506">
            <v>80532922</v>
          </cell>
          <cell r="C506">
            <v>540200920</v>
          </cell>
          <cell r="E506" t="str">
            <v/>
          </cell>
          <cell r="F506" t="str">
            <v>VERDE</v>
          </cell>
          <cell r="G506" t="str">
            <v xml:space="preserve">UASC AL KHOR                                      </v>
          </cell>
          <cell r="H506" t="str">
            <v>18</v>
          </cell>
          <cell r="I506" t="str">
            <v>0</v>
          </cell>
          <cell r="J506">
            <v>78</v>
          </cell>
          <cell r="K506" t="str">
            <v>10</v>
          </cell>
          <cell r="L506" t="str">
            <v>78</v>
          </cell>
          <cell r="M506" t="str">
            <v>541</v>
          </cell>
          <cell r="N506" t="str">
            <v>35</v>
          </cell>
          <cell r="O506" t="str">
            <v>13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UACU5110986           </v>
          </cell>
          <cell r="U506" t="str">
            <v>16/02/2022</v>
          </cell>
          <cell r="V506" t="str">
            <v>21/02/2022</v>
          </cell>
          <cell r="W506" t="str">
            <v>Guilherme A9240161120</v>
          </cell>
          <cell r="X506" t="str">
            <v>FINALIZADO</v>
          </cell>
          <cell r="Y506" t="str">
            <v/>
          </cell>
        </row>
        <row r="507">
          <cell r="B507">
            <v>80532945</v>
          </cell>
          <cell r="C507">
            <v>540200921</v>
          </cell>
          <cell r="E507" t="str">
            <v/>
          </cell>
          <cell r="F507" t="str">
            <v>VERDE</v>
          </cell>
          <cell r="G507" t="str">
            <v xml:space="preserve">UASC AL KHOR                                      </v>
          </cell>
          <cell r="H507" t="str">
            <v>18</v>
          </cell>
          <cell r="I507" t="str">
            <v>0</v>
          </cell>
          <cell r="J507">
            <v>129</v>
          </cell>
          <cell r="K507" t="str">
            <v>25</v>
          </cell>
          <cell r="L507" t="str">
            <v>129</v>
          </cell>
          <cell r="M507" t="str">
            <v>1252</v>
          </cell>
          <cell r="N507" t="str">
            <v>44</v>
          </cell>
          <cell r="O507" t="str">
            <v>3</v>
          </cell>
          <cell r="P507" t="str">
            <v>14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GESU5564883           </v>
          </cell>
          <cell r="U507" t="str">
            <v>21/02/2022</v>
          </cell>
          <cell r="V507" t="str">
            <v>22/02/2022</v>
          </cell>
          <cell r="W507" t="str">
            <v>Ronie A7162620139/ Carlos A5410502022</v>
          </cell>
          <cell r="X507" t="str">
            <v>FINALIZADO</v>
          </cell>
          <cell r="Y507" t="str">
            <v/>
          </cell>
        </row>
        <row r="508">
          <cell r="B508">
            <v>80532971</v>
          </cell>
          <cell r="C508">
            <v>540200922</v>
          </cell>
          <cell r="E508" t="str">
            <v/>
          </cell>
          <cell r="F508" t="str">
            <v>VERDE</v>
          </cell>
          <cell r="G508" t="str">
            <v xml:space="preserve">UASC AL KHOR                                      </v>
          </cell>
          <cell r="H508" t="str">
            <v>17</v>
          </cell>
          <cell r="I508" t="str">
            <v>0</v>
          </cell>
          <cell r="J508">
            <v>74</v>
          </cell>
          <cell r="K508" t="str">
            <v>24</v>
          </cell>
          <cell r="L508" t="str">
            <v>74</v>
          </cell>
          <cell r="M508" t="str">
            <v>374</v>
          </cell>
          <cell r="N508" t="str">
            <v>45</v>
          </cell>
          <cell r="O508" t="str">
            <v>0</v>
          </cell>
          <cell r="P508" t="str">
            <v>2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UACU5854308           </v>
          </cell>
          <cell r="U508" t="str">
            <v>22/02/2022</v>
          </cell>
          <cell r="V508" t="str">
            <v>23/02/2022</v>
          </cell>
          <cell r="W508" t="str">
            <v>CJ. CAMBIO ( ALVARO ) PUXE SBL</v>
          </cell>
          <cell r="X508" t="str">
            <v>FINALIZADO</v>
          </cell>
          <cell r="Y508" t="str">
            <v/>
          </cell>
        </row>
        <row r="509">
          <cell r="B509">
            <v>80532956</v>
          </cell>
          <cell r="C509">
            <v>540200923</v>
          </cell>
          <cell r="E509" t="str">
            <v/>
          </cell>
          <cell r="F509" t="str">
            <v>VERDE</v>
          </cell>
          <cell r="G509" t="str">
            <v xml:space="preserve">UASC AL KHOR                                      </v>
          </cell>
          <cell r="H509" t="str">
            <v>17</v>
          </cell>
          <cell r="I509" t="str">
            <v>0</v>
          </cell>
          <cell r="J509">
            <v>67</v>
          </cell>
          <cell r="K509" t="str">
            <v>5</v>
          </cell>
          <cell r="L509" t="str">
            <v>67</v>
          </cell>
          <cell r="M509" t="str">
            <v>426</v>
          </cell>
          <cell r="N509" t="str">
            <v>33</v>
          </cell>
          <cell r="O509" t="str">
            <v>4</v>
          </cell>
          <cell r="P509" t="str">
            <v>3</v>
          </cell>
          <cell r="Q509" t="str">
            <v>2</v>
          </cell>
          <cell r="R509" t="str">
            <v>2</v>
          </cell>
          <cell r="S509" t="str">
            <v>Não</v>
          </cell>
          <cell r="T509" t="str">
            <v xml:space="preserve">FANU1816762           </v>
          </cell>
          <cell r="U509" t="str">
            <v>22/02/2022</v>
          </cell>
          <cell r="V509" t="str">
            <v>23/02/2022</v>
          </cell>
          <cell r="W509" t="str">
            <v/>
          </cell>
          <cell r="X509" t="str">
            <v>FINALIZADO</v>
          </cell>
          <cell r="Y509" t="str">
            <v/>
          </cell>
        </row>
        <row r="510">
          <cell r="B510">
            <v>80532991</v>
          </cell>
          <cell r="C510">
            <v>540200924</v>
          </cell>
          <cell r="E510" t="str">
            <v/>
          </cell>
          <cell r="F510" t="str">
            <v>VERDE</v>
          </cell>
          <cell r="G510" t="str">
            <v xml:space="preserve">UASC AL KHOR                                      </v>
          </cell>
          <cell r="H510" t="str">
            <v>18</v>
          </cell>
          <cell r="I510" t="str">
            <v>0</v>
          </cell>
          <cell r="J510">
            <v>38</v>
          </cell>
          <cell r="K510" t="str">
            <v>4</v>
          </cell>
          <cell r="L510" t="str">
            <v>38</v>
          </cell>
          <cell r="M510" t="str">
            <v>231</v>
          </cell>
          <cell r="N510" t="str">
            <v>14</v>
          </cell>
          <cell r="O510" t="str">
            <v>2</v>
          </cell>
          <cell r="P510" t="str">
            <v>23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HLBU1554932           </v>
          </cell>
          <cell r="U510" t="str">
            <v>21/02/2022</v>
          </cell>
          <cell r="V510" t="str">
            <v>22/02/2022</v>
          </cell>
          <cell r="W510" t="str">
            <v/>
          </cell>
          <cell r="X510" t="str">
            <v>FINALIZADO</v>
          </cell>
          <cell r="Y510" t="str">
            <v/>
          </cell>
        </row>
        <row r="511">
          <cell r="B511">
            <v>80533001</v>
          </cell>
          <cell r="C511">
            <v>540200925</v>
          </cell>
          <cell r="E511" t="str">
            <v/>
          </cell>
          <cell r="F511" t="str">
            <v>VERDE</v>
          </cell>
          <cell r="G511" t="str">
            <v xml:space="preserve">UASC AL KHOR                                      </v>
          </cell>
          <cell r="H511" t="str">
            <v>18</v>
          </cell>
          <cell r="I511" t="str">
            <v>0</v>
          </cell>
          <cell r="J511">
            <v>31</v>
          </cell>
          <cell r="K511" t="str">
            <v>10</v>
          </cell>
          <cell r="L511" t="str">
            <v>31</v>
          </cell>
          <cell r="M511" t="str">
            <v>0</v>
          </cell>
          <cell r="N511" t="str">
            <v>23</v>
          </cell>
          <cell r="O511" t="str">
            <v>17</v>
          </cell>
          <cell r="P511" t="str">
            <v>11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DFSU6633334           </v>
          </cell>
          <cell r="U511" t="str">
            <v>23/02/2022</v>
          </cell>
          <cell r="V511" t="str">
            <v>22/02/2022</v>
          </cell>
          <cell r="W511" t="str">
            <v>CJ TRAVESSA ( DARIO ) PUXE SBL / Rodrigo A9603530136 / Milani 9408850053</v>
          </cell>
          <cell r="X511" t="str">
            <v>FINALIZADO</v>
          </cell>
          <cell r="Y511" t="str">
            <v/>
          </cell>
        </row>
        <row r="512">
          <cell r="B512">
            <v>80533002</v>
          </cell>
          <cell r="C512">
            <v>540200926</v>
          </cell>
          <cell r="E512" t="str">
            <v/>
          </cell>
          <cell r="F512" t="str">
            <v>VERDE</v>
          </cell>
          <cell r="G512" t="str">
            <v xml:space="preserve">UASC AL KHOR                                      </v>
          </cell>
          <cell r="H512" t="str">
            <v>17</v>
          </cell>
          <cell r="I512" t="str">
            <v>0</v>
          </cell>
          <cell r="J512">
            <v>29</v>
          </cell>
          <cell r="K512" t="str">
            <v>1</v>
          </cell>
          <cell r="L512" t="str">
            <v>29</v>
          </cell>
          <cell r="M512" t="str">
            <v>0</v>
          </cell>
          <cell r="N512" t="str">
            <v>33</v>
          </cell>
          <cell r="O512" t="str">
            <v>32</v>
          </cell>
          <cell r="P512" t="str">
            <v>10</v>
          </cell>
          <cell r="Q512" t="str">
            <v>0</v>
          </cell>
          <cell r="R512" t="str">
            <v>0</v>
          </cell>
          <cell r="S512" t="str">
            <v>Não</v>
          </cell>
          <cell r="T512" t="str">
            <v xml:space="preserve">HLBU1934300           </v>
          </cell>
          <cell r="U512" t="str">
            <v>22/02/2022</v>
          </cell>
          <cell r="V512" t="str">
            <v>23/02/2022</v>
          </cell>
          <cell r="W512" t="str">
            <v/>
          </cell>
          <cell r="X512" t="str">
            <v>FINALIZADO</v>
          </cell>
          <cell r="Y512" t="str">
            <v/>
          </cell>
        </row>
        <row r="513">
          <cell r="B513">
            <v>80533006</v>
          </cell>
          <cell r="C513">
            <v>540200927</v>
          </cell>
          <cell r="E513" t="str">
            <v/>
          </cell>
          <cell r="F513" t="str">
            <v>VERDE</v>
          </cell>
          <cell r="G513" t="str">
            <v xml:space="preserve">UASC AL KHOR                                      </v>
          </cell>
          <cell r="H513" t="str">
            <v>17</v>
          </cell>
          <cell r="I513" t="str">
            <v>0</v>
          </cell>
          <cell r="J513">
            <v>15</v>
          </cell>
          <cell r="K513" t="str">
            <v>8</v>
          </cell>
          <cell r="L513" t="str">
            <v>15</v>
          </cell>
          <cell r="M513" t="str">
            <v>0</v>
          </cell>
          <cell r="N513" t="str">
            <v>6</v>
          </cell>
          <cell r="O513" t="str">
            <v>16</v>
          </cell>
          <cell r="P513" t="str">
            <v>20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TEMU6719661           </v>
          </cell>
          <cell r="U513" t="str">
            <v>23/02/2022</v>
          </cell>
          <cell r="V513" t="str">
            <v>23/02/2022</v>
          </cell>
          <cell r="W513" t="str">
            <v>EXO.TRANSM. GW6E-2800/200KV-12 ( TEZOTO-GIBA ) PUXE SBL</v>
          </cell>
          <cell r="X513" t="str">
            <v>FINALIZADO</v>
          </cell>
          <cell r="Y513" t="str">
            <v/>
          </cell>
        </row>
        <row r="514">
          <cell r="B514">
            <v>80533008</v>
          </cell>
          <cell r="C514">
            <v>540200928</v>
          </cell>
          <cell r="E514" t="str">
            <v/>
          </cell>
          <cell r="F514" t="str">
            <v>VERDE</v>
          </cell>
          <cell r="G514" t="str">
            <v xml:space="preserve">UASC AL KHOR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4</v>
          </cell>
          <cell r="L514" t="str">
            <v>54</v>
          </cell>
          <cell r="M514" t="str">
            <v>284</v>
          </cell>
          <cell r="N514" t="str">
            <v>12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HLXU8543536           </v>
          </cell>
          <cell r="U514" t="str">
            <v>21/02/2022</v>
          </cell>
          <cell r="V514" t="str">
            <v>22/02/2022</v>
          </cell>
          <cell r="W514" t="str">
            <v>Silas A0004468660/ Leticia A9435205422</v>
          </cell>
          <cell r="X514" t="str">
            <v>FINALIZADO</v>
          </cell>
          <cell r="Y514" t="str">
            <v/>
          </cell>
        </row>
        <row r="515">
          <cell r="B515">
            <v>80533046</v>
          </cell>
          <cell r="C515">
            <v>540200930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17</v>
          </cell>
          <cell r="I515" t="str">
            <v>0</v>
          </cell>
          <cell r="J515">
            <v>3</v>
          </cell>
          <cell r="K515" t="str">
            <v>1</v>
          </cell>
          <cell r="L515" t="str">
            <v>3</v>
          </cell>
          <cell r="M515" t="str">
            <v>0</v>
          </cell>
          <cell r="N515" t="str">
            <v>0</v>
          </cell>
          <cell r="O515" t="str">
            <v>0</v>
          </cell>
          <cell r="P515" t="str">
            <v>20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HLBU1818830           </v>
          </cell>
          <cell r="U515" t="str">
            <v>23/02/2022</v>
          </cell>
          <cell r="V515" t="str">
            <v>23/02/2022</v>
          </cell>
          <cell r="W515" t="str">
            <v>EXO.TRANSM. GW6E-2800/200KV-12 ( TEZOTO-GIBA ) PUXE SBL</v>
          </cell>
          <cell r="X515" t="str">
            <v>FINALIZADO</v>
          </cell>
          <cell r="Y515" t="str">
            <v/>
          </cell>
        </row>
        <row r="516">
          <cell r="B516">
            <v>80533042</v>
          </cell>
          <cell r="C516">
            <v>540200933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17</v>
          </cell>
          <cell r="I516" t="str">
            <v>0</v>
          </cell>
          <cell r="J516">
            <v>10</v>
          </cell>
          <cell r="K516" t="str">
            <v>1</v>
          </cell>
          <cell r="L516" t="str">
            <v>10</v>
          </cell>
          <cell r="M516" t="str">
            <v>0</v>
          </cell>
          <cell r="N516" t="str">
            <v>3</v>
          </cell>
          <cell r="O516" t="str">
            <v>8</v>
          </cell>
          <cell r="P516" t="str">
            <v>16</v>
          </cell>
          <cell r="Q516" t="str">
            <v>16</v>
          </cell>
          <cell r="R516" t="str">
            <v>16</v>
          </cell>
          <cell r="S516" t="str">
            <v>Não</v>
          </cell>
          <cell r="T516" t="str">
            <v xml:space="preserve">FANU1834621           </v>
          </cell>
          <cell r="U516" t="str">
            <v>22/02/2022</v>
          </cell>
          <cell r="V516" t="str">
            <v>23/02/2022</v>
          </cell>
          <cell r="W516" t="str">
            <v/>
          </cell>
          <cell r="X516" t="str">
            <v>FINALIZADO</v>
          </cell>
          <cell r="Y516" t="str">
            <v/>
          </cell>
        </row>
        <row r="517">
          <cell r="B517">
            <v>80532539</v>
          </cell>
          <cell r="C517">
            <v>540200949</v>
          </cell>
          <cell r="E517" t="str">
            <v/>
          </cell>
          <cell r="F517" t="str">
            <v>VERDE</v>
          </cell>
          <cell r="G517" t="str">
            <v xml:space="preserve">UASC AL KHOR                                      </v>
          </cell>
          <cell r="H517" t="str">
            <v>18</v>
          </cell>
          <cell r="I517" t="str">
            <v>0</v>
          </cell>
          <cell r="J517">
            <v>11</v>
          </cell>
          <cell r="K517" t="str">
            <v>5</v>
          </cell>
          <cell r="L517" t="str">
            <v>11</v>
          </cell>
          <cell r="M517" t="str">
            <v>0</v>
          </cell>
          <cell r="N517" t="str">
            <v>2</v>
          </cell>
          <cell r="O517" t="str">
            <v>14</v>
          </cell>
          <cell r="P517" t="str">
            <v>23</v>
          </cell>
          <cell r="Q517" t="str">
            <v>2</v>
          </cell>
          <cell r="R517" t="str">
            <v>2</v>
          </cell>
          <cell r="S517" t="str">
            <v>Não</v>
          </cell>
          <cell r="T517" t="str">
            <v xml:space="preserve">BMOU4031505           </v>
          </cell>
          <cell r="U517" t="str">
            <v>21/02/2022</v>
          </cell>
          <cell r="V517" t="str">
            <v>22/02/2022</v>
          </cell>
          <cell r="W517" t="str">
            <v>Leticia A9745221101</v>
          </cell>
          <cell r="X517" t="str">
            <v>FINALIZADO</v>
          </cell>
          <cell r="Y517" t="str">
            <v/>
          </cell>
        </row>
        <row r="518">
          <cell r="B518">
            <v>80532217</v>
          </cell>
          <cell r="C518">
            <v>540200950</v>
          </cell>
          <cell r="E518" t="str">
            <v/>
          </cell>
          <cell r="F518" t="str">
            <v>VERDE</v>
          </cell>
          <cell r="G518" t="str">
            <v xml:space="preserve">UASC AL KHOR                                      </v>
          </cell>
          <cell r="H518" t="str">
            <v>17</v>
          </cell>
          <cell r="I518" t="str">
            <v>0</v>
          </cell>
          <cell r="J518">
            <v>28</v>
          </cell>
          <cell r="K518" t="str">
            <v>9</v>
          </cell>
          <cell r="L518" t="str">
            <v>28</v>
          </cell>
          <cell r="M518" t="str">
            <v>0</v>
          </cell>
          <cell r="N518" t="str">
            <v>83</v>
          </cell>
          <cell r="O518" t="str">
            <v>4</v>
          </cell>
          <cell r="P518" t="str">
            <v>0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FJKU6000348           </v>
          </cell>
          <cell r="U518" t="str">
            <v>15/02/2022</v>
          </cell>
          <cell r="V518" t="str">
            <v>23/02/2022</v>
          </cell>
          <cell r="W518" t="str">
            <v>Carlos A4600708532</v>
          </cell>
          <cell r="X518" t="str">
            <v>FINALIZADO</v>
          </cell>
          <cell r="Y518" t="str">
            <v/>
          </cell>
        </row>
        <row r="519">
          <cell r="B519">
            <v>80532602</v>
          </cell>
          <cell r="C519">
            <v>540200952</v>
          </cell>
          <cell r="E519" t="str">
            <v/>
          </cell>
          <cell r="F519" t="str">
            <v>VERDE</v>
          </cell>
          <cell r="G519" t="str">
            <v xml:space="preserve">UASC AL KHOR                                      </v>
          </cell>
          <cell r="H519" t="str">
            <v>17</v>
          </cell>
          <cell r="I519" t="str">
            <v>0</v>
          </cell>
          <cell r="J519">
            <v>43</v>
          </cell>
          <cell r="K519" t="str">
            <v>3</v>
          </cell>
          <cell r="L519" t="str">
            <v>43</v>
          </cell>
          <cell r="M519" t="str">
            <v>548</v>
          </cell>
          <cell r="N519" t="str">
            <v>5</v>
          </cell>
          <cell r="O519" t="str">
            <v>16</v>
          </cell>
          <cell r="P519" t="str">
            <v>17</v>
          </cell>
          <cell r="Q519" t="str">
            <v>4</v>
          </cell>
          <cell r="R519" t="str">
            <v>4</v>
          </cell>
          <cell r="S519" t="str">
            <v>Não</v>
          </cell>
          <cell r="T519" t="str">
            <v xml:space="preserve">FANU1831617           </v>
          </cell>
          <cell r="U519" t="str">
            <v>23/02/2022</v>
          </cell>
          <cell r="V519" t="str">
            <v>23/02/2022</v>
          </cell>
          <cell r="W519" t="str">
            <v>Silas A0099887778</v>
          </cell>
          <cell r="X519" t="str">
            <v>FINALIZADO</v>
          </cell>
          <cell r="Y519" t="str">
            <v/>
          </cell>
        </row>
        <row r="520">
          <cell r="B520">
            <v>80532621</v>
          </cell>
          <cell r="C520">
            <v>540200955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18</v>
          </cell>
          <cell r="I520" t="str">
            <v>0</v>
          </cell>
          <cell r="J520">
            <v>14</v>
          </cell>
          <cell r="K520" t="str">
            <v>4</v>
          </cell>
          <cell r="L520" t="str">
            <v>14</v>
          </cell>
          <cell r="M520" t="str">
            <v>0</v>
          </cell>
          <cell r="N520" t="str">
            <v>6</v>
          </cell>
          <cell r="O520" t="str">
            <v>30</v>
          </cell>
          <cell r="P520" t="str">
            <v>10</v>
          </cell>
          <cell r="Q520" t="str">
            <v>3</v>
          </cell>
          <cell r="R520" t="str">
            <v>3</v>
          </cell>
          <cell r="S520" t="str">
            <v>Não</v>
          </cell>
          <cell r="T520" t="str">
            <v xml:space="preserve">HLBU3093716           </v>
          </cell>
          <cell r="U520" t="str">
            <v>21/02/2022</v>
          </cell>
          <cell r="V520" t="str">
            <v>22/02/2022</v>
          </cell>
          <cell r="W520" t="str">
            <v>MARIANA A9605460964</v>
          </cell>
          <cell r="X520" t="str">
            <v>FINALIZADO</v>
          </cell>
          <cell r="Y520" t="str">
            <v/>
          </cell>
        </row>
        <row r="521">
          <cell r="B521">
            <v>80532640</v>
          </cell>
          <cell r="C521">
            <v>540200956</v>
          </cell>
          <cell r="E521" t="str">
            <v/>
          </cell>
          <cell r="F521" t="str">
            <v>VERDE</v>
          </cell>
          <cell r="G521" t="str">
            <v xml:space="preserve">UASC AL KHOR                                      </v>
          </cell>
          <cell r="H521" t="str">
            <v>17</v>
          </cell>
          <cell r="I521" t="str">
            <v>0</v>
          </cell>
          <cell r="J521">
            <v>11</v>
          </cell>
          <cell r="K521" t="str">
            <v>5</v>
          </cell>
          <cell r="L521" t="str">
            <v>11</v>
          </cell>
          <cell r="M521" t="str">
            <v>0</v>
          </cell>
          <cell r="N521" t="str">
            <v>25</v>
          </cell>
          <cell r="O521" t="str">
            <v>11</v>
          </cell>
          <cell r="P521" t="str">
            <v>12</v>
          </cell>
          <cell r="Q521" t="str">
            <v>9</v>
          </cell>
          <cell r="R521" t="str">
            <v>9</v>
          </cell>
          <cell r="S521" t="str">
            <v>Não</v>
          </cell>
          <cell r="T521" t="str">
            <v xml:space="preserve">CAIU8473085           </v>
          </cell>
          <cell r="U521" t="str">
            <v>22/02/2022</v>
          </cell>
          <cell r="V521" t="str">
            <v>23/02/2022</v>
          </cell>
          <cell r="W521" t="str">
            <v/>
          </cell>
          <cell r="X521" t="str">
            <v>FINALIZADO</v>
          </cell>
          <cell r="Y521" t="str">
            <v/>
          </cell>
        </row>
        <row r="522">
          <cell r="B522">
            <v>80532424</v>
          </cell>
          <cell r="C522">
            <v>540200957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17</v>
          </cell>
          <cell r="I522" t="str">
            <v>0</v>
          </cell>
          <cell r="J522">
            <v>25</v>
          </cell>
          <cell r="K522" t="str">
            <v>6</v>
          </cell>
          <cell r="L522" t="str">
            <v>25</v>
          </cell>
          <cell r="M522" t="str">
            <v>135</v>
          </cell>
          <cell r="N522" t="str">
            <v>63</v>
          </cell>
          <cell r="O522" t="str">
            <v>0</v>
          </cell>
          <cell r="P522" t="str">
            <v>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GESU6477886           </v>
          </cell>
          <cell r="U522" t="str">
            <v>22/02/2022</v>
          </cell>
          <cell r="V522" t="str">
            <v>23/02/2022</v>
          </cell>
          <cell r="W522" t="str">
            <v>Leticia A9582800000</v>
          </cell>
          <cell r="X522" t="str">
            <v>FINALIZADO</v>
          </cell>
          <cell r="Y522" t="str">
            <v/>
          </cell>
        </row>
        <row r="523">
          <cell r="B523">
            <v>80532634</v>
          </cell>
          <cell r="C523">
            <v>540200958</v>
          </cell>
          <cell r="E523" t="str">
            <v/>
          </cell>
          <cell r="F523" t="str">
            <v>VERDE</v>
          </cell>
          <cell r="G523" t="str">
            <v xml:space="preserve">UASC AL KHOR                                      </v>
          </cell>
          <cell r="H523" t="str">
            <v>18</v>
          </cell>
          <cell r="I523" t="str">
            <v>0</v>
          </cell>
          <cell r="J523">
            <v>71</v>
          </cell>
          <cell r="K523" t="str">
            <v>11</v>
          </cell>
          <cell r="L523" t="str">
            <v>71</v>
          </cell>
          <cell r="M523" t="str">
            <v>563</v>
          </cell>
          <cell r="N523" t="str">
            <v>18</v>
          </cell>
          <cell r="O523" t="str">
            <v>9</v>
          </cell>
          <cell r="P523" t="str">
            <v>21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TCLU6420164           </v>
          </cell>
          <cell r="U523" t="str">
            <v>22/02/2022</v>
          </cell>
          <cell r="V523" t="str">
            <v>22/02/2022</v>
          </cell>
          <cell r="W523" t="str">
            <v>Silas A0009973369</v>
          </cell>
          <cell r="X523" t="str">
            <v>FINALIZADO</v>
          </cell>
          <cell r="Y523" t="str">
            <v/>
          </cell>
        </row>
        <row r="524">
          <cell r="B524">
            <v>80533061</v>
          </cell>
          <cell r="C524">
            <v>540200960</v>
          </cell>
          <cell r="E524" t="str">
            <v/>
          </cell>
          <cell r="F524" t="str">
            <v>VERDE</v>
          </cell>
          <cell r="G524" t="str">
            <v xml:space="preserve">UASC AL KHOR                                      </v>
          </cell>
          <cell r="H524" t="str">
            <v>17</v>
          </cell>
          <cell r="I524" t="str">
            <v>0</v>
          </cell>
          <cell r="J524">
            <v>23</v>
          </cell>
          <cell r="K524" t="str">
            <v>7</v>
          </cell>
          <cell r="L524" t="str">
            <v>23</v>
          </cell>
          <cell r="M524" t="str">
            <v>0</v>
          </cell>
          <cell r="N524" t="str">
            <v>30</v>
          </cell>
          <cell r="O524" t="str">
            <v>14</v>
          </cell>
          <cell r="P524" t="str">
            <v>14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TCKU6057112           </v>
          </cell>
          <cell r="U524" t="str">
            <v>24/02/2022</v>
          </cell>
          <cell r="V524" t="str">
            <v>23/02/2022</v>
          </cell>
          <cell r="W524" t="str">
            <v>Silas A9608014114</v>
          </cell>
          <cell r="X524" t="str">
            <v>FINALIZADO</v>
          </cell>
          <cell r="Y524" t="str">
            <v/>
          </cell>
        </row>
        <row r="525">
          <cell r="B525">
            <v>80533010</v>
          </cell>
          <cell r="C525">
            <v>540200929</v>
          </cell>
          <cell r="E525" t="str">
            <v/>
          </cell>
          <cell r="F525" t="str">
            <v>VERDE</v>
          </cell>
          <cell r="G525" t="str">
            <v xml:space="preserve">UASC AL KHOR                                      </v>
          </cell>
          <cell r="H525" t="str">
            <v>18</v>
          </cell>
          <cell r="I525" t="str">
            <v>0</v>
          </cell>
          <cell r="J525">
            <v>14</v>
          </cell>
          <cell r="K525" t="str">
            <v>6</v>
          </cell>
          <cell r="L525" t="str">
            <v>14</v>
          </cell>
          <cell r="M525" t="str">
            <v>0</v>
          </cell>
          <cell r="N525" t="str">
            <v>4</v>
          </cell>
          <cell r="O525" t="str">
            <v>2</v>
          </cell>
          <cell r="P525" t="str">
            <v>27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FSCU9980899           </v>
          </cell>
          <cell r="U525" t="str">
            <v>21/02/2022</v>
          </cell>
          <cell r="V525" t="str">
            <v>22/02/2022</v>
          </cell>
          <cell r="W525" t="str">
            <v>REFORCO ESQ ( DARIO ) PUXE SBL / EXO.TRANSM. GW6E-2800 PUXE SBL/ Mariana A6594100502</v>
          </cell>
          <cell r="X525" t="str">
            <v>FINALIZADO</v>
          </cell>
          <cell r="Y525" t="str">
            <v/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>
            <v>44637</v>
          </cell>
          <cell r="AK5">
            <v>44637</v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>Produtivo</v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>Produtivo</v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>Produtivo</v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>Produtivo</v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>Produtivo</v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>Produtivo</v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>Produtivo</v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>
            <v>44621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44557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0817800
PORTO DE SANTOS</v>
          </cell>
          <cell r="AB99" t="str">
            <v>BRASIL TERMINAL PORTUÁRIO S/A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44557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0817800
PORTO DE SANTOS</v>
          </cell>
          <cell r="AB103" t="str">
            <v>BRASIL TERMINAL PORTUÁRIO S/A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44557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0817800
PORTO DE SANTOS</v>
          </cell>
          <cell r="AB110" t="str">
            <v>BRASIL TERMINAL PORTUÁRIO S/A</v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44563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0817900
SAO PAULO</v>
          </cell>
          <cell r="AB111" t="str">
            <v>EADI SANTO ANDRE TERMINAL DE CARGAS LTDA.</v>
          </cell>
          <cell r="AC111">
            <v>44638</v>
          </cell>
          <cell r="AD111" t="str">
            <v>22/0521419-4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44557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0817800
PORTO DE SANTOS</v>
          </cell>
          <cell r="AB130" t="str">
            <v>BRASIL TERMINAL PORTUÁRIO S/A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44557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0817800
PORTO DE SANTOS</v>
          </cell>
          <cell r="AB132" t="str">
            <v>BRASIL TERMINAL PORTUÁRIO S/A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>
            <v>44635</v>
          </cell>
          <cell r="AK139">
            <v>44635</v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44556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0817800
PORTO DE SANTOS</v>
          </cell>
          <cell r="AB153" t="str">
            <v>BRASIL TERMINAL PORTUÁRIO S/A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44556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0817800
PORTO DE SANTOS</v>
          </cell>
          <cell r="AB154" t="str">
            <v>BRASIL TERMINAL PORTUÁRIO S/A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44556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0817800
PORTO DE SANTOS</v>
          </cell>
          <cell r="AB156" t="str">
            <v>BRASIL TERMINAL PORTUÁRIO S/A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>
            <v>44637</v>
          </cell>
          <cell r="AK165">
            <v>44637</v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44556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0817800
PORTO DE SANTOS</v>
          </cell>
          <cell r="AB184" t="str">
            <v>BRASIL TERMINAL PORTUÁRIO S/A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>
            <v>44637</v>
          </cell>
          <cell r="AK188">
            <v>44637</v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44563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0817900
SAO PAULO</v>
          </cell>
          <cell r="AB196" t="str">
            <v>EADI SANTO ANDRE TERMINAL DE CARGAS LTDA.</v>
          </cell>
          <cell r="AC196">
            <v>44638</v>
          </cell>
          <cell r="AD196" t="str">
            <v>22/0521420-8</v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44561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0817800
PORTO DE SANTOS</v>
          </cell>
          <cell r="AB212" t="str">
            <v>BRASIL TERMINAL PORTUÁRIO S/A</v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44561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0817800
PORTO DE SANTOS</v>
          </cell>
          <cell r="AB226" t="str">
            <v>BRASIL TERMINAL PORTUÁRIO S/A</v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44571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0817900
SAO PAULO</v>
          </cell>
          <cell r="AB228" t="str">
            <v>EADI SANTO ANDRE TERMINAL DE CARGAS LTDA.</v>
          </cell>
          <cell r="AC228">
            <v>44638</v>
          </cell>
          <cell r="AD228" t="str">
            <v>22/0521444-5</v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>
            <v>44637</v>
          </cell>
          <cell r="AH229" t="str">
            <v/>
          </cell>
          <cell r="AI229" t="str">
            <v/>
          </cell>
          <cell r="AJ229">
            <v>44637</v>
          </cell>
          <cell r="AK229">
            <v>44637</v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>
            <v>44621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>
            <v>44621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>
            <v>44621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>
            <v>44621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>
            <v>44621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>
            <v>44621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>
            <v>44621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>
            <v>44621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>
            <v>44621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>
            <v>44621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>
            <v>44621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>
            <v>44621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>
            <v>44621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>
            <v>44621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>
            <v>44621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>
            <v>44621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>
            <v>44621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>
            <v>44621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>
            <v>44621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>
            <v>44637</v>
          </cell>
          <cell r="AK279">
            <v>44637</v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>
            <v>44635</v>
          </cell>
          <cell r="AK314">
            <v>44635</v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44580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>0817800
PORTO DE SANTOS</v>
          </cell>
          <cell r="AB321" t="str">
            <v>BRASIL TERMINAL PORTUÁRIO S/A</v>
          </cell>
          <cell r="AC321">
            <v>44635</v>
          </cell>
          <cell r="AD321" t="str">
            <v>22/0494917-4</v>
          </cell>
          <cell r="AE321">
            <v>44635</v>
          </cell>
          <cell r="AF321" t="str">
            <v>Verde</v>
          </cell>
          <cell r="AG321">
            <v>44635</v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44576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0817800
PORTO DE SANTOS</v>
          </cell>
          <cell r="AB324" t="str">
            <v>BRASIL TERMINAL PORTUÁRIO S/A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44576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0817800
PORTO DE SANTOS</v>
          </cell>
          <cell r="AB338" t="str">
            <v>BRASIL TERMINAL PORTUÁRIO S/A</v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44576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0817800
PORTO DE SANTOS</v>
          </cell>
          <cell r="AB339" t="str">
            <v>BRASIL TERMINAL PORTUÁRIO S/A</v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>
            <v>44635</v>
          </cell>
          <cell r="AK354">
            <v>44635</v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44576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0817800
PORTO DE SANTOS</v>
          </cell>
          <cell r="AB357" t="str">
            <v>BRASIL TERMINAL PORTUÁRIO S/A</v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44580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0817900
SAO PAULO</v>
          </cell>
          <cell r="AB371" t="str">
            <v>EADI SANTO ANDRE TERMINAL DE CARGAS LTDA.</v>
          </cell>
          <cell r="AC371">
            <v>44637</v>
          </cell>
          <cell r="AD371" t="str">
            <v>22/0512557-4</v>
          </cell>
          <cell r="AE371">
            <v>44637</v>
          </cell>
          <cell r="AF371" t="str">
            <v>Verde</v>
          </cell>
          <cell r="AG371">
            <v>44637</v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44576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0817800
PORTO DE SANTOS</v>
          </cell>
          <cell r="AB376" t="str">
            <v>BRASIL TERMINAL PORTUÁRIO S/A</v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>0817800
PORTO DE SANTOS</v>
          </cell>
          <cell r="AB381" t="str">
            <v>BRASIL TERMINAL PORTUÁRIO S/A</v>
          </cell>
          <cell r="AC381">
            <v>44635</v>
          </cell>
          <cell r="AD381" t="str">
            <v>22/0496613-3</v>
          </cell>
          <cell r="AE381">
            <v>44636</v>
          </cell>
          <cell r="AF381" t="str">
            <v>Verde</v>
          </cell>
          <cell r="AG381">
            <v>44636</v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0817800
PORTO DE SANTOS</v>
          </cell>
          <cell r="AB387" t="str">
            <v>BRASIL TERMINAL PORTUÁRIO S/A</v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0817800
PORTO DE SANTOS</v>
          </cell>
          <cell r="AB394" t="str">
            <v>BRASIL TERMINAL PORTUÁRIO S/A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 t="str">
            <v/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0817800
PORTO DE SANTOS</v>
          </cell>
          <cell r="AB407" t="str">
            <v>BRASIL TERMINAL PORTUÁRIO S/A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0817800
PORTO DE SANTOS</v>
          </cell>
          <cell r="AB424" t="str">
            <v>BRASIL TERMINAL PORTUÁRIO S/A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>0817800
PORTO DE SANTOS</v>
          </cell>
          <cell r="AB470" t="str">
            <v>BRASIL TERMINAL PORTUÁRIO S/A</v>
          </cell>
          <cell r="AC470">
            <v>44637</v>
          </cell>
          <cell r="AD470" t="str">
            <v>22/0510332-5</v>
          </cell>
          <cell r="AE470">
            <v>44637</v>
          </cell>
          <cell r="AF470" t="str">
            <v>Verde</v>
          </cell>
          <cell r="AG470">
            <v>44637</v>
          </cell>
          <cell r="AH470" t="str">
            <v/>
          </cell>
          <cell r="AI470" t="str">
            <v/>
          </cell>
          <cell r="AJ470">
            <v>44638</v>
          </cell>
          <cell r="AK470">
            <v>44638</v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>
            <v>44635</v>
          </cell>
          <cell r="AF482" t="str">
            <v>Verde</v>
          </cell>
          <cell r="AG482">
            <v>44635</v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44583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44588</v>
          </cell>
          <cell r="Q493" t="str">
            <v>9710220 - UASC AL KHOR</v>
          </cell>
          <cell r="R493" t="str">
            <v>FCL</v>
          </cell>
          <cell r="S493">
            <v>44582</v>
          </cell>
          <cell r="T493">
            <v>44611</v>
          </cell>
          <cell r="U493" t="str">
            <v>152205028160381</v>
          </cell>
          <cell r="V493">
            <v>44611</v>
          </cell>
          <cell r="W493" t="str">
            <v/>
          </cell>
          <cell r="X493" t="str">
            <v/>
          </cell>
          <cell r="Y493" t="str">
            <v/>
          </cell>
          <cell r="Z493" t="str">
            <v>0817800
PORTO DE SANTOS</v>
          </cell>
          <cell r="AA493" t="str">
            <v>0817800
PORTO DE SANTOS</v>
          </cell>
          <cell r="AB493" t="str">
            <v>BRASIL TERMINAL PORTUÁRIO S/A</v>
          </cell>
          <cell r="AC493">
            <v>44630</v>
          </cell>
          <cell r="AD493" t="str">
            <v>22/0468624-6</v>
          </cell>
          <cell r="AE493">
            <v>44631</v>
          </cell>
          <cell r="AF493" t="str">
            <v>Verde</v>
          </cell>
          <cell r="AG493">
            <v>44631</v>
          </cell>
          <cell r="AH493" t="str">
            <v/>
          </cell>
          <cell r="AI493" t="str">
            <v/>
          </cell>
          <cell r="AJ493">
            <v>44637</v>
          </cell>
          <cell r="AK493">
            <v>44637</v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44588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0817900
SAO PAULO</v>
          </cell>
          <cell r="AB495" t="str">
            <v>EADI SANTO ANDRE TERMINAL DE CARGAS LTDA.</v>
          </cell>
          <cell r="AC495">
            <v>44638</v>
          </cell>
          <cell r="AD495" t="str">
            <v>22/0521445-3</v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44583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>
            <v>44637</v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44583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44611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0817800
PORTO DE SANTOS</v>
          </cell>
          <cell r="AB503" t="str">
            <v>BRASIL TERMINAL PORTUÁRIO S/A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44583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0817800
PORTO DE SANTOS</v>
          </cell>
          <cell r="AB505" t="str">
            <v>BRASIL TERMINAL PORTUÁRIO S/A</v>
          </cell>
          <cell r="AC505" t="str">
            <v/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44588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0817900
SAO PAULO</v>
          </cell>
          <cell r="AB507" t="str">
            <v>EADI SANTO ANDRE TERMINAL DE CARGAS LTDA.</v>
          </cell>
          <cell r="AC507">
            <v>44638</v>
          </cell>
          <cell r="AD507" t="str">
            <v>22/0521446-1</v>
          </cell>
          <cell r="AE507" t="str">
            <v/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44583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44588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>0817800
PORTO DE SANTOS</v>
          </cell>
          <cell r="AB520" t="str">
            <v>BRASIL TERMINAL PORTUÁRIO S/A</v>
          </cell>
          <cell r="AC520">
            <v>44637</v>
          </cell>
          <cell r="AD520" t="str">
            <v>22/0512773-9</v>
          </cell>
          <cell r="AE520">
            <v>44637</v>
          </cell>
          <cell r="AF520" t="str">
            <v>Verde</v>
          </cell>
          <cell r="AG520">
            <v>44637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44588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>0817800
PORTO DE SANTOS</v>
          </cell>
          <cell r="AB530" t="str">
            <v>BRASIL TERMINAL PORTUÁRIO S/A</v>
          </cell>
          <cell r="AC530">
            <v>44637</v>
          </cell>
          <cell r="AD530" t="str">
            <v>22/0515292-0</v>
          </cell>
          <cell r="AE530">
            <v>44638</v>
          </cell>
          <cell r="AF530" t="str">
            <v>Verde</v>
          </cell>
          <cell r="AG530">
            <v>44638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44582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0817800
PORTO DE SANTOS</v>
          </cell>
          <cell r="AB541" t="str">
            <v>BRASIL TERMINAL PORTUÁRIO S/A</v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44588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>0817800
PORTO DE SANTOS</v>
          </cell>
          <cell r="AB575" t="str">
            <v>BRASIL TERMINAL PORTUÁRIO S/A</v>
          </cell>
          <cell r="AC575">
            <v>44636</v>
          </cell>
          <cell r="AD575" t="str">
            <v>22/0503596-6</v>
          </cell>
          <cell r="AE575">
            <v>44636</v>
          </cell>
          <cell r="AF575" t="str">
            <v>Verde</v>
          </cell>
          <cell r="AG575">
            <v>44636</v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44588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>0817800
PORTO DE SANTOS</v>
          </cell>
          <cell r="AB577" t="str">
            <v>BRASIL TERMINAL PORTUÁRIO S/A</v>
          </cell>
          <cell r="AC577">
            <v>44636</v>
          </cell>
          <cell r="AD577" t="str">
            <v>22/0503594-0</v>
          </cell>
          <cell r="AE577">
            <v>44636</v>
          </cell>
          <cell r="AF577" t="str">
            <v>Verde</v>
          </cell>
          <cell r="AG577">
            <v>44636</v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>
            <v>44637</v>
          </cell>
          <cell r="AK580">
            <v>44637</v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44583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0817800
PORTO DE SANTOS</v>
          </cell>
          <cell r="AB585" t="str">
            <v>BRASIL TERMINAL PORTUÁRIO S/A</v>
          </cell>
          <cell r="AC585" t="str">
            <v/>
          </cell>
          <cell r="AD585" t="str">
            <v/>
          </cell>
          <cell r="AE585" t="str">
            <v/>
          </cell>
          <cell r="AF585" t="str">
            <v/>
          </cell>
          <cell r="AG585" t="str">
            <v/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>
            <v>44635</v>
          </cell>
          <cell r="AF589" t="str">
            <v>Verde</v>
          </cell>
          <cell r="AG589">
            <v>44635</v>
          </cell>
          <cell r="AH589" t="str">
            <v/>
          </cell>
          <cell r="AI589" t="str">
            <v/>
          </cell>
          <cell r="AJ589">
            <v>44635</v>
          </cell>
          <cell r="AK589">
            <v>44635</v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44583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0817800
PORTO DE SANTOS</v>
          </cell>
          <cell r="AB593" t="str">
            <v>BRASIL TERMINAL PORTUÁRIO S/A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 t="str">
            <v/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44588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0817900
SAO PAULO</v>
          </cell>
          <cell r="AB599" t="str">
            <v>EADI SANTO ANDRE TERMINAL DE CARGAS LTDA.</v>
          </cell>
          <cell r="AC599">
            <v>44638</v>
          </cell>
          <cell r="AD599" t="str">
            <v>22/0521421-6</v>
          </cell>
          <cell r="AE599" t="str">
            <v/>
          </cell>
          <cell r="AF599" t="str">
            <v/>
          </cell>
          <cell r="AG599" t="str">
            <v/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>
            <v>44635</v>
          </cell>
          <cell r="AF603" t="str">
            <v>Verde</v>
          </cell>
          <cell r="AG603">
            <v>44635</v>
          </cell>
          <cell r="AH603" t="str">
            <v/>
          </cell>
          <cell r="AI603" t="str">
            <v/>
          </cell>
          <cell r="AJ603">
            <v>44635</v>
          </cell>
          <cell r="AK603">
            <v>44635</v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>
            <v>44621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44591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0817800
PORTO DE SANTOS</v>
          </cell>
          <cell r="AB623" t="str">
            <v>BRASIL TERMINAL PORTUÁRIO S/A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 t="str">
            <v/>
          </cell>
          <cell r="AK627" t="str">
            <v/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>
            <v>44635</v>
          </cell>
          <cell r="AK637">
            <v>44635</v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44591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>
            <v>44635</v>
          </cell>
          <cell r="AK651">
            <v>44635</v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44591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0817800
PORTO DE SANTOS</v>
          </cell>
          <cell r="AB679" t="str">
            <v>BRASIL TERMINAL PORTUÁRIO S/A</v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44591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0817800
PORTO DE SANTOS</v>
          </cell>
          <cell r="AB688" t="str">
            <v>BRASIL TERMINAL PORTUÁRIO S/A</v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44591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0817800
PORTO DE SANTOS</v>
          </cell>
          <cell r="AB689" t="str">
            <v>BRASIL TERMINAL PORTUÁRIO S/A</v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>
            <v>44636</v>
          </cell>
          <cell r="AK693">
            <v>44636</v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44596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>0817800
PORTO DE SANTOS</v>
          </cell>
          <cell r="AB694" t="str">
            <v>BRASIL TERMINAL PORTUÁRIO S/A</v>
          </cell>
          <cell r="AC694">
            <v>44637</v>
          </cell>
          <cell r="AD694" t="str">
            <v>22/0515186-9</v>
          </cell>
          <cell r="AE694">
            <v>44638</v>
          </cell>
          <cell r="AF694" t="str">
            <v>Verde</v>
          </cell>
          <cell r="AG694">
            <v>44638</v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44591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0817800
PORTO DE SANTOS</v>
          </cell>
          <cell r="AB700" t="str">
            <v>BRASIL TERMINAL PORTUÁRIO S/A</v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44596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>0817800
PORTO DE SANTOS</v>
          </cell>
          <cell r="AB705" t="str">
            <v>BRASIL TERMINAL PORTUÁRIO S/A</v>
          </cell>
          <cell r="AC705">
            <v>44637</v>
          </cell>
          <cell r="AD705" t="str">
            <v>22/0512559-0</v>
          </cell>
          <cell r="AE705">
            <v>44637</v>
          </cell>
          <cell r="AF705" t="str">
            <v>Verde</v>
          </cell>
          <cell r="AG705">
            <v>44637</v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44596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0817900
SAO PAULO</v>
          </cell>
          <cell r="AB706" t="str">
            <v>EADI SANTO ANDRE TERMINAL DE CARGAS LTDA.</v>
          </cell>
          <cell r="AC706">
            <v>44637</v>
          </cell>
          <cell r="AD706" t="str">
            <v>22/0512558-2</v>
          </cell>
          <cell r="AE706">
            <v>44637</v>
          </cell>
          <cell r="AF706" t="str">
            <v>Verde</v>
          </cell>
          <cell r="AG706">
            <v>44637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>
            <v>44637</v>
          </cell>
          <cell r="AK707">
            <v>44637</v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44591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 t="str">
            <v/>
          </cell>
          <cell r="AK713" t="str">
            <v/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44596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0817900
SAO PAULO</v>
          </cell>
          <cell r="AB715" t="str">
            <v>EADI SANTO ANDRE TERMINAL DE CARGAS LTDA.</v>
          </cell>
          <cell r="AC715">
            <v>44636</v>
          </cell>
          <cell r="AD715" t="str">
            <v>22/0503598-2</v>
          </cell>
          <cell r="AE715">
            <v>44636</v>
          </cell>
          <cell r="AF715" t="str">
            <v>Verde</v>
          </cell>
          <cell r="AG715">
            <v>44636</v>
          </cell>
          <cell r="AH715" t="str">
            <v/>
          </cell>
          <cell r="AI715" t="str">
            <v/>
          </cell>
          <cell r="AJ715">
            <v>44637</v>
          </cell>
          <cell r="AK715">
            <v>44637</v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44591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0817800
PORTO DE SANTOS</v>
          </cell>
          <cell r="AB717" t="str">
            <v>BRASIL TERMINAL PORTUÁRIO S/A</v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44591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>0817800
PORTO DE SANTOS</v>
          </cell>
          <cell r="AB732" t="str">
            <v>BRASIL TERMINAL PORTUÁRIO S/A</v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44591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44591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0817800
PORTO DE SANTOS</v>
          </cell>
          <cell r="AB734" t="str">
            <v>BRASIL TERMINAL PORTUÁRIO S/A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 t="str">
            <v/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 t="str">
            <v/>
          </cell>
          <cell r="AK737" t="str">
            <v/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44596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>0817800
PORTO DE SANTOS</v>
          </cell>
          <cell r="AB740" t="str">
            <v>BRASIL TERMINAL PORTUÁRIO S/A</v>
          </cell>
          <cell r="AC740">
            <v>44635</v>
          </cell>
          <cell r="AD740" t="str">
            <v>22/0496920-5</v>
          </cell>
          <cell r="AE740">
            <v>44636</v>
          </cell>
          <cell r="AF740" t="str">
            <v>Verde</v>
          </cell>
          <cell r="AG740">
            <v>44636</v>
          </cell>
          <cell r="AH740" t="str">
            <v/>
          </cell>
          <cell r="AI740" t="str">
            <v/>
          </cell>
          <cell r="AJ740">
            <v>44636</v>
          </cell>
          <cell r="AK740">
            <v>44636</v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44591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44596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>0817800
PORTO DE SANTOS</v>
          </cell>
          <cell r="AB746" t="str">
            <v>BRASIL TERMINAL PORTUÁRIO S/A</v>
          </cell>
          <cell r="AC746">
            <v>44638</v>
          </cell>
          <cell r="AD746" t="str">
            <v>22/0521403-8</v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>
            <v>44637</v>
          </cell>
          <cell r="AK747">
            <v>44637</v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44591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0817800
PORTO DE SANTOS</v>
          </cell>
          <cell r="AB749" t="str">
            <v>BRASIL TERMINAL PORTUÁRIO S/A</v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44596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>0817800
PORTO DE SANTOS</v>
          </cell>
          <cell r="AB757" t="str">
            <v>BRASIL TERMINAL PORTUÁRIO S/A</v>
          </cell>
          <cell r="AC757">
            <v>44638</v>
          </cell>
          <cell r="AD757" t="str">
            <v>22/0521405-4</v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44596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>0817800
PORTO DE SANTOS</v>
          </cell>
          <cell r="AB758" t="str">
            <v>BRASIL TERMINAL PORTUÁRIO S/A</v>
          </cell>
          <cell r="AC758">
            <v>44637</v>
          </cell>
          <cell r="AD758" t="str">
            <v>22/0515293-8</v>
          </cell>
          <cell r="AE758">
            <v>44638</v>
          </cell>
          <cell r="AF758" t="str">
            <v>Verde</v>
          </cell>
          <cell r="AG758">
            <v>44638</v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44591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0817800
PORTO DE SANTOS</v>
          </cell>
          <cell r="AB759" t="str">
            <v>BRASIL TERMINAL PORTUÁRIO S/A</v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44596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0817900
SAO PAULO</v>
          </cell>
          <cell r="AB762" t="str">
            <v>EADI SANTO ANDRE TERMINAL DE CARGAS LTDA.</v>
          </cell>
          <cell r="AC762">
            <v>44635</v>
          </cell>
          <cell r="AD762" t="str">
            <v>22/0494918-2</v>
          </cell>
          <cell r="AE762">
            <v>44635</v>
          </cell>
          <cell r="AF762" t="str">
            <v>Verde</v>
          </cell>
          <cell r="AG762">
            <v>44635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>
            <v>44636</v>
          </cell>
          <cell r="AK763">
            <v>44636</v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44591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0817800
PORTO DE SANTOS</v>
          </cell>
          <cell r="AB766" t="str">
            <v>BRASIL TERMINAL PORTUÁRIO S/A</v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>
            <v>44636</v>
          </cell>
          <cell r="AK770">
            <v>44636</v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44591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44638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>
            <v>44621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>
            <v>44621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>
            <v>44621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>
            <v>44621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>
            <v>44621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>
            <v>44621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>
            <v>44621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>
            <v>44621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>
            <v>44621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44603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>0817800
PORTO DE SANTOS</v>
          </cell>
          <cell r="AB789" t="str">
            <v>BRASIL TERMINAL PORTUÁRIO S/A</v>
          </cell>
          <cell r="AC789">
            <v>44636</v>
          </cell>
          <cell r="AD789" t="str">
            <v>22/0507162-8</v>
          </cell>
          <cell r="AE789">
            <v>44637</v>
          </cell>
          <cell r="AF789" t="str">
            <v>Verde</v>
          </cell>
          <cell r="AG789">
            <v>44637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44598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0817800
PORTO DE SANTOS</v>
          </cell>
          <cell r="AB796" t="str">
            <v>BRASIL TERMINAL PORTUÁRIO S/A</v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44598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44638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44594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0817800
PORTO DE SANTOS</v>
          </cell>
          <cell r="AB800" t="str">
            <v>BRASIL TERMINAL PORTUÁRIO S/A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44629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>
            <v>44635</v>
          </cell>
          <cell r="AK808">
            <v>44635</v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44598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0817800
PORTO DE SANTOS</v>
          </cell>
          <cell r="AB809" t="str">
            <v>BRASIL TERMINAL PORTUÁRIO S/A</v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44598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0817800
PORTO DE SANTOS</v>
          </cell>
          <cell r="AB810" t="str">
            <v>BRASIL TERMINAL PORTUÁRIO S/A</v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>
            <v>44638</v>
          </cell>
          <cell r="AK812">
            <v>44638</v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44597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44603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>0817800
PORTO DE SANTOS</v>
          </cell>
          <cell r="AB815" t="str">
            <v>BRASIL TERMINAL PORTUÁRIO S/A</v>
          </cell>
          <cell r="AC815">
            <v>44638</v>
          </cell>
          <cell r="AD815" t="str">
            <v>22/0521406-2</v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44597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0817800
PORTO DE SANTOS</v>
          </cell>
          <cell r="AB820" t="str">
            <v>BRASIL TERMINAL PORTUÁRIO S/A</v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44597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0817800
PORTO DE SANTOS</v>
          </cell>
          <cell r="AB821" t="str">
            <v>BRASIL TERMINAL PORTUÁRIO S/A</v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>
            <v>44636</v>
          </cell>
          <cell r="AK823">
            <v>44636</v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>
            <v>44603</v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0817900
SAO PAULO</v>
          </cell>
          <cell r="AB824" t="str">
            <v>EADI SANTO ANDRE TERMINAL DE CARGAS LTDA.</v>
          </cell>
          <cell r="AC824">
            <v>44635</v>
          </cell>
          <cell r="AD824" t="str">
            <v>22/0496615-0</v>
          </cell>
          <cell r="AE824">
            <v>44635</v>
          </cell>
          <cell r="AF824" t="str">
            <v>Verde</v>
          </cell>
          <cell r="AG824">
            <v>44635</v>
          </cell>
          <cell r="AH824" t="str">
            <v/>
          </cell>
          <cell r="AI824" t="str">
            <v/>
          </cell>
          <cell r="AJ824">
            <v>44637</v>
          </cell>
          <cell r="AK824">
            <v>44637</v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>
            <v>44603</v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0817900
SAO PAULO</v>
          </cell>
          <cell r="AB826" t="str">
            <v>EADI SANTO ANDRE TERMINAL DE CARGAS LTDA.</v>
          </cell>
          <cell r="AC826">
            <v>44635</v>
          </cell>
          <cell r="AD826" t="str">
            <v>22/0496697-4</v>
          </cell>
          <cell r="AE826">
            <v>44635</v>
          </cell>
          <cell r="AF826" t="str">
            <v>Verde</v>
          </cell>
          <cell r="AG826">
            <v>44635</v>
          </cell>
          <cell r="AH826" t="str">
            <v/>
          </cell>
          <cell r="AI826" t="str">
            <v/>
          </cell>
          <cell r="AJ826">
            <v>44637</v>
          </cell>
          <cell r="AK826">
            <v>44637</v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44597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0817800
PORTO DE SANTOS</v>
          </cell>
          <cell r="AB828" t="str">
            <v>BRASIL TERMINAL PORTUÁRIO S/A</v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44629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>
            <v>44636</v>
          </cell>
          <cell r="AK834">
            <v>44636</v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44597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0817800
PORTO DE SANTOS</v>
          </cell>
          <cell r="AB835" t="str">
            <v>BRASIL TERMINAL PORTUÁRIO S/A</v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44603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0817900
SAO PAULO</v>
          </cell>
          <cell r="AB838" t="str">
            <v>EADI SANTO ANDRE TERMINAL DE CARGAS LTDA.</v>
          </cell>
          <cell r="AC838">
            <v>44635</v>
          </cell>
          <cell r="AD838" t="str">
            <v>22/0495142-0</v>
          </cell>
          <cell r="AE838">
            <v>44635</v>
          </cell>
          <cell r="AF838" t="str">
            <v>Verde</v>
          </cell>
          <cell r="AG838">
            <v>44635</v>
          </cell>
          <cell r="AH838" t="str">
            <v/>
          </cell>
          <cell r="AI838" t="str">
            <v/>
          </cell>
          <cell r="AJ838">
            <v>44637</v>
          </cell>
          <cell r="AK838">
            <v>44637</v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44597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0817800
PORTO DE SANTOS</v>
          </cell>
          <cell r="AB841" t="str">
            <v>BRASIL TERMINAL PORTUÁRIO S/A</v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44597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0817800
PORTO DE SANTOS</v>
          </cell>
          <cell r="AB845" t="str">
            <v>BRASIL TERMINAL PORTUÁRIO S/A</v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>0817800
PORTO DE SANTOS</v>
          </cell>
          <cell r="AB848" t="str">
            <v>BRASIL TERMINAL PORTUÁRIO S/A</v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44603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>0817800
PORTO DE SANTOS</v>
          </cell>
          <cell r="AB851" t="str">
            <v>BRASIL TERMINAL PORTUÁRIO S/A</v>
          </cell>
          <cell r="AC851">
            <v>44638</v>
          </cell>
          <cell r="AD851" t="str">
            <v>22/0521447-0</v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44597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0817800
PORTO DE SANTOS</v>
          </cell>
          <cell r="AB852" t="str">
            <v>BRASIL TERMINAL PORTUÁRIO S/A</v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>0817800
PORTO DE SANTOS</v>
          </cell>
          <cell r="AB856" t="str">
            <v>BRASIL TERMINAL PORTUÁRIO S/A</v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44597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>0817800
PORTO DE SANTOS</v>
          </cell>
          <cell r="AB860" t="str">
            <v>BRASIL TERMINAL PORTUÁRIO S/A</v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44638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44629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44603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0817900
SAO PAULO</v>
          </cell>
          <cell r="AB870" t="str">
            <v>EADI SANTO ANDRE TERMINAL DE CARGAS LTDA.</v>
          </cell>
          <cell r="AC870">
            <v>44636</v>
          </cell>
          <cell r="AD870" t="str">
            <v>22/0503656-3</v>
          </cell>
          <cell r="AE870">
            <v>44636</v>
          </cell>
          <cell r="AF870" t="str">
            <v>Verde</v>
          </cell>
          <cell r="AG870">
            <v>44636</v>
          </cell>
          <cell r="AH870" t="str">
            <v/>
          </cell>
          <cell r="AI870" t="str">
            <v/>
          </cell>
          <cell r="AJ870">
            <v>44637</v>
          </cell>
          <cell r="AK870">
            <v>44637</v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>
            <v>44636</v>
          </cell>
          <cell r="AK871">
            <v>44636</v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>
            <v>44635</v>
          </cell>
          <cell r="AK873">
            <v>44635</v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44594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 t="str">
            <v/>
          </cell>
          <cell r="AJ874" t="str">
            <v/>
          </cell>
          <cell r="AK874" t="str">
            <v/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44597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44597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>0817800
PORTO DE SANTOS</v>
          </cell>
          <cell r="AB879" t="str">
            <v>BRASIL TERMINAL PORTUÁRIO S/A</v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44597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>0817800
PORTO DE SANTOS</v>
          </cell>
          <cell r="AB881" t="str">
            <v>BRASIL TERMINAL PORTUÁRIO S/A</v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 t="str">
            <v/>
          </cell>
          <cell r="AK883" t="str">
            <v/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44597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>0817800
PORTO DE SANTOS</v>
          </cell>
          <cell r="AB885" t="str">
            <v>BRASIL TERMINAL PORTUÁRIO S/A</v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44594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0817800
PORTO DE SANTOS</v>
          </cell>
          <cell r="AB886" t="str">
            <v>BRASIL TERMINAL PORTUÁRIO S/A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44597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>0817800
PORTO DE SANTOS</v>
          </cell>
          <cell r="AB889" t="str">
            <v>BRASIL TERMINAL PORTUÁRIO S/A</v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>
            <v>44635</v>
          </cell>
          <cell r="AF890" t="str">
            <v>Verde</v>
          </cell>
          <cell r="AG890">
            <v>44635</v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44597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>0817800
PORTO DE SANTOS</v>
          </cell>
          <cell r="AB893" t="str">
            <v>BRASIL TERMINAL PORTUÁRIO S/A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44597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>0817800
PORTO DE SANTOS</v>
          </cell>
          <cell r="AB901" t="str">
            <v>BRASIL TERMINAL PORTUÁRIO S/A</v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44629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44603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>0817800
PORTO DE SANTOS</v>
          </cell>
          <cell r="AB903" t="str">
            <v>BRASIL TERMINAL PORTUÁRIO S/A</v>
          </cell>
          <cell r="AC903">
            <v>44636</v>
          </cell>
          <cell r="AD903" t="str">
            <v>22/0503657-1</v>
          </cell>
          <cell r="AE903">
            <v>44636</v>
          </cell>
          <cell r="AF903" t="str">
            <v>Verde</v>
          </cell>
          <cell r="AG903">
            <v>44636</v>
          </cell>
          <cell r="AH903" t="str">
            <v/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44594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0817800
PORTO DE SANTOS</v>
          </cell>
          <cell r="AB907" t="str">
            <v>BRASIL TERMINAL PORTUÁRIO S/A</v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>0817800
PORTO DE SANTOS</v>
          </cell>
          <cell r="AB911" t="str">
            <v>BRASIL TERMINAL PORTUÁRIO S/A</v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44594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>0817800
PORTO DE SANTOS</v>
          </cell>
          <cell r="AB912" t="str">
            <v>BRASIL TERMINAL PORTUÁRIO S/A</v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>
            <v>44635</v>
          </cell>
          <cell r="AF917" t="str">
            <v>Verde</v>
          </cell>
          <cell r="AG917">
            <v>44635</v>
          </cell>
          <cell r="AH917" t="str">
            <v/>
          </cell>
          <cell r="AI917" t="str">
            <v/>
          </cell>
          <cell r="AJ917">
            <v>44635</v>
          </cell>
          <cell r="AK917">
            <v>44635</v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>
            <v>44635</v>
          </cell>
          <cell r="AF918" t="str">
            <v>Verde</v>
          </cell>
          <cell r="AG918">
            <v>44635</v>
          </cell>
          <cell r="AH918" t="str">
            <v/>
          </cell>
          <cell r="AI918" t="str">
            <v/>
          </cell>
          <cell r="AJ918">
            <v>44635</v>
          </cell>
          <cell r="AK918">
            <v>44635</v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>
            <v>44635</v>
          </cell>
          <cell r="AF919" t="str">
            <v>Verde</v>
          </cell>
          <cell r="AG919">
            <v>44635</v>
          </cell>
          <cell r="AH919" t="str">
            <v/>
          </cell>
          <cell r="AI919" t="str">
            <v/>
          </cell>
          <cell r="AJ919">
            <v>44635</v>
          </cell>
          <cell r="AK919">
            <v>44635</v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>
            <v>44635</v>
          </cell>
          <cell r="AF921" t="str">
            <v>Verde</v>
          </cell>
          <cell r="AG921">
            <v>44635</v>
          </cell>
          <cell r="AH921" t="str">
            <v/>
          </cell>
          <cell r="AI921" t="str">
            <v/>
          </cell>
          <cell r="AJ921">
            <v>44635</v>
          </cell>
          <cell r="AK921">
            <v>44635</v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>
            <v>44635</v>
          </cell>
          <cell r="AF923" t="str">
            <v>Verde</v>
          </cell>
          <cell r="AG923">
            <v>44635</v>
          </cell>
          <cell r="AH923" t="str">
            <v/>
          </cell>
          <cell r="AI923" t="str">
            <v/>
          </cell>
          <cell r="AJ923">
            <v>44636</v>
          </cell>
          <cell r="AK923">
            <v>44636</v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>
            <v>44635</v>
          </cell>
          <cell r="AF924" t="str">
            <v>Verde</v>
          </cell>
          <cell r="AG924">
            <v>44635</v>
          </cell>
          <cell r="AH924" t="str">
            <v/>
          </cell>
          <cell r="AI924" t="str">
            <v/>
          </cell>
          <cell r="AJ924">
            <v>44636</v>
          </cell>
          <cell r="AK924">
            <v>44636</v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>
            <v>44635</v>
          </cell>
          <cell r="AF925" t="str">
            <v>Verde</v>
          </cell>
          <cell r="AG925">
            <v>44635</v>
          </cell>
          <cell r="AH925" t="str">
            <v/>
          </cell>
          <cell r="AI925" t="str">
            <v/>
          </cell>
          <cell r="AJ925">
            <v>44636</v>
          </cell>
          <cell r="AK925">
            <v>44636</v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44579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>
            <v>44635</v>
          </cell>
          <cell r="AF926" t="str">
            <v>Verde</v>
          </cell>
          <cell r="AG926">
            <v>44635</v>
          </cell>
          <cell r="AH926" t="str">
            <v/>
          </cell>
          <cell r="AI926" t="str">
            <v/>
          </cell>
          <cell r="AJ926">
            <v>44636</v>
          </cell>
          <cell r="AK926">
            <v>44636</v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>
            <v>44635</v>
          </cell>
          <cell r="AF927" t="str">
            <v>Verde</v>
          </cell>
          <cell r="AG927">
            <v>44635</v>
          </cell>
          <cell r="AH927" t="str">
            <v/>
          </cell>
          <cell r="AI927" t="str">
            <v/>
          </cell>
          <cell r="AJ927">
            <v>44636</v>
          </cell>
          <cell r="AK927">
            <v>44636</v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>
            <v>44635</v>
          </cell>
          <cell r="AF928" t="str">
            <v>Verde</v>
          </cell>
          <cell r="AG928">
            <v>44635</v>
          </cell>
          <cell r="AH928" t="str">
            <v/>
          </cell>
          <cell r="AI928" t="str">
            <v/>
          </cell>
          <cell r="AJ928">
            <v>44636</v>
          </cell>
          <cell r="AK928">
            <v>44636</v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>
            <v>44635</v>
          </cell>
          <cell r="AF929" t="str">
            <v>Verde</v>
          </cell>
          <cell r="AG929">
            <v>44635</v>
          </cell>
          <cell r="AH929" t="str">
            <v/>
          </cell>
          <cell r="AI929" t="str">
            <v/>
          </cell>
          <cell r="AJ929">
            <v>44635</v>
          </cell>
          <cell r="AK929">
            <v>44635</v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44579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>0817800
PORTO DE SANTOS</v>
          </cell>
          <cell r="AB930" t="str">
            <v>BRASIL TERMINAL PORTUÁRIO S/A</v>
          </cell>
          <cell r="AC930">
            <v>44635</v>
          </cell>
          <cell r="AD930" t="str">
            <v>22/0493364-2</v>
          </cell>
          <cell r="AE930">
            <v>44635</v>
          </cell>
          <cell r="AF930" t="str">
            <v>Verde</v>
          </cell>
          <cell r="AG930">
            <v>44635</v>
          </cell>
          <cell r="AH930" t="str">
            <v/>
          </cell>
          <cell r="AI930" t="str">
            <v/>
          </cell>
          <cell r="AJ930">
            <v>44636</v>
          </cell>
          <cell r="AK930">
            <v>44636</v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44579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>0817800
PORTO DE SANTOS</v>
          </cell>
          <cell r="AB934" t="str">
            <v>BRASIL TERMINAL PORTUÁRIO S/A</v>
          </cell>
          <cell r="AC934">
            <v>44635</v>
          </cell>
          <cell r="AD934" t="str">
            <v>22/0493378-2</v>
          </cell>
          <cell r="AE934">
            <v>44635</v>
          </cell>
          <cell r="AF934" t="str">
            <v>Verde</v>
          </cell>
          <cell r="AG934">
            <v>44635</v>
          </cell>
          <cell r="AH934" t="str">
            <v/>
          </cell>
          <cell r="AI934" t="str">
            <v/>
          </cell>
          <cell r="AJ934">
            <v>44636</v>
          </cell>
          <cell r="AK934">
            <v>44636</v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44579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>0817800
PORTO DE SANTOS</v>
          </cell>
          <cell r="AB935" t="str">
            <v>BRASIL TERMINAL PORTUÁRIO S/A</v>
          </cell>
          <cell r="AC935">
            <v>44638</v>
          </cell>
          <cell r="AD935" t="str">
            <v>22/0520837-2</v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44579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>0817800
PORTO DE SANTOS</v>
          </cell>
          <cell r="AB936" t="str">
            <v>BRASIL TERMINAL PORTUÁRIO S/A</v>
          </cell>
          <cell r="AC936">
            <v>44638</v>
          </cell>
          <cell r="AD936" t="str">
            <v>22/0520855-0</v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44579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>0817800
PORTO DE SANTOS</v>
          </cell>
          <cell r="AB937" t="str">
            <v>BRASIL TERMINAL PORTUÁRIO S/A</v>
          </cell>
          <cell r="AC937">
            <v>44638</v>
          </cell>
          <cell r="AD937" t="str">
            <v>22/0521049-0</v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>0817900
SAO PAULO</v>
          </cell>
          <cell r="AB938" t="str">
            <v>EADI SANTO ANDRE TERMINAL DE CARGAS LTDA.</v>
          </cell>
          <cell r="AC938">
            <v>44637</v>
          </cell>
          <cell r="AD938" t="str">
            <v>22/0512918-9</v>
          </cell>
          <cell r="AE938">
            <v>44637</v>
          </cell>
          <cell r="AF938" t="str">
            <v>Verde</v>
          </cell>
          <cell r="AG938">
            <v>44637</v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>0817800
PORTO DE SANTOS</v>
          </cell>
          <cell r="AB939" t="str">
            <v>BRASIL TERMINAL PORTUÁRIO S/A</v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44609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>0817800
PORTO DE SANTOS</v>
          </cell>
          <cell r="AB940" t="str">
            <v>BRASIL TERMINAL PORTUÁRIO S/A</v>
          </cell>
          <cell r="AC940">
            <v>44635</v>
          </cell>
          <cell r="AD940" t="str">
            <v>22/0494903-4</v>
          </cell>
          <cell r="AE940">
            <v>44635</v>
          </cell>
          <cell r="AF940" t="str">
            <v>Verde</v>
          </cell>
          <cell r="AG940">
            <v>44635</v>
          </cell>
          <cell r="AH940" t="str">
            <v/>
          </cell>
          <cell r="AI940" t="str">
            <v/>
          </cell>
          <cell r="AJ940">
            <v>44635</v>
          </cell>
          <cell r="AK940">
            <v>44635</v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44608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>
            <v>44635</v>
          </cell>
          <cell r="AF946" t="str">
            <v>Verde</v>
          </cell>
          <cell r="AG946">
            <v>44635</v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44608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>0817800
PORTO DE SANTOS</v>
          </cell>
          <cell r="AB949" t="str">
            <v>BRASIL TERMINAL PORTUÁRIO S/A</v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>0817800
PORTO DE SANTOS</v>
          </cell>
          <cell r="AB952" t="str">
            <v>BRASIL TERMINAL PORTUÁRIO S/A</v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44609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>0817900
SAO PAULO</v>
          </cell>
          <cell r="AB953" t="str">
            <v>EADI SANTO ANDRE TERMINAL DE CARGAS LTDA.</v>
          </cell>
          <cell r="AC953">
            <v>44637</v>
          </cell>
          <cell r="AD953" t="str">
            <v>22/0512778-0</v>
          </cell>
          <cell r="AE953">
            <v>44637</v>
          </cell>
          <cell r="AF953" t="str">
            <v>Verde</v>
          </cell>
          <cell r="AG953">
            <v>44637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44608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>0817800
PORTO DE SANTOS</v>
          </cell>
          <cell r="AB954" t="str">
            <v>BRASIL TERMINAL PORTUÁRIO S/A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44608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>0817800
PORTO DE SANTOS</v>
          </cell>
          <cell r="AB955" t="str">
            <v>BRASIL TERMINAL PORTUÁRIO S/A</v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>0817800
PORTO DE SANTOS</v>
          </cell>
          <cell r="AB956" t="str">
            <v>BRASIL TERMINAL PORTUÁRIO S/A</v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44629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>Protótipo</v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>
            <v>44621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>Produtivo</v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>
            <v>44621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>Protótipo</v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>
            <v>44621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>Produtivo</v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>
            <v>44621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>Produtivo</v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>
            <v>44621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>Produtivo</v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>
            <v>44621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>Produtivo</v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>
            <v>44621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>Produtivo</v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>
            <v>44621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>Produtivo</v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>
            <v>44621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>Produtivo</v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>
            <v>44621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>Produtivo</v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>
            <v>44621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44608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>0817800
PORTO DE SANTOS</v>
          </cell>
          <cell r="AB971" t="str">
            <v>BRASIL TERMINAL PORTUÁRIO S/A</v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44629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44608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>0817800
PORTO DE SANTOS</v>
          </cell>
          <cell r="AB973" t="str">
            <v>BRASIL TERMINAL PORTUÁRIO S/A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44608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 t="str">
            <v/>
          </cell>
          <cell r="AH974" t="str">
            <v/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>
            <v>44635</v>
          </cell>
          <cell r="AF979" t="str">
            <v>Verde</v>
          </cell>
          <cell r="AG979">
            <v>44635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44629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44608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>0817800
PORTO DE SANTOS</v>
          </cell>
          <cell r="AB981" t="str">
            <v>BRASIL TERMINAL PORTUÁRIO S/A</v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44608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>0817800
PORTO DE SANTOS</v>
          </cell>
          <cell r="AB982" t="str">
            <v>BRASIL TERMINAL PORTUÁRIO S/A</v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44608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>0817800
PORTO DE SANTOS</v>
          </cell>
          <cell r="AB983" t="str">
            <v>BRASIL TERMINAL PORTUÁRIO S/A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44608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44608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44608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44609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>0817800
PORTO DE SANTOS</v>
          </cell>
          <cell r="AB989" t="str">
            <v>BRASIL TERMINAL PORTUÁRIO S/A</v>
          </cell>
          <cell r="AC989">
            <v>44637</v>
          </cell>
          <cell r="AD989" t="str">
            <v>22/0512779-8</v>
          </cell>
          <cell r="AE989">
            <v>44637</v>
          </cell>
          <cell r="AF989" t="str">
            <v>Verde</v>
          </cell>
          <cell r="AG989">
            <v>44637</v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44609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>0817900
SAO PAULO</v>
          </cell>
          <cell r="AB990" t="str">
            <v>EADI SANTO ANDRE TERMINAL DE CARGAS LTDA.</v>
          </cell>
          <cell r="AC990">
            <v>44638</v>
          </cell>
          <cell r="AD990" t="str">
            <v>22/0521448-8</v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44608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44609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>0817800
PORTO DE SANTOS</v>
          </cell>
          <cell r="AB992" t="str">
            <v>BRASIL TERMINAL PORTUÁRIO S/A</v>
          </cell>
          <cell r="AC992">
            <v>44635</v>
          </cell>
          <cell r="AD992" t="str">
            <v>22/0496926-4</v>
          </cell>
          <cell r="AE992">
            <v>44636</v>
          </cell>
          <cell r="AF992" t="str">
            <v>Verde</v>
          </cell>
          <cell r="AG992">
            <v>44636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44608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>
            <v>44635</v>
          </cell>
          <cell r="AF997" t="str">
            <v>Verde</v>
          </cell>
          <cell r="AG997">
            <v>44635</v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>
            <v>44635</v>
          </cell>
          <cell r="AF998" t="str">
            <v>Verde</v>
          </cell>
          <cell r="AG998">
            <v>44635</v>
          </cell>
          <cell r="AH998" t="str">
            <v/>
          </cell>
          <cell r="AI998" t="str">
            <v/>
          </cell>
          <cell r="AJ998">
            <v>44635</v>
          </cell>
          <cell r="AK998">
            <v>44635</v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44609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>0817900
SAO PAULO</v>
          </cell>
          <cell r="AB1000" t="str">
            <v>EADI SANTO ANDRE TERMINAL DE CARGAS LTDA.</v>
          </cell>
          <cell r="AC1000">
            <v>44638</v>
          </cell>
          <cell r="AD1000" t="str">
            <v>22/0521450-0</v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44608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>0817800
PORTO DE SANTOS</v>
          </cell>
          <cell r="AB1002" t="str">
            <v>BRASIL TERMINAL PORTUÁRIO S/A</v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HLCUSTR220200098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>
            <v>44634</v>
          </cell>
          <cell r="AF1004" t="str">
            <v>Verde</v>
          </cell>
          <cell r="AG1004">
            <v>44634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>
            <v>44635</v>
          </cell>
          <cell r="AF1006" t="str">
            <v>Verde</v>
          </cell>
          <cell r="AG1006">
            <v>44635</v>
          </cell>
          <cell r="AH1006" t="str">
            <v/>
          </cell>
          <cell r="AI1006" t="str">
            <v/>
          </cell>
          <cell r="AJ1006">
            <v>44636</v>
          </cell>
          <cell r="AK1006">
            <v>44636</v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>
            <v>44634</v>
          </cell>
          <cell r="AK1007">
            <v>44634</v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44635</v>
          </cell>
          <cell r="AK1009">
            <v>44635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>
            <v>44637</v>
          </cell>
          <cell r="AK1010">
            <v>44637</v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>
            <v>44636</v>
          </cell>
          <cell r="AK1011">
            <v>44636</v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>
            <v>44636</v>
          </cell>
          <cell r="AK1012">
            <v>44636</v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>
            <v>44635</v>
          </cell>
          <cell r="AK1014">
            <v>44635</v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44608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>0817800
PORTO DE SANTOS</v>
          </cell>
          <cell r="AB1015" t="str">
            <v>BRASIL TERMINAL PORTUÁRIO S/A</v>
          </cell>
          <cell r="AC1015" t="str">
            <v/>
          </cell>
          <cell r="AD1015" t="str">
            <v/>
          </cell>
          <cell r="AE1015" t="str">
            <v/>
          </cell>
          <cell r="AF1015" t="str">
            <v/>
          </cell>
          <cell r="AG1015" t="str">
            <v/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>
            <v>44636</v>
          </cell>
          <cell r="AK1017">
            <v>44636</v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44608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>0817800
PORTO DE SANTOS</v>
          </cell>
          <cell r="AB1018" t="str">
            <v>BRASIL TERMINAL PORTUÁRIO S/A</v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>
            <v>44635</v>
          </cell>
          <cell r="AF1020" t="str">
            <v>Verde</v>
          </cell>
          <cell r="AG1020">
            <v>44635</v>
          </cell>
          <cell r="AH1020" t="str">
            <v/>
          </cell>
          <cell r="AI1020" t="str">
            <v/>
          </cell>
          <cell r="AJ1020">
            <v>44635</v>
          </cell>
          <cell r="AK1020">
            <v>44635</v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44608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>0817800
PORTO DE SANTOS</v>
          </cell>
          <cell r="AB1021" t="str">
            <v>BRASIL TERMINAL PORTUÁRIO S/A</v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>0817800
PORTO DE SANTOS</v>
          </cell>
          <cell r="AB1023" t="str">
            <v>BRASIL TERMINAL PORTUÁRIO S/A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44608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>0817800
PORTO DE SANTOS</v>
          </cell>
          <cell r="AB1026" t="str">
            <v>BRASIL TERMINAL PORTUÁRIO S/A</v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44608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  <cell r="AE1027" t="str">
            <v/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>
            <v>44635</v>
          </cell>
          <cell r="AF1030" t="str">
            <v>Verde</v>
          </cell>
          <cell r="AG1030">
            <v>44635</v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>0817800
PORTO DE SANTOS</v>
          </cell>
          <cell r="AB1031" t="str">
            <v>BRASIL TERMINAL PORTUÁRIO S/A</v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>
            <v>44635</v>
          </cell>
          <cell r="AF1032" t="str">
            <v>Verde</v>
          </cell>
          <cell r="AG1032">
            <v>44635</v>
          </cell>
          <cell r="AH1032" t="str">
            <v/>
          </cell>
          <cell r="AI1032" t="str">
            <v/>
          </cell>
          <cell r="AJ1032">
            <v>44635</v>
          </cell>
          <cell r="AK1032">
            <v>44635</v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44608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>0817800
PORTO DE SANTOS</v>
          </cell>
          <cell r="AB1033" t="str">
            <v>BRASIL TERMINAL PORTUÁRIO S/A</v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44629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>0817800
PORTO DE SANTOS</v>
          </cell>
          <cell r="AB1036" t="str">
            <v>BRASIL TERMINAL PORTUÁRIO S/A</v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>
            <v>44635</v>
          </cell>
          <cell r="AF1037" t="str">
            <v>Verde</v>
          </cell>
          <cell r="AG1037">
            <v>44635</v>
          </cell>
          <cell r="AH1037" t="str">
            <v/>
          </cell>
          <cell r="AI1037" t="str">
            <v/>
          </cell>
          <cell r="AJ1037">
            <v>44635</v>
          </cell>
          <cell r="AK1037">
            <v>44635</v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44608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>0817800
PORTO DE SANTOS</v>
          </cell>
          <cell r="AB1038" t="str">
            <v>BRASIL TERMINAL PORTUÁRIO S/A</v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>
            <v>44635</v>
          </cell>
          <cell r="AF1039" t="str">
            <v>Verde</v>
          </cell>
          <cell r="AG1039">
            <v>44635</v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44608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44608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44609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>0817900
SAO PAULO</v>
          </cell>
          <cell r="AB1042" t="str">
            <v>EADI SANTO ANDRE TERMINAL DE CARGAS LTDA.</v>
          </cell>
          <cell r="AC1042">
            <v>44638</v>
          </cell>
          <cell r="AD1042" t="str">
            <v>22/0521449-6</v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44608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44608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>0817800
PORTO DE SANTOS</v>
          </cell>
          <cell r="AB1044" t="str">
            <v>BRASIL TERMINAL PORTUÁRIO S/A</v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44608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>0817800
PORTO DE SANTOS</v>
          </cell>
          <cell r="AB1045" t="str">
            <v>BRASIL TERMINAL PORTUÁRIO S/A</v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44609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>0817800
PORTO DE SANTOS</v>
          </cell>
          <cell r="AB1047" t="str">
            <v>BRASIL TERMINAL PORTUÁRIO S/A</v>
          </cell>
          <cell r="AC1047">
            <v>44636</v>
          </cell>
          <cell r="AD1047" t="str">
            <v>22/0503659-8</v>
          </cell>
          <cell r="AE1047">
            <v>44636</v>
          </cell>
          <cell r="AF1047" t="str">
            <v>Verde</v>
          </cell>
          <cell r="AG1047">
            <v>44636</v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>0817800
PORTO DE SANTOS</v>
          </cell>
          <cell r="AB1048" t="str">
            <v>BRASIL TERMINAL PORTUÁRIO S/A</v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>0817800
PORTO DE SANTOS</v>
          </cell>
          <cell r="AB1050" t="str">
            <v>BRASIL TERMINAL PORTUÁRIO S/A</v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44608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44608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>0817800
PORTO DE SANTOS</v>
          </cell>
          <cell r="AB1052" t="str">
            <v>BRASIL TERMINAL PORTUÁRIO S/A</v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44608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>0817800
PORTO DE SANTOS</v>
          </cell>
          <cell r="AB1053" t="str">
            <v>BRASIL TERMINAL PORTUÁRIO S/A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>0817800
PORTO DE SANTOS</v>
          </cell>
          <cell r="AB1054" t="str">
            <v>BRASIL TERMINAL PORTUÁRIO S/A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44625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>0817800
PORTO DE SANTOS</v>
          </cell>
          <cell r="AB1057" t="str">
            <v>BRASIL TERMINAL PORTUÁRIO S/A</v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44608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44609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>0817800
PORTO DE SANTOS</v>
          </cell>
          <cell r="AB1059" t="str">
            <v>BRASIL TERMINAL PORTUÁRIO S/A</v>
          </cell>
          <cell r="AC1059">
            <v>44636</v>
          </cell>
          <cell r="AD1059" t="str">
            <v>22/0503660-1</v>
          </cell>
          <cell r="AE1059">
            <v>44636</v>
          </cell>
          <cell r="AF1059" t="str">
            <v>Verde</v>
          </cell>
          <cell r="AG1059">
            <v>44636</v>
          </cell>
          <cell r="AH1059" t="str">
            <v/>
          </cell>
          <cell r="AI1059" t="str">
            <v/>
          </cell>
          <cell r="AJ1059">
            <v>44637</v>
          </cell>
          <cell r="AK1059">
            <v>44637</v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>0817800
PORTO DE SANTOS</v>
          </cell>
          <cell r="AB1060" t="str">
            <v>BRASIL TERMINAL PORTUÁRIO S/A</v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44608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>0817800
PORTO DE SANTOS</v>
          </cell>
          <cell r="AB1063" t="str">
            <v>BRASIL TERMINAL PORTUÁRIO S/A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44609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>0817800
PORTO DE SANTOS</v>
          </cell>
          <cell r="AB1065" t="str">
            <v>BRASIL TERMINAL PORTUÁRIO S/A</v>
          </cell>
          <cell r="AC1065">
            <v>44635</v>
          </cell>
          <cell r="AD1065" t="str">
            <v>22/0496620-6</v>
          </cell>
          <cell r="AE1065">
            <v>44636</v>
          </cell>
          <cell r="AF1065" t="str">
            <v>Verde</v>
          </cell>
          <cell r="AG1065">
            <v>44636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>
            <v>44635</v>
          </cell>
          <cell r="AK1067">
            <v>44635</v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>
            <v>44635</v>
          </cell>
          <cell r="AF1068" t="str">
            <v>Verde</v>
          </cell>
          <cell r="AG1068">
            <v>44635</v>
          </cell>
          <cell r="AH1068" t="str">
            <v/>
          </cell>
          <cell r="AI1068" t="str">
            <v/>
          </cell>
          <cell r="AJ1068">
            <v>44635</v>
          </cell>
          <cell r="AK1068">
            <v>44635</v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>0817800
PORTO DE SANTOS</v>
          </cell>
          <cell r="AB1071" t="str">
            <v>BRASIL TERMINAL PORTUÁRIO S/A</v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MONTEVIDEO EXPRESS</v>
          </cell>
          <cell r="R1077" t="str">
            <v>FCL</v>
          </cell>
          <cell r="S1077">
            <v>44650</v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44566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>0817800
PORTO DE SANTOS</v>
          </cell>
          <cell r="AB1081" t="str">
            <v>BRASIL TERMINAL PORTUÁRIO S/A</v>
          </cell>
          <cell r="AC1081">
            <v>44638</v>
          </cell>
          <cell r="AD1081" t="str">
            <v>22/0522744-0</v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>
            <v>44636</v>
          </cell>
          <cell r="U1082" t="str">
            <v>152205058658469</v>
          </cell>
          <cell r="V1082">
            <v>44636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>0817800
PORTO DE SANTOS</v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>0817800
PORTO DE SANTOS</v>
          </cell>
          <cell r="AB1083" t="str">
            <v>BRASIL TERMINAL PORTUÁRIO S/A</v>
          </cell>
          <cell r="AC1083">
            <v>44638</v>
          </cell>
          <cell r="AD1083" t="str">
            <v>22/0522765-2</v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44637</v>
          </cell>
          <cell r="T1086">
            <v>44637</v>
          </cell>
          <cell r="U1086" t="str">
            <v>152205053349999</v>
          </cell>
          <cell r="V1086">
            <v>44637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>0817800
PORTO DE SANTOS</v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44637</v>
          </cell>
          <cell r="T1087">
            <v>44637</v>
          </cell>
          <cell r="U1087" t="str">
            <v>152205053350067</v>
          </cell>
          <cell r="V1087">
            <v>44637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>0817800
PORTO DE SANTOS</v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44637</v>
          </cell>
          <cell r="T1088">
            <v>44637</v>
          </cell>
          <cell r="U1088" t="str">
            <v>152205053350229</v>
          </cell>
          <cell r="V1088">
            <v>44637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>0817800
PORTO DE SANTOS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44637</v>
          </cell>
          <cell r="T1089">
            <v>44637</v>
          </cell>
          <cell r="U1089" t="str">
            <v>152205053350571</v>
          </cell>
          <cell r="V1089">
            <v>44637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>0817800
PORTO DE SANTOS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44637</v>
          </cell>
          <cell r="T1090">
            <v>44637</v>
          </cell>
          <cell r="U1090" t="str">
            <v>152205053350490</v>
          </cell>
          <cell r="V1090">
            <v>44637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>0817800
PORTO DE SANTOS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44637</v>
          </cell>
          <cell r="T1091">
            <v>44637</v>
          </cell>
          <cell r="U1091" t="str">
            <v>152205053350733</v>
          </cell>
          <cell r="V1091">
            <v>44637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>0817800
PORTO DE SANTOS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44637</v>
          </cell>
          <cell r="T1092">
            <v>44637</v>
          </cell>
          <cell r="U1092" t="str">
            <v>152205053350300</v>
          </cell>
          <cell r="V1092">
            <v>44637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>0817800
PORTO DE SANTOS</v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44637</v>
          </cell>
          <cell r="T1093">
            <v>44637</v>
          </cell>
          <cell r="U1093" t="str">
            <v>152205053350148</v>
          </cell>
          <cell r="V1093">
            <v>44637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>0817800
PORTO DE SANTOS</v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44637</v>
          </cell>
          <cell r="T1094">
            <v>44637</v>
          </cell>
          <cell r="U1094" t="str">
            <v>152205053350652</v>
          </cell>
          <cell r="V1094">
            <v>44637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>0817800
PORTO DE SANTOS</v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44637</v>
          </cell>
          <cell r="T1095">
            <v>44637</v>
          </cell>
          <cell r="U1095" t="str">
            <v>152205053350814</v>
          </cell>
          <cell r="V1095">
            <v>44637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>0817800
PORTO DE SANTOS</v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44629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9699206 - SAN VICENTE</v>
          </cell>
          <cell r="R1097" t="str">
            <v>FCL</v>
          </cell>
          <cell r="S1097">
            <v>44645</v>
          </cell>
          <cell r="T1097" t="str">
            <v/>
          </cell>
          <cell r="U1097" t="str">
            <v>152205063630704</v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9699206 - SAN VICENTE</v>
          </cell>
          <cell r="R1098" t="str">
            <v>FCL</v>
          </cell>
          <cell r="S1098">
            <v>44645</v>
          </cell>
          <cell r="T1098" t="str">
            <v/>
          </cell>
          <cell r="U1098" t="str">
            <v>152205063630623</v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9699206 - SAN VICENTE</v>
          </cell>
          <cell r="R1099" t="str">
            <v>FCL</v>
          </cell>
          <cell r="S1099">
            <v>44645</v>
          </cell>
          <cell r="T1099" t="str">
            <v/>
          </cell>
          <cell r="U1099" t="str">
            <v>152205063630895</v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9699206 - SAN VICENTE</v>
          </cell>
          <cell r="R1100" t="str">
            <v>FCL</v>
          </cell>
          <cell r="S1100">
            <v>44645</v>
          </cell>
          <cell r="T1100" t="str">
            <v/>
          </cell>
          <cell r="U1100" t="str">
            <v>152205063630542</v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9699206 - SAN VICENTE</v>
          </cell>
          <cell r="R1101" t="str">
            <v>FCL</v>
          </cell>
          <cell r="S1101">
            <v>44645</v>
          </cell>
          <cell r="T1101" t="str">
            <v/>
          </cell>
          <cell r="U1101" t="str">
            <v>152205063633487</v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9699206 - SAN VICENTE</v>
          </cell>
          <cell r="R1102" t="str">
            <v>FCL</v>
          </cell>
          <cell r="S1102">
            <v>44645</v>
          </cell>
          <cell r="T1102" t="str">
            <v/>
          </cell>
          <cell r="U1102" t="str">
            <v>152205063633215</v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9699206 - SAN VICENTE</v>
          </cell>
          <cell r="R1103" t="str">
            <v>FCL</v>
          </cell>
          <cell r="S1103">
            <v>44645</v>
          </cell>
          <cell r="T1103" t="str">
            <v/>
          </cell>
          <cell r="U1103" t="str">
            <v>152205063633568</v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9699206 - SAN VICENTE</v>
          </cell>
          <cell r="R1104" t="str">
            <v>FCL</v>
          </cell>
          <cell r="S1104">
            <v>44645</v>
          </cell>
          <cell r="T1104" t="str">
            <v/>
          </cell>
          <cell r="U1104" t="str">
            <v>152205063633053</v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9699206 - SAN VICENTE</v>
          </cell>
          <cell r="R1105" t="str">
            <v>FCL</v>
          </cell>
          <cell r="S1105">
            <v>44645</v>
          </cell>
          <cell r="T1105" t="str">
            <v/>
          </cell>
          <cell r="U1105" t="str">
            <v>152205063633134</v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9699206 - SAN VICENTE</v>
          </cell>
          <cell r="R1106" t="str">
            <v>FCL</v>
          </cell>
          <cell r="S1106">
            <v>44645</v>
          </cell>
          <cell r="T1106" t="str">
            <v/>
          </cell>
          <cell r="U1106" t="str">
            <v>152205063633304</v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9699206 - SAN VICENTE</v>
          </cell>
          <cell r="R1107" t="str">
            <v>FCL</v>
          </cell>
          <cell r="S1107">
            <v>44645</v>
          </cell>
          <cell r="T1107" t="str">
            <v/>
          </cell>
          <cell r="U1107" t="str">
            <v>152205063633649</v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9699206 - SAN VICENTE</v>
          </cell>
          <cell r="R1108" t="str">
            <v>FCL</v>
          </cell>
          <cell r="S1108">
            <v>44645</v>
          </cell>
          <cell r="T1108" t="str">
            <v/>
          </cell>
          <cell r="U1108" t="str">
            <v>152205063633720</v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9699206 - SAN VICENTE</v>
          </cell>
          <cell r="R1109" t="str">
            <v>FCL</v>
          </cell>
          <cell r="S1109">
            <v>44645</v>
          </cell>
          <cell r="T1109" t="str">
            <v/>
          </cell>
          <cell r="U1109" t="str">
            <v>152205063633800</v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9699206 - SAN VICENTE</v>
          </cell>
          <cell r="R1110" t="str">
            <v>FCL</v>
          </cell>
          <cell r="S1110">
            <v>44645</v>
          </cell>
          <cell r="T1110" t="str">
            <v/>
          </cell>
          <cell r="U1110" t="str">
            <v>152205063634106</v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44601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9699206 - SAN VICENTE</v>
          </cell>
          <cell r="R1111" t="str">
            <v>FCL</v>
          </cell>
          <cell r="S1111">
            <v>44645</v>
          </cell>
          <cell r="T1111" t="str">
            <v/>
          </cell>
          <cell r="U1111" t="str">
            <v>152205063634297</v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9699206 - SAN VICENTE</v>
          </cell>
          <cell r="R1112" t="str">
            <v>FCL</v>
          </cell>
          <cell r="S1112">
            <v>44645</v>
          </cell>
          <cell r="T1112" t="str">
            <v/>
          </cell>
          <cell r="U1112" t="str">
            <v>152205063634025</v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9699206 - SAN VICENTE</v>
          </cell>
          <cell r="R1113" t="str">
            <v>FCL</v>
          </cell>
          <cell r="S1113">
            <v>44645</v>
          </cell>
          <cell r="T1113" t="str">
            <v/>
          </cell>
          <cell r="U1113" t="str">
            <v>152205063635269</v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9699206 - SAN VICENTE</v>
          </cell>
          <cell r="R1114" t="str">
            <v>FCL</v>
          </cell>
          <cell r="S1114">
            <v>44645</v>
          </cell>
          <cell r="T1114" t="str">
            <v/>
          </cell>
          <cell r="U1114" t="str">
            <v>152205063633991</v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44609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9699206 - SAN VICENTE</v>
          </cell>
          <cell r="R1115" t="str">
            <v>FCL</v>
          </cell>
          <cell r="S1115">
            <v>44645</v>
          </cell>
          <cell r="T1115" t="str">
            <v/>
          </cell>
          <cell r="U1115" t="str">
            <v>152205063635420</v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44609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9699206 - SAN VICENTE</v>
          </cell>
          <cell r="R1116" t="str">
            <v>FCL</v>
          </cell>
          <cell r="S1116">
            <v>44645</v>
          </cell>
          <cell r="T1116" t="str">
            <v/>
          </cell>
          <cell r="U1116" t="str">
            <v>152205063637393</v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44609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9699206 - SAN VICENTE</v>
          </cell>
          <cell r="R1117" t="str">
            <v>FCL</v>
          </cell>
          <cell r="S1117">
            <v>44645</v>
          </cell>
          <cell r="T1117" t="str">
            <v/>
          </cell>
          <cell r="U1117" t="str">
            <v>152205063635340</v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44609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9699206 - SAN VICENTE</v>
          </cell>
          <cell r="R1118" t="str">
            <v>FCL</v>
          </cell>
          <cell r="S1118">
            <v>44645</v>
          </cell>
          <cell r="T1118" t="str">
            <v/>
          </cell>
          <cell r="U1118" t="str">
            <v>152205063637555</v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44609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9699206 - SAN VICENTE</v>
          </cell>
          <cell r="R1119" t="str">
            <v>FCL</v>
          </cell>
          <cell r="S1119">
            <v>44645</v>
          </cell>
          <cell r="T1119" t="str">
            <v/>
          </cell>
          <cell r="U1119" t="str">
            <v>152205063637474</v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44609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9699206 - SAN VICENTE</v>
          </cell>
          <cell r="R1120" t="str">
            <v>FCL</v>
          </cell>
          <cell r="S1120">
            <v>44645</v>
          </cell>
          <cell r="T1120" t="str">
            <v/>
          </cell>
          <cell r="U1120" t="str">
            <v>152205063637717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44609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9699206 - SAN VICENTE</v>
          </cell>
          <cell r="R1121" t="str">
            <v>FCL</v>
          </cell>
          <cell r="S1121">
            <v>44645</v>
          </cell>
          <cell r="T1121" t="str">
            <v/>
          </cell>
          <cell r="U1121" t="str">
            <v>152205063637636</v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44609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9699206 - SAN VICENTE</v>
          </cell>
          <cell r="R1122" t="str">
            <v>FCL</v>
          </cell>
          <cell r="S1122">
            <v>44645</v>
          </cell>
          <cell r="T1122" t="str">
            <v/>
          </cell>
          <cell r="U1122" t="str">
            <v>152205063637806</v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44609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9699206 - SAN VICENTE</v>
          </cell>
          <cell r="R1123" t="str">
            <v>FCL</v>
          </cell>
          <cell r="S1123">
            <v>44645</v>
          </cell>
          <cell r="T1123" t="str">
            <v/>
          </cell>
          <cell r="U1123" t="str">
            <v>152205063638365</v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44609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9699206 - SAN VICENTE</v>
          </cell>
          <cell r="R1124" t="str">
            <v>FCL</v>
          </cell>
          <cell r="S1124">
            <v>44645</v>
          </cell>
          <cell r="T1124" t="str">
            <v/>
          </cell>
          <cell r="U1124" t="str">
            <v>152205063638012</v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44609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9699206 - SAN VICENTE</v>
          </cell>
          <cell r="R1125" t="str">
            <v>FCL</v>
          </cell>
          <cell r="S1125">
            <v>44645</v>
          </cell>
          <cell r="T1125" t="str">
            <v/>
          </cell>
          <cell r="U1125" t="str">
            <v>152205063638101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44609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9699206 - SAN VICENTE</v>
          </cell>
          <cell r="R1126" t="str">
            <v>FCL</v>
          </cell>
          <cell r="S1126">
            <v>44645</v>
          </cell>
          <cell r="T1126" t="str">
            <v/>
          </cell>
          <cell r="U1126" t="str">
            <v>152205063638446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44609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9699206 - SAN VICENTE</v>
          </cell>
          <cell r="R1127" t="str">
            <v>FCL</v>
          </cell>
          <cell r="S1127">
            <v>44645</v>
          </cell>
          <cell r="T1127" t="str">
            <v/>
          </cell>
          <cell r="U1127" t="str">
            <v>152205063638284</v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44609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9699206 - SAN VICENTE</v>
          </cell>
          <cell r="R1128" t="str">
            <v>FCL</v>
          </cell>
          <cell r="S1128">
            <v>44645</v>
          </cell>
          <cell r="T1128" t="str">
            <v/>
          </cell>
          <cell r="U1128" t="str">
            <v>152205063637989</v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</v>
          </cell>
          <cell r="L1131" t="str">
            <v/>
          </cell>
          <cell r="P1131">
            <v>44575</v>
          </cell>
          <cell r="Q1131" t="str">
            <v>9290816 - LIMARI</v>
          </cell>
          <cell r="R1131" t="str">
            <v>FCL</v>
          </cell>
          <cell r="S1131">
            <v>44636</v>
          </cell>
          <cell r="T1131">
            <v>44636</v>
          </cell>
          <cell r="U1131" t="str">
            <v>152205056651971</v>
          </cell>
          <cell r="V1131">
            <v>44636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>0817800
PORTO DE SANTOS</v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</v>
          </cell>
          <cell r="L1132" t="str">
            <v/>
          </cell>
          <cell r="P1132">
            <v>44582</v>
          </cell>
          <cell r="Q1132" t="str">
            <v>9702261 -MSC SARA ELENA</v>
          </cell>
          <cell r="R1132" t="str">
            <v>FCL</v>
          </cell>
          <cell r="S1132">
            <v>44641</v>
          </cell>
          <cell r="T1132" t="str">
            <v/>
          </cell>
          <cell r="U1132" t="str">
            <v>152205062125798</v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>
            <v>44636</v>
          </cell>
          <cell r="U1133" t="str">
            <v>152205056652005</v>
          </cell>
          <cell r="V1133">
            <v>44636</v>
          </cell>
          <cell r="W1133" t="str">
            <v/>
          </cell>
          <cell r="X1133" t="str">
            <v/>
          </cell>
          <cell r="Y1133" t="str">
            <v/>
          </cell>
          <cell r="Z1133" t="str">
            <v>0817800
PORTO DE SANTOS</v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</v>
          </cell>
          <cell r="L1134" t="str">
            <v/>
          </cell>
          <cell r="P1134">
            <v>44582</v>
          </cell>
          <cell r="Q1134" t="str">
            <v>9702261 -MSC SARA ELENA</v>
          </cell>
          <cell r="R1134" t="str">
            <v>FCL</v>
          </cell>
          <cell r="S1134">
            <v>44641</v>
          </cell>
          <cell r="T1134" t="str">
            <v/>
          </cell>
          <cell r="U1134" t="str">
            <v>152205062125879</v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>1250252603</v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 t="str">
            <v/>
          </cell>
          <cell r="U1136" t="str">
            <v>152205057126595</v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 t="str">
            <v/>
          </cell>
          <cell r="U1137" t="str">
            <v>152205057126838</v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/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 t="str">
            <v/>
          </cell>
          <cell r="U1138" t="str">
            <v>152205057127567</v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 t="str">
            <v/>
          </cell>
          <cell r="U1139" t="str">
            <v>152205057126676</v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 t="str">
            <v/>
          </cell>
          <cell r="U1140" t="str">
            <v>152205057128377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 t="str">
            <v/>
          </cell>
          <cell r="U1141" t="str">
            <v>152205057128539</v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 t="str">
            <v/>
          </cell>
          <cell r="U1142" t="str">
            <v>152205057128105</v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 t="str">
            <v/>
          </cell>
          <cell r="U1143" t="str">
            <v>152205057128024</v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 t="str">
            <v/>
          </cell>
          <cell r="U1144" t="str">
            <v>152205057128458</v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 t="str">
            <v/>
          </cell>
          <cell r="U1145" t="str">
            <v>152205057128962</v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 t="str">
            <v/>
          </cell>
          <cell r="U1146" t="str">
            <v>152205057129420</v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/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 t="str">
            <v/>
          </cell>
          <cell r="U1147" t="str">
            <v>152205057129187</v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/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 t="str">
            <v/>
          </cell>
          <cell r="U1148" t="str">
            <v>152205057129004</v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/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 t="str">
            <v/>
          </cell>
          <cell r="U1149" t="str">
            <v>152205057129268</v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 t="str">
            <v/>
          </cell>
          <cell r="U1150" t="str">
            <v>152205057129349</v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 t="str">
            <v/>
          </cell>
          <cell r="U1151" t="str">
            <v>152205057129691</v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 t="str">
            <v/>
          </cell>
          <cell r="U1152" t="str">
            <v>152205057129500</v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 t="str">
            <v/>
          </cell>
          <cell r="U1153" t="str">
            <v>152205057129853</v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 t="str">
            <v/>
          </cell>
          <cell r="U1154" t="str">
            <v>152205057129772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 t="str">
            <v/>
          </cell>
          <cell r="U1155" t="str">
            <v>152205057129934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 t="str">
            <v/>
          </cell>
          <cell r="U1156" t="str">
            <v>152205057130606</v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F1156" t="str">
            <v/>
          </cell>
          <cell r="AG1156" t="str">
            <v/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/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 t="str">
            <v/>
          </cell>
          <cell r="U1157" t="str">
            <v>152205057130517</v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 t="str">
            <v/>
          </cell>
          <cell r="U1158" t="str">
            <v>152205057130436</v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 t="str">
            <v/>
          </cell>
          <cell r="U1159" t="str">
            <v>152205057130002</v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 t="str">
            <v/>
          </cell>
          <cell r="U1160" t="str">
            <v>152205057130193</v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 t="str">
            <v/>
          </cell>
          <cell r="U1161" t="str">
            <v>152205057130355</v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 t="str">
            <v/>
          </cell>
          <cell r="U1162" t="str">
            <v>152205057131750</v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 t="str">
            <v/>
          </cell>
          <cell r="U1163" t="str">
            <v>152205057130274</v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 t="str">
            <v/>
          </cell>
          <cell r="U1164" t="str">
            <v>152205057132218</v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 t="str">
            <v/>
          </cell>
          <cell r="U1165" t="str">
            <v>152205057132307</v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F1165" t="str">
            <v/>
          </cell>
          <cell r="AG1165" t="str">
            <v/>
          </cell>
          <cell r="AH1165" t="str">
            <v/>
          </cell>
          <cell r="AI1165" t="str">
            <v/>
          </cell>
          <cell r="AJ1165" t="str">
            <v/>
          </cell>
          <cell r="AK1165" t="str">
            <v/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 t="str">
            <v/>
          </cell>
          <cell r="U1166" t="str">
            <v>152205057132641</v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/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 t="str">
            <v/>
          </cell>
          <cell r="U1167" t="str">
            <v>152205057132480</v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/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 t="str">
            <v/>
          </cell>
          <cell r="U1168" t="str">
            <v>152205057132994</v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 t="str">
            <v/>
          </cell>
          <cell r="U1169" t="str">
            <v>152205057132803</v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 t="str">
            <v/>
          </cell>
          <cell r="U1170" t="str">
            <v>152205057132722</v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 t="str">
            <v/>
          </cell>
          <cell r="U1171" t="str">
            <v>152205057132560</v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 t="str">
            <v/>
          </cell>
          <cell r="U1172" t="str">
            <v>152205057133290</v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 t="str">
            <v/>
          </cell>
          <cell r="U1173" t="str">
            <v>152205057134008</v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 t="str">
            <v/>
          </cell>
          <cell r="U1174" t="str">
            <v>152205057135314</v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 t="str">
            <v/>
          </cell>
          <cell r="U1175" t="str">
            <v>152205057134504</v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 t="str">
            <v/>
          </cell>
          <cell r="U1176" t="str">
            <v>152205057134423</v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 t="str">
            <v/>
          </cell>
          <cell r="U1177" t="str">
            <v>152205057133370</v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 t="str">
            <v/>
          </cell>
          <cell r="U1178" t="str">
            <v>152205057135152</v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 t="str">
            <v/>
          </cell>
          <cell r="U1179" t="str">
            <v>152205057134938</v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 t="str">
            <v/>
          </cell>
          <cell r="U1180" t="str">
            <v>152205057134857</v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 t="str">
            <v/>
          </cell>
          <cell r="U1181" t="str">
            <v>152205057134342</v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 t="str">
            <v/>
          </cell>
          <cell r="U1182" t="str">
            <v>152205057134776</v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 t="str">
            <v/>
          </cell>
          <cell r="U1183" t="str">
            <v>152205057134695</v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 t="str">
            <v/>
          </cell>
          <cell r="U1184" t="str">
            <v>152205057135071</v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 t="str">
            <v/>
          </cell>
          <cell r="U1185" t="str">
            <v>152205057135586</v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 t="str">
            <v/>
          </cell>
          <cell r="U1186" t="str">
            <v>152205057135748</v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 t="str">
            <v/>
          </cell>
          <cell r="U1187" t="str">
            <v>152205057135900</v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 t="str">
            <v/>
          </cell>
          <cell r="U1188" t="str">
            <v>152205057136710</v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 t="str">
            <v/>
          </cell>
          <cell r="U1189" t="str">
            <v>152205057136639</v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 t="str">
            <v/>
          </cell>
          <cell r="U1190" t="str">
            <v>152205057138763</v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 t="str">
            <v/>
          </cell>
          <cell r="U1191" t="str">
            <v>152205057138410</v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 t="str">
            <v/>
          </cell>
          <cell r="U1192" t="str">
            <v>152205057131831</v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 t="str">
            <v/>
          </cell>
          <cell r="U1193" t="str">
            <v>152205057139069</v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 t="str">
            <v/>
          </cell>
          <cell r="U1194" t="str">
            <v>152205057139220</v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 t="str">
            <v/>
          </cell>
          <cell r="U1195" t="str">
            <v>152205057139140</v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 t="str">
            <v/>
          </cell>
          <cell r="U1196" t="str">
            <v>152205057139492</v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 t="str">
            <v/>
          </cell>
          <cell r="U1197" t="str">
            <v>152205057136477</v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 t="str">
            <v/>
          </cell>
          <cell r="U1198" t="str">
            <v>152205057136205</v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 t="str">
            <v/>
          </cell>
          <cell r="U1199" t="str">
            <v>152205057126757</v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 t="str">
            <v/>
          </cell>
          <cell r="U1200" t="str">
            <v>152205057140318</v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 t="str">
            <v/>
          </cell>
          <cell r="U1201" t="str">
            <v>152205057136558</v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 t="str">
            <v/>
          </cell>
          <cell r="U1202" t="str">
            <v>152205057136396</v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 t="str">
            <v/>
          </cell>
          <cell r="U1203" t="str">
            <v>152205057139654</v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 t="str">
            <v/>
          </cell>
          <cell r="AH1203" t="str">
            <v/>
          </cell>
          <cell r="AI1203" t="str">
            <v/>
          </cell>
          <cell r="AJ1203" t="str">
            <v/>
          </cell>
          <cell r="AK1203" t="str">
            <v/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 t="str">
            <v/>
          </cell>
          <cell r="U1204" t="str">
            <v>152205057139573</v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 t="str">
            <v/>
          </cell>
          <cell r="AH1204" t="str">
            <v/>
          </cell>
          <cell r="AI1204" t="str">
            <v/>
          </cell>
          <cell r="AJ1204" t="str">
            <v/>
          </cell>
          <cell r="AK1204" t="str">
            <v/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 t="str">
            <v/>
          </cell>
          <cell r="U1205" t="str">
            <v>152205057139301</v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 t="str">
            <v/>
          </cell>
          <cell r="U1206" t="str">
            <v>152205057136124</v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 t="str">
            <v/>
          </cell>
          <cell r="U1207" t="str">
            <v>152205057137368</v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 t="str">
            <v/>
          </cell>
          <cell r="U1208" t="str">
            <v>152205057137449</v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 t="str">
            <v/>
          </cell>
          <cell r="U1209" t="str">
            <v>152205057137520</v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 t="str">
            <v/>
          </cell>
          <cell r="U1210" t="str">
            <v>152205057137287</v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 t="str">
            <v/>
          </cell>
          <cell r="U1211" t="str">
            <v>152205057137104</v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 t="str">
            <v/>
          </cell>
          <cell r="U1212" t="str">
            <v>152205057126919</v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 t="str">
            <v/>
          </cell>
          <cell r="U1213" t="str">
            <v>152205057133702</v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 t="str">
            <v/>
          </cell>
          <cell r="AH1213" t="str">
            <v/>
          </cell>
          <cell r="AI1213" t="str">
            <v/>
          </cell>
          <cell r="AJ1213" t="str">
            <v/>
          </cell>
          <cell r="AK1213" t="str">
            <v/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 t="str">
            <v/>
          </cell>
          <cell r="U1214" t="str">
            <v>152205057133109</v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 t="str">
            <v/>
          </cell>
          <cell r="U1215" t="str">
            <v>152205057137872</v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 t="str">
            <v/>
          </cell>
          <cell r="U1216" t="str">
            <v>152205057133885</v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 t="str">
            <v/>
          </cell>
          <cell r="U1217" t="str">
            <v>152205057134180</v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1250254372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 t="str">
            <v/>
          </cell>
          <cell r="U1218" t="str">
            <v>152205057134261</v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 t="str">
            <v/>
          </cell>
          <cell r="U1219" t="str">
            <v>152205057130789</v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 t="str">
            <v/>
          </cell>
          <cell r="U1220" t="str">
            <v>152205057135403</v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 t="str">
            <v/>
          </cell>
          <cell r="U1221" t="str">
            <v>152205057136809</v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 t="str">
            <v/>
          </cell>
          <cell r="U1222" t="str">
            <v>152205057135829</v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 t="str">
            <v/>
          </cell>
          <cell r="U1223" t="str">
            <v>152205057135667</v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/>
          </cell>
          <cell r="AJ1223" t="str">
            <v/>
          </cell>
          <cell r="AK1223" t="str">
            <v/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 t="str">
            <v/>
          </cell>
          <cell r="U1224" t="str">
            <v>152205057135233</v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/>
          </cell>
          <cell r="AJ1224" t="str">
            <v/>
          </cell>
          <cell r="AK1224" t="str">
            <v/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 t="str">
            <v/>
          </cell>
          <cell r="U1225" t="str">
            <v>152205057137015</v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/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 t="str">
            <v/>
          </cell>
          <cell r="U1226" t="str">
            <v>152205057127800</v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 t="str">
            <v/>
          </cell>
          <cell r="U1227" t="str">
            <v>152205057127052</v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 t="str">
            <v/>
          </cell>
          <cell r="U1228" t="str">
            <v>152205057127648</v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 t="str">
            <v/>
          </cell>
          <cell r="U1229" t="str">
            <v>152205057136981</v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 t="str">
            <v/>
          </cell>
          <cell r="U1230" t="str">
            <v>152205057132137</v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 t="str">
            <v/>
          </cell>
          <cell r="U1231" t="str">
            <v>152205057130860</v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 t="str">
            <v/>
          </cell>
          <cell r="U1232" t="str">
            <v>152205057138844</v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 t="str">
            <v/>
          </cell>
          <cell r="U1233" t="str">
            <v>152205057127133</v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 t="str">
            <v/>
          </cell>
          <cell r="U1234" t="str">
            <v>152205057133028</v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 t="str">
            <v/>
          </cell>
          <cell r="U1235" t="str">
            <v>152205057137600</v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 t="str">
            <v/>
          </cell>
          <cell r="U1236" t="str">
            <v>152205057131246</v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 t="str">
            <v/>
          </cell>
          <cell r="U1237" t="str">
            <v>152205057131670</v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 t="str">
            <v/>
          </cell>
          <cell r="U1238" t="str">
            <v>152205057138330</v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 t="str">
            <v/>
          </cell>
          <cell r="U1239" t="str">
            <v>152205057137953</v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 t="str">
            <v/>
          </cell>
          <cell r="U1240" t="str">
            <v>152205057138925</v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 t="str">
            <v/>
          </cell>
          <cell r="U1241" t="str">
            <v>152205057138097</v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 t="str">
            <v/>
          </cell>
          <cell r="U1242" t="str">
            <v>152205057138682</v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 t="str">
            <v/>
          </cell>
          <cell r="U1243" t="str">
            <v>152205057138500</v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 t="str">
            <v/>
          </cell>
          <cell r="U1244" t="str">
            <v>152205057131165</v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 t="str">
            <v/>
          </cell>
          <cell r="U1245" t="str">
            <v>152205057133451</v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 t="str">
            <v/>
          </cell>
          <cell r="U1246" t="str">
            <v>152205057137791</v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 t="str">
            <v/>
          </cell>
          <cell r="U1247" t="str">
            <v>152205057144143</v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>
            <v>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 t="str">
            <v/>
          </cell>
          <cell r="U1248" t="str">
            <v>152205057140741</v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 t="str">
            <v/>
          </cell>
          <cell r="U1249" t="str">
            <v>152205057139735</v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 t="str">
            <v/>
          </cell>
          <cell r="U1250" t="str">
            <v>152205057143686</v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 t="str">
            <v/>
          </cell>
          <cell r="U1251" t="str">
            <v>152205057146944</v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 t="str">
            <v/>
          </cell>
          <cell r="U1252" t="str">
            <v>152205057145700</v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 t="str">
            <v/>
          </cell>
          <cell r="U1253" t="str">
            <v>152205057147754</v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 t="str">
            <v/>
          </cell>
          <cell r="U1254" t="str">
            <v>152205057148211</v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 t="str">
            <v/>
          </cell>
          <cell r="U1255" t="str">
            <v>152205057148300</v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 t="str">
            <v/>
          </cell>
          <cell r="U1256" t="str">
            <v>152205057148998</v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 t="str">
            <v/>
          </cell>
          <cell r="U1257" t="str">
            <v>152205057149021</v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 t="str">
            <v/>
          </cell>
          <cell r="U1258" t="str">
            <v>152205057149102</v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>1250255164</v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 t="str">
            <v/>
          </cell>
          <cell r="U1259" t="str">
            <v>152205057149293</v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>1250255167</v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 t="str">
            <v/>
          </cell>
          <cell r="U1260" t="str">
            <v>152205057149889</v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>1250255170</v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 t="str">
            <v/>
          </cell>
          <cell r="U1261" t="str">
            <v>152205057149960</v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>1250255076</v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 t="str">
            <v/>
          </cell>
          <cell r="U1262" t="str">
            <v>152205057141551</v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>1250255081</v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 t="str">
            <v/>
          </cell>
          <cell r="U1263" t="str">
            <v>152205057141802</v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>1250255083</v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 t="str">
            <v/>
          </cell>
          <cell r="U1264" t="str">
            <v>152205057141632</v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>1250255093</v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 t="str">
            <v/>
          </cell>
          <cell r="U1265" t="str">
            <v>152205057142361</v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>1250255085</v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 t="str">
            <v/>
          </cell>
          <cell r="U1266" t="str">
            <v>152205057141985</v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>1250255090</v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 t="str">
            <v/>
          </cell>
          <cell r="U1267" t="str">
            <v>152205057142280</v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>1250255087</v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 t="str">
            <v/>
          </cell>
          <cell r="U1268" t="str">
            <v>152205057142108</v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>1250255060</v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 t="str">
            <v/>
          </cell>
          <cell r="U1269" t="str">
            <v>152205057127303</v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>1250255091</v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 t="str">
            <v/>
          </cell>
          <cell r="U1270" t="str">
            <v>152205057142604</v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>1250255102</v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 t="str">
            <v/>
          </cell>
          <cell r="U1271" t="str">
            <v>152205057142957</v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>1250255094</v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 t="str">
            <v/>
          </cell>
          <cell r="U1272" t="str">
            <v>152205057142795</v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>1250255095</v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 t="str">
            <v/>
          </cell>
          <cell r="U1273" t="str">
            <v>152205057142442</v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>1250255100</v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 t="str">
            <v/>
          </cell>
          <cell r="U1274" t="str">
            <v>152205057143171</v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>1250255104</v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 t="str">
            <v/>
          </cell>
          <cell r="U1275" t="str">
            <v>152205057143333</v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>1250255098</v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 t="str">
            <v/>
          </cell>
          <cell r="U1276" t="str">
            <v>152205057143252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>1250255064</v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 t="str">
            <v/>
          </cell>
          <cell r="U1277" t="str">
            <v>152205057140822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>1250255099</v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 t="str">
            <v/>
          </cell>
          <cell r="U1278" t="str">
            <v>152205057143090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>1250255101</v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 t="str">
            <v/>
          </cell>
          <cell r="U1279" t="str">
            <v>152205057143414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>1250255107</v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 t="str">
            <v/>
          </cell>
          <cell r="U1280" t="str">
            <v>152205057143848</v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>1250255108</v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 t="str">
            <v/>
          </cell>
          <cell r="U1281" t="str">
            <v>152205057143929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>1250255105</v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 t="str">
            <v/>
          </cell>
          <cell r="U1282" t="str">
            <v>152205057143503</v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>1250255116</v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 t="str">
            <v/>
          </cell>
          <cell r="U1283" t="str">
            <v>152205057144577</v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>1250255123</v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 t="str">
            <v/>
          </cell>
          <cell r="U1284" t="str">
            <v>152205057144658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>1250255111</v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 t="str">
            <v/>
          </cell>
          <cell r="U1285" t="str">
            <v>152205057144062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>1250255115</v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 t="str">
            <v/>
          </cell>
          <cell r="U1286" t="str">
            <v>152205057144496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>1250255122</v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 t="str">
            <v/>
          </cell>
          <cell r="U1287" t="str">
            <v>152205057144739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>1250255126</v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 t="str">
            <v/>
          </cell>
          <cell r="U1288" t="str">
            <v>152205057145204</v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>1250255128</v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 t="str">
            <v/>
          </cell>
          <cell r="U1289" t="str">
            <v>152205057145115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>1250255124</v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 t="str">
            <v/>
          </cell>
          <cell r="U1290" t="str">
            <v>152205057145034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>1250255067</v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 t="str">
            <v/>
          </cell>
          <cell r="U1291" t="str">
            <v>152205057140903</v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>1250255133</v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 t="str">
            <v/>
          </cell>
          <cell r="U1292" t="str">
            <v>152205057145468</v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>1250255127</v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 t="str">
            <v/>
          </cell>
          <cell r="U1293" t="str">
            <v>152205057145387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>1250255136</v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 t="str">
            <v/>
          </cell>
          <cell r="U1294" t="str">
            <v>152205057145891</v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>1250255129</v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 t="str">
            <v/>
          </cell>
          <cell r="U1295" t="str">
            <v>152205057145549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>1250255134</v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 t="str">
            <v/>
          </cell>
          <cell r="U1296" t="str">
            <v>152205057145972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>1250255072</v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 t="str">
            <v/>
          </cell>
          <cell r="U1297" t="str">
            <v>152205057141047</v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>1250255074</v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 t="str">
            <v/>
          </cell>
          <cell r="U1298" t="str">
            <v>152205057141209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>1250255075</v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 t="str">
            <v/>
          </cell>
          <cell r="U1299" t="str">
            <v>152205057141390</v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>1250255061</v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 t="str">
            <v/>
          </cell>
          <cell r="U1300" t="str">
            <v>152205057139905</v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>1250255077</v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 t="str">
            <v/>
          </cell>
          <cell r="U1301" t="str">
            <v>152205057141470</v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>1250255069</v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 t="str">
            <v/>
          </cell>
          <cell r="U1302" t="str">
            <v>152205057141128</v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>1250255055</v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 t="str">
            <v/>
          </cell>
          <cell r="U1303" t="str">
            <v>152205057127214</v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>1250255056</v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 t="str">
            <v/>
          </cell>
          <cell r="U1304" t="str">
            <v>152205057139816</v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>1250255058</v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 t="str">
            <v/>
          </cell>
          <cell r="U1305" t="str">
            <v>152205057140075</v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>1250255073</v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 t="str">
            <v/>
          </cell>
          <cell r="U1306" t="str">
            <v>152205057140580</v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>1250255063</v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 t="str">
            <v/>
          </cell>
          <cell r="U1307" t="str">
            <v>152205057140156</v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>1250255068</v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 t="str">
            <v/>
          </cell>
          <cell r="U1308" t="str">
            <v>152205057140407</v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>1250255065</v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 t="str">
            <v/>
          </cell>
          <cell r="U1309" t="str">
            <v>152205057140237</v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>1250255135</v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 t="str">
            <v/>
          </cell>
          <cell r="U1310" t="str">
            <v>152205057127486</v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>1250255137</v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 t="str">
            <v/>
          </cell>
          <cell r="U1311" t="str">
            <v>152205057146359</v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>1250255066</v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 t="str">
            <v/>
          </cell>
          <cell r="U1312" t="str">
            <v>152205057140660</v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>1250255161</v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 t="str">
            <v/>
          </cell>
          <cell r="U1313" t="str">
            <v>152205057148483</v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>1250255157</v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 t="str">
            <v/>
          </cell>
          <cell r="U1314" t="str">
            <v>152205057148130</v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>1250255158</v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 t="str">
            <v/>
          </cell>
          <cell r="U1315" t="str">
            <v>152205057148564</v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>1250255156</v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 t="str">
            <v/>
          </cell>
          <cell r="U1316" t="str">
            <v>152205057147916</v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>1250255155</v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 t="str">
            <v/>
          </cell>
          <cell r="U1317" t="str">
            <v>152205057148050</v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>1250255162</v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 t="str">
            <v/>
          </cell>
          <cell r="U1318" t="str">
            <v>152205057148726</v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>1250255165</v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 t="str">
            <v/>
          </cell>
          <cell r="U1319" t="str">
            <v>152205057148807</v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>1250255159</v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 t="str">
            <v/>
          </cell>
          <cell r="U1320" t="str">
            <v>152205057148645</v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>1250255168</v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 t="str">
            <v/>
          </cell>
          <cell r="U1321" t="str">
            <v>152205057149374</v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>1250255172</v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 t="str">
            <v/>
          </cell>
          <cell r="U1322" t="str">
            <v>152205057149455</v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>1250255169</v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 t="str">
            <v/>
          </cell>
          <cell r="U1323" t="str">
            <v>152205057149536</v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>1250255171</v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 t="str">
            <v/>
          </cell>
          <cell r="U1324" t="str">
            <v>152205057149706</v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>1250255173</v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 t="str">
            <v/>
          </cell>
          <cell r="U1325" t="str">
            <v>152205057149617</v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>1250255139</v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 t="str">
            <v/>
          </cell>
          <cell r="U1326" t="str">
            <v>152205057146510</v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>1250255140</v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 t="str">
            <v/>
          </cell>
          <cell r="U1327" t="str">
            <v>152205057146600</v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>1250255148</v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 t="str">
            <v/>
          </cell>
          <cell r="U1328" t="str">
            <v>152205057147401</v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>1250255145</v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 t="str">
            <v/>
          </cell>
          <cell r="U1329" t="str">
            <v>152205057146863</v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>1250255147</v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 t="str">
            <v/>
          </cell>
          <cell r="U1330" t="str">
            <v>152205057147320</v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>1250255143</v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 t="str">
            <v/>
          </cell>
          <cell r="U1331" t="str">
            <v>152205057146782</v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>1250255071</v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 t="str">
            <v/>
          </cell>
          <cell r="U1332" t="str">
            <v>152205057141713</v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>1250255153</v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 t="str">
            <v/>
          </cell>
          <cell r="U1333" t="str">
            <v>152205057147592</v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>1250255110</v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 t="str">
            <v/>
          </cell>
          <cell r="U1334" t="str">
            <v>152205057144909</v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>1250255070</v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 t="str">
            <v/>
          </cell>
          <cell r="U1335" t="str">
            <v>152205057127729</v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>1250255106</v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 t="str">
            <v/>
          </cell>
          <cell r="U1336" t="str">
            <v>152205057144810</v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>1250255131</v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 t="str">
            <v/>
          </cell>
          <cell r="U1337" t="str">
            <v>152205057146006</v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>1250255117</v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 t="str">
            <v/>
          </cell>
          <cell r="U1338" t="str">
            <v>152205057145620</v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>1250255146</v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 t="str">
            <v/>
          </cell>
          <cell r="U1339" t="str">
            <v>152205057147169</v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>1250255132</v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 t="str">
            <v/>
          </cell>
          <cell r="U1340" t="str">
            <v>152205057146278</v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>1250255125</v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 t="str">
            <v/>
          </cell>
          <cell r="U1341" t="str">
            <v>152205057146197</v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>1250255138</v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 t="str">
            <v/>
          </cell>
          <cell r="U1342" t="str">
            <v>152205057147088</v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>1250255080</v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 t="str">
            <v/>
          </cell>
          <cell r="U1343" t="str">
            <v>152205057147835</v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>1250255079</v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 t="str">
            <v/>
          </cell>
          <cell r="U1344" t="str">
            <v>152205057142019</v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>1250255149</v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 t="str">
            <v/>
          </cell>
          <cell r="U1345" t="str">
            <v>152205057147240</v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>1250255089</v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 t="str">
            <v/>
          </cell>
          <cell r="U1346" t="str">
            <v>152205057142523</v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>1250255096</v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 t="str">
            <v/>
          </cell>
          <cell r="U1347" t="str">
            <v>152205057143767</v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>1250255103</v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 t="str">
            <v/>
          </cell>
          <cell r="U1348" t="str">
            <v>152205057144305</v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>1250255097</v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 t="str">
            <v/>
          </cell>
          <cell r="U1349" t="str">
            <v>152205057144224</v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>1250255092</v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 t="str">
            <v/>
          </cell>
          <cell r="U1350" t="str">
            <v>152205057142876</v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>1250255142</v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 t="str">
            <v/>
          </cell>
          <cell r="U1351" t="str">
            <v>152205057146430</v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>1250255151</v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 t="str">
            <v/>
          </cell>
          <cell r="U1352" t="str">
            <v>152205057147673</v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>
            <v>44636</v>
          </cell>
          <cell r="U1353" t="str">
            <v>152205056205335</v>
          </cell>
          <cell r="V1353">
            <v>44636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0817800
PORTO DE SANTOS</v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 AEROSPACE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>
            <v>44637</v>
          </cell>
          <cell r="U1354" t="str">
            <v>152205060667186</v>
          </cell>
          <cell r="V1354">
            <v>44637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0817800
PORTO DE SANTOS</v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>Produtivo</v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>
            <v>44621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>0817900
SAO PAULO</v>
          </cell>
          <cell r="AB1355" t="str">
            <v>IRF-SP (NACIONALIZACAO RECOF)</v>
          </cell>
          <cell r="AC1355">
            <v>44631</v>
          </cell>
          <cell r="AD1355" t="str">
            <v>22/0477720-9</v>
          </cell>
          <cell r="AE1355">
            <v>44634</v>
          </cell>
          <cell r="AF1355" t="str">
            <v>Verde</v>
          </cell>
          <cell r="AG1355">
            <v>44634</v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 t="str">
            <v/>
          </cell>
          <cell r="U1356" t="str">
            <v>152205061119425</v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 t="str">
            <v/>
          </cell>
          <cell r="U1357" t="str">
            <v>152205061050808</v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 t="str">
            <v/>
          </cell>
          <cell r="U1358" t="str">
            <v>152205061119344</v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CHANGCHANGSHA XISHA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 t="str">
            <v/>
          </cell>
          <cell r="U1359" t="str">
            <v>152205061119506</v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 t="str">
            <v/>
          </cell>
          <cell r="U1360" t="str">
            <v>152205061119263</v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 t="str">
            <v/>
          </cell>
          <cell r="U1361" t="str">
            <v>152205061050980</v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2">
          <cell r="A1362">
            <v>540202588</v>
          </cell>
          <cell r="B1362" t="str">
            <v>Normal</v>
          </cell>
          <cell r="C1362" t="str">
            <v>Produtivo</v>
          </cell>
          <cell r="D1362" t="str">
            <v>MBBRAS - SBC_x000D_
59.104.273/0001-29</v>
          </cell>
          <cell r="E1362" t="str">
            <v>BSAO0044742</v>
          </cell>
          <cell r="F1362" t="str">
            <v>CHANGSHA XI</v>
          </cell>
          <cell r="G1362" t="str">
            <v>DSV</v>
          </cell>
          <cell r="H1362" t="str">
            <v>MARITIMA</v>
          </cell>
          <cell r="I1362" t="str">
            <v/>
          </cell>
          <cell r="J1362">
            <v>44611</v>
          </cell>
          <cell r="K1362" t="str">
            <v>CAN0269777</v>
          </cell>
          <cell r="L1362" t="str">
            <v/>
          </cell>
          <cell r="P1362">
            <v>44611</v>
          </cell>
          <cell r="Q1362" t="str">
            <v>MSC GUERNSEY</v>
          </cell>
          <cell r="R1362" t="str">
            <v>FCL</v>
          </cell>
          <cell r="S1362">
            <v>44641</v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</row>
        <row r="1363">
          <cell r="A1363">
            <v>540202586</v>
          </cell>
          <cell r="B1363" t="str">
            <v>Normal</v>
          </cell>
          <cell r="C1363" t="str">
            <v>Produtivo</v>
          </cell>
          <cell r="D1363" t="str">
            <v>MBBRAS - SBC_x000D_
59.104.273/0001-29</v>
          </cell>
          <cell r="E1363" t="str">
            <v>BSAO0044738</v>
          </cell>
          <cell r="F1363" t="str">
            <v>CHANGSHA XI</v>
          </cell>
          <cell r="G1363" t="str">
            <v>DSV</v>
          </cell>
          <cell r="H1363" t="str">
            <v>MARITIMA</v>
          </cell>
          <cell r="I1363" t="str">
            <v/>
          </cell>
          <cell r="J1363">
            <v>44611</v>
          </cell>
          <cell r="K1363" t="str">
            <v>WUH7011831</v>
          </cell>
          <cell r="L1363" t="str">
            <v/>
          </cell>
          <cell r="P1363">
            <v>44611</v>
          </cell>
          <cell r="Q1363" t="str">
            <v>9702261 -MSC SARA ELENA</v>
          </cell>
          <cell r="R1363" t="str">
            <v>FCL</v>
          </cell>
          <cell r="S1363">
            <v>44641</v>
          </cell>
          <cell r="T1363" t="str">
            <v/>
          </cell>
          <cell r="U1363" t="str">
            <v>152205062123159</v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</row>
        <row r="1364">
          <cell r="A1364">
            <v>540202587</v>
          </cell>
          <cell r="B1364" t="str">
            <v>Normal</v>
          </cell>
          <cell r="C1364" t="str">
            <v>Produtivo</v>
          </cell>
          <cell r="D1364" t="str">
            <v>MBBRAS - SBC_x000D_
59.104.273/0001-29</v>
          </cell>
          <cell r="E1364" t="str">
            <v>BSAO0044739</v>
          </cell>
          <cell r="F1364" t="str">
            <v>CHANGSHA XI</v>
          </cell>
          <cell r="G1364" t="str">
            <v>DSV</v>
          </cell>
          <cell r="H1364" t="str">
            <v>MARITIMA</v>
          </cell>
          <cell r="I1364" t="str">
            <v/>
          </cell>
          <cell r="J1364">
            <v>44611</v>
          </cell>
          <cell r="K1364" t="str">
            <v>WUH7011830</v>
          </cell>
          <cell r="L1364" t="str">
            <v/>
          </cell>
          <cell r="P1364">
            <v>44611</v>
          </cell>
          <cell r="Q1364" t="str">
            <v>9702261 -MSC SARA ELENA</v>
          </cell>
          <cell r="R1364" t="str">
            <v>FCL</v>
          </cell>
          <cell r="S1364">
            <v>44641</v>
          </cell>
          <cell r="T1364" t="str">
            <v/>
          </cell>
          <cell r="U1364" t="str">
            <v>152205062123230</v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</row>
        <row r="1365">
          <cell r="A1365" t="str">
            <v>PR-RF-492</v>
          </cell>
          <cell r="B1365" t="str">
            <v>Normal</v>
          </cell>
          <cell r="C1365" t="str">
            <v>Produtivo</v>
          </cell>
          <cell r="D1365" t="str">
            <v>MBBRAS - SBC_x000D_
59.104.273/0001-29</v>
          </cell>
          <cell r="E1365" t="str">
            <v>BSAO0044744</v>
          </cell>
          <cell r="F1365" t="str">
            <v/>
          </cell>
          <cell r="G1365" t="str">
            <v/>
          </cell>
          <cell r="H1365" t="str">
            <v>MARITIMA</v>
          </cell>
          <cell r="I1365" t="str">
            <v>NACIONALIZAÇÃO DE RECOF</v>
          </cell>
          <cell r="J1365" t="str">
            <v/>
          </cell>
          <cell r="K1365" t="str">
            <v>1111111111</v>
          </cell>
          <cell r="L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>
            <v>44634</v>
          </cell>
          <cell r="T1365">
            <v>44621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>0817900
SAO PAULO</v>
          </cell>
          <cell r="AB1365" t="str">
            <v>IRF-SP (NACIONALIZACAO RECOF)</v>
          </cell>
          <cell r="AC1365">
            <v>44631</v>
          </cell>
          <cell r="AD1365" t="str">
            <v>22/0474450-5</v>
          </cell>
          <cell r="AE1365">
            <v>44631</v>
          </cell>
          <cell r="AF1365" t="str">
            <v>Verde</v>
          </cell>
          <cell r="AG1365">
            <v>44631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</row>
        <row r="1366">
          <cell r="A1366">
            <v>540202589</v>
          </cell>
          <cell r="B1366" t="str">
            <v>Normal</v>
          </cell>
          <cell r="C1366" t="str">
            <v>Produtivo</v>
          </cell>
          <cell r="D1366" t="str">
            <v>MBBRAS - SBC_x000D_
59.104.273/0001-29</v>
          </cell>
          <cell r="E1366" t="str">
            <v>BSAO0044743</v>
          </cell>
          <cell r="F1366" t="str">
            <v>CHANGSHA XI</v>
          </cell>
          <cell r="G1366" t="str">
            <v>DSV</v>
          </cell>
          <cell r="H1366" t="str">
            <v>MARITIMA</v>
          </cell>
          <cell r="I1366" t="str">
            <v/>
          </cell>
          <cell r="J1366">
            <v>44611</v>
          </cell>
          <cell r="K1366" t="str">
            <v>BWS0007652</v>
          </cell>
          <cell r="L1366" t="str">
            <v/>
          </cell>
          <cell r="P1366">
            <v>44611</v>
          </cell>
          <cell r="Q1366" t="str">
            <v>CAP SAN ARTEMISIO</v>
          </cell>
          <cell r="R1366" t="str">
            <v>FCL</v>
          </cell>
          <cell r="S1366">
            <v>44641</v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</row>
        <row r="1367">
          <cell r="A1367" t="str">
            <v>PR-RF-491</v>
          </cell>
          <cell r="B1367" t="str">
            <v>Normal</v>
          </cell>
          <cell r="C1367" t="str">
            <v>Produtivo</v>
          </cell>
          <cell r="D1367" t="str">
            <v>MBBRAS - SBC_x000D_
59.104.273/0001-29</v>
          </cell>
          <cell r="E1367" t="str">
            <v>BSAO0044740</v>
          </cell>
          <cell r="F1367" t="str">
            <v/>
          </cell>
          <cell r="G1367" t="str">
            <v/>
          </cell>
          <cell r="H1367" t="str">
            <v>MARITIMA</v>
          </cell>
          <cell r="I1367" t="str">
            <v>NACIONALIZAÇAO DE RECOF</v>
          </cell>
          <cell r="J1367" t="str">
            <v/>
          </cell>
          <cell r="K1367" t="str">
            <v>1111111111</v>
          </cell>
          <cell r="L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>
            <v>44634</v>
          </cell>
          <cell r="T1367">
            <v>44621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>0817900
SAO PAULO</v>
          </cell>
          <cell r="AB1367" t="str">
            <v>IRF-SP (NACIONALIZACAO RECOF)</v>
          </cell>
          <cell r="AC1367">
            <v>44631</v>
          </cell>
          <cell r="AD1367" t="str">
            <v>22/0474609-5</v>
          </cell>
          <cell r="AE1367">
            <v>44631</v>
          </cell>
          <cell r="AF1367" t="str">
            <v>Verde</v>
          </cell>
          <cell r="AG1367">
            <v>44631</v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</row>
        <row r="1368">
          <cell r="A1368" t="str">
            <v>PR-RF-494</v>
          </cell>
          <cell r="B1368" t="str">
            <v>Normal</v>
          </cell>
          <cell r="C1368" t="str">
            <v>Produtivo</v>
          </cell>
          <cell r="D1368" t="str">
            <v>MBBRAS - SBC_x000D_
59.104.273/0001-29</v>
          </cell>
          <cell r="E1368" t="str">
            <v>BSAO0044746</v>
          </cell>
          <cell r="F1368" t="str">
            <v/>
          </cell>
          <cell r="G1368" t="str">
            <v/>
          </cell>
          <cell r="H1368" t="str">
            <v>MARITIMA</v>
          </cell>
          <cell r="I1368" t="str">
            <v>NACIONALIZAÇÃO DE RECOF</v>
          </cell>
          <cell r="J1368" t="str">
            <v/>
          </cell>
          <cell r="K1368" t="str">
            <v>1111111111</v>
          </cell>
          <cell r="L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>
            <v>44634</v>
          </cell>
          <cell r="T1368">
            <v>44621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>0817900
SAO PAULO</v>
          </cell>
          <cell r="AB1368" t="str">
            <v>IRF-SP (NACIONALIZACAO RECOF)</v>
          </cell>
          <cell r="AC1368">
            <v>44631</v>
          </cell>
          <cell r="AD1368" t="str">
            <v>22/0477428-5</v>
          </cell>
          <cell r="AE1368">
            <v>44634</v>
          </cell>
          <cell r="AF1368" t="str">
            <v>Verde</v>
          </cell>
          <cell r="AG1368">
            <v>44634</v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</row>
        <row r="1369">
          <cell r="A1369" t="str">
            <v>PR-RF-498</v>
          </cell>
          <cell r="B1369" t="str">
            <v>Normal</v>
          </cell>
          <cell r="C1369" t="str">
            <v>Produtivo</v>
          </cell>
          <cell r="D1369" t="str">
            <v>MBBRAS - SBC_x000D_
59.104.273/0001-29</v>
          </cell>
          <cell r="E1369" t="str">
            <v>BSAO0044751</v>
          </cell>
          <cell r="F1369" t="str">
            <v/>
          </cell>
          <cell r="G1369" t="str">
            <v/>
          </cell>
          <cell r="H1369" t="str">
            <v>MARITIMA</v>
          </cell>
          <cell r="I1369" t="str">
            <v>NACIONALIZAÇÃO DE RECOF</v>
          </cell>
          <cell r="J1369" t="str">
            <v/>
          </cell>
          <cell r="K1369" t="str">
            <v>1111111111</v>
          </cell>
          <cell r="L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>
            <v>44634</v>
          </cell>
          <cell r="T1369">
            <v>44621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>0817900
SAO PAULO</v>
          </cell>
          <cell r="AB1369" t="str">
            <v>IRF-SP (NACIONALIZACAO RECOF)</v>
          </cell>
          <cell r="AC1369">
            <v>44631</v>
          </cell>
          <cell r="AD1369" t="str">
            <v>22/0476582-0</v>
          </cell>
          <cell r="AE1369">
            <v>44634</v>
          </cell>
          <cell r="AF1369" t="str">
            <v>Verde</v>
          </cell>
          <cell r="AG1369">
            <v>44634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</row>
        <row r="1370">
          <cell r="A1370" t="str">
            <v>PR-RF-496</v>
          </cell>
          <cell r="B1370" t="str">
            <v>Normal</v>
          </cell>
          <cell r="C1370" t="str">
            <v>Produtivo</v>
          </cell>
          <cell r="D1370" t="str">
            <v>MBBRAS - SBC_x000D_
59.104.273/0001-29</v>
          </cell>
          <cell r="E1370" t="str">
            <v>BSAO0044749</v>
          </cell>
          <cell r="F1370" t="str">
            <v/>
          </cell>
          <cell r="G1370" t="str">
            <v/>
          </cell>
          <cell r="H1370" t="str">
            <v>MARITIMA</v>
          </cell>
          <cell r="I1370" t="str">
            <v>NACIONALIZAÇÃO DE RECOF</v>
          </cell>
          <cell r="J1370" t="str">
            <v/>
          </cell>
          <cell r="K1370" t="str">
            <v>1111111111</v>
          </cell>
          <cell r="L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>
            <v>44634</v>
          </cell>
          <cell r="T1370">
            <v>44621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>0817900
SAO PAULO</v>
          </cell>
          <cell r="AB1370" t="str">
            <v>IRF-SP (NACIONALIZACAO RECOF)</v>
          </cell>
          <cell r="AC1370">
            <v>44631</v>
          </cell>
          <cell r="AD1370" t="str">
            <v>22/0475667-8</v>
          </cell>
          <cell r="AE1370">
            <v>44631</v>
          </cell>
          <cell r="AF1370" t="str">
            <v>Verde</v>
          </cell>
          <cell r="AG1370">
            <v>44631</v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</row>
        <row r="1371">
          <cell r="A1371" t="str">
            <v>PR-RF-495</v>
          </cell>
          <cell r="B1371" t="str">
            <v>Normal</v>
          </cell>
          <cell r="C1371" t="str">
            <v>Produtivo</v>
          </cell>
          <cell r="D1371" t="str">
            <v>MBBRAS - SBC_x000D_
59.104.273/0001-29</v>
          </cell>
          <cell r="E1371" t="str">
            <v>BSAO0044748</v>
          </cell>
          <cell r="F1371" t="str">
            <v/>
          </cell>
          <cell r="G1371" t="str">
            <v/>
          </cell>
          <cell r="H1371" t="str">
            <v>MARITIMA</v>
          </cell>
          <cell r="I1371" t="str">
            <v>NACIONALIZAÇÃO DE RECOF</v>
          </cell>
          <cell r="J1371" t="str">
            <v/>
          </cell>
          <cell r="K1371" t="str">
            <v>1111111111</v>
          </cell>
          <cell r="L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>
            <v>44634</v>
          </cell>
          <cell r="T1371">
            <v>44621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>0817900
SAO PAULO</v>
          </cell>
          <cell r="AB1371" t="str">
            <v>IRF-SP (NACIONALIZACAO RECOF)</v>
          </cell>
          <cell r="AC1371">
            <v>44631</v>
          </cell>
          <cell r="AD1371" t="str">
            <v>22/0474843-8</v>
          </cell>
          <cell r="AE1371">
            <v>44631</v>
          </cell>
          <cell r="AF1371" t="str">
            <v>Verde</v>
          </cell>
          <cell r="AG1371">
            <v>44631</v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</row>
        <row r="1372">
          <cell r="A1372" t="str">
            <v>PR-RF-497</v>
          </cell>
          <cell r="B1372" t="str">
            <v>Normal</v>
          </cell>
          <cell r="C1372" t="str">
            <v>Produtivo</v>
          </cell>
          <cell r="D1372" t="str">
            <v>MBBRAS - SBC_x000D_
59.104.273/0001-29</v>
          </cell>
          <cell r="E1372" t="str">
            <v>BSAO0044750</v>
          </cell>
          <cell r="F1372" t="str">
            <v/>
          </cell>
          <cell r="G1372" t="str">
            <v/>
          </cell>
          <cell r="H1372" t="str">
            <v>MARITIMA</v>
          </cell>
          <cell r="I1372" t="str">
            <v>NACIONALIZAÇÃO DE RECOF</v>
          </cell>
          <cell r="J1372" t="str">
            <v/>
          </cell>
          <cell r="K1372" t="str">
            <v>1111111111</v>
          </cell>
          <cell r="L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44634</v>
          </cell>
          <cell r="T1372">
            <v>44621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>0817900
SAO PAULO</v>
          </cell>
          <cell r="AB1372" t="str">
            <v>IRF-SP (NACIONALIZACAO RECOF)</v>
          </cell>
          <cell r="AC1372">
            <v>44631</v>
          </cell>
          <cell r="AD1372" t="str">
            <v>22/0477571-0</v>
          </cell>
          <cell r="AE1372">
            <v>44634</v>
          </cell>
          <cell r="AF1372" t="str">
            <v>Verde</v>
          </cell>
          <cell r="AG1372">
            <v>44634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</row>
        <row r="1373">
          <cell r="A1373" t="str">
            <v>PR-RF-500</v>
          </cell>
          <cell r="B1373" t="str">
            <v>Normal</v>
          </cell>
          <cell r="C1373" t="str">
            <v>Produtivo</v>
          </cell>
          <cell r="D1373" t="str">
            <v>MBBRAS - SBC_x000D_
59.104.273/0001-29</v>
          </cell>
          <cell r="E1373" t="str">
            <v>BSAO0044753</v>
          </cell>
          <cell r="F1373" t="str">
            <v/>
          </cell>
          <cell r="G1373" t="str">
            <v/>
          </cell>
          <cell r="H1373" t="str">
            <v>MARITIMA</v>
          </cell>
          <cell r="I1373" t="str">
            <v>NACIONALIZAÇÃO DE RECOF</v>
          </cell>
          <cell r="J1373" t="str">
            <v/>
          </cell>
          <cell r="K1373" t="str">
            <v>111111111</v>
          </cell>
          <cell r="L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>
            <v>44634</v>
          </cell>
          <cell r="T1373">
            <v>44621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>0817900
SAO PAULO</v>
          </cell>
          <cell r="AB1373" t="str">
            <v>IRF-SP (NACIONALIZACAO RECOF)</v>
          </cell>
          <cell r="AC1373">
            <v>44631</v>
          </cell>
          <cell r="AD1373" t="str">
            <v>22/0475966-9</v>
          </cell>
          <cell r="AE1373">
            <v>44631</v>
          </cell>
          <cell r="AF1373" t="str">
            <v>Verde</v>
          </cell>
          <cell r="AG1373">
            <v>44631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</row>
        <row r="1374">
          <cell r="A1374" t="str">
            <v>PR-RF-501</v>
          </cell>
          <cell r="B1374" t="str">
            <v>Normal</v>
          </cell>
          <cell r="C1374" t="str">
            <v>Produtivo</v>
          </cell>
          <cell r="D1374" t="str">
            <v>MBBRAS - SBC_x000D_
59.104.273/0001-29</v>
          </cell>
          <cell r="E1374" t="str">
            <v>BSAO0044755</v>
          </cell>
          <cell r="F1374" t="str">
            <v/>
          </cell>
          <cell r="G1374" t="str">
            <v/>
          </cell>
          <cell r="H1374" t="str">
            <v>MARITIMA</v>
          </cell>
          <cell r="I1374" t="str">
            <v>NACIONALIZAÇÃO DE RECOF</v>
          </cell>
          <cell r="J1374" t="str">
            <v/>
          </cell>
          <cell r="K1374" t="str">
            <v>1111111</v>
          </cell>
          <cell r="L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>
            <v>44634</v>
          </cell>
          <cell r="T1374">
            <v>44621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>0817900
SAO PAULO</v>
          </cell>
          <cell r="AB1374" t="str">
            <v>IRF-SP (NACIONALIZACAO RECOF)</v>
          </cell>
          <cell r="AC1374">
            <v>44631</v>
          </cell>
          <cell r="AD1374" t="str">
            <v>22/0474397-5</v>
          </cell>
          <cell r="AE1374">
            <v>44631</v>
          </cell>
          <cell r="AF1374" t="str">
            <v>Verde</v>
          </cell>
          <cell r="AG1374">
            <v>44631</v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/>
          </cell>
        </row>
        <row r="1375">
          <cell r="A1375" t="str">
            <v>PR-RF-499</v>
          </cell>
          <cell r="B1375" t="str">
            <v>Normal</v>
          </cell>
          <cell r="C1375" t="str">
            <v>Produtivo</v>
          </cell>
          <cell r="D1375" t="str">
            <v>MBBRAS - SBC_x000D_
59.104.273/0001-29</v>
          </cell>
          <cell r="E1375" t="str">
            <v>BSAO0044752</v>
          </cell>
          <cell r="F1375" t="str">
            <v/>
          </cell>
          <cell r="G1375" t="str">
            <v/>
          </cell>
          <cell r="H1375" t="str">
            <v>MARITIMA</v>
          </cell>
          <cell r="I1375" t="str">
            <v>NACIONALIZACAO DE RECOF</v>
          </cell>
          <cell r="J1375" t="str">
            <v/>
          </cell>
          <cell r="K1375" t="str">
            <v>1111111111</v>
          </cell>
          <cell r="L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>
            <v>44634</v>
          </cell>
          <cell r="T1375">
            <v>44621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>0817900
SAO PAULO</v>
          </cell>
          <cell r="AB1375" t="str">
            <v>IRF-SP (NACIONALIZACAO RECOF)</v>
          </cell>
          <cell r="AC1375">
            <v>44631</v>
          </cell>
          <cell r="AD1375" t="str">
            <v>22/0477126-0</v>
          </cell>
          <cell r="AE1375">
            <v>44634</v>
          </cell>
          <cell r="AF1375" t="str">
            <v>Verde</v>
          </cell>
          <cell r="AG1375">
            <v>44634</v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</row>
        <row r="1376">
          <cell r="A1376">
            <v>540202162</v>
          </cell>
          <cell r="B1376" t="str">
            <v>Normal</v>
          </cell>
          <cell r="C1376" t="str">
            <v>Produtivo</v>
          </cell>
          <cell r="D1376" t="str">
            <v>MBBRAS - SBC_x000D_
59.104.273/0001-29</v>
          </cell>
          <cell r="E1376" t="str">
            <v>BSAO0045226</v>
          </cell>
          <cell r="F1376" t="str">
            <v>DAIMLER INDIA</v>
          </cell>
          <cell r="G1376" t="str">
            <v>MAERSK</v>
          </cell>
          <cell r="H1376" t="str">
            <v>MARITIMA</v>
          </cell>
          <cell r="I1376" t="str">
            <v/>
          </cell>
          <cell r="J1376">
            <v>44594</v>
          </cell>
          <cell r="K1376" t="str">
            <v>913808279</v>
          </cell>
          <cell r="L1376" t="str">
            <v/>
          </cell>
          <cell r="P1376">
            <v>44594</v>
          </cell>
          <cell r="Q1376" t="str">
            <v>9699206 - SAN VICENTE</v>
          </cell>
          <cell r="R1376" t="str">
            <v/>
          </cell>
          <cell r="S1376">
            <v>44646</v>
          </cell>
          <cell r="T1376" t="str">
            <v/>
          </cell>
          <cell r="U1376" t="str">
            <v>152205063644330</v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</row>
        <row r="1377">
          <cell r="A1377">
            <v>540202161</v>
          </cell>
          <cell r="B1377" t="str">
            <v>Normal</v>
          </cell>
          <cell r="C1377" t="str">
            <v>Produtivo</v>
          </cell>
          <cell r="D1377" t="str">
            <v>MBBRAS - SBC_x000D_
59.104.273/0001-29</v>
          </cell>
          <cell r="E1377" t="str">
            <v>BSAO0045224</v>
          </cell>
          <cell r="F1377" t="str">
            <v>DAIMLER INDIA</v>
          </cell>
          <cell r="G1377" t="str">
            <v>MAERSK</v>
          </cell>
          <cell r="H1377" t="str">
            <v>MARITIMA</v>
          </cell>
          <cell r="I1377" t="str">
            <v/>
          </cell>
          <cell r="J1377">
            <v>44594</v>
          </cell>
          <cell r="K1377" t="str">
            <v>913808272</v>
          </cell>
          <cell r="L1377" t="str">
            <v/>
          </cell>
          <cell r="P1377">
            <v>44594</v>
          </cell>
          <cell r="Q1377" t="str">
            <v>9699206 - SAN VICENTE</v>
          </cell>
          <cell r="R1377" t="str">
            <v/>
          </cell>
          <cell r="S1377">
            <v>44646</v>
          </cell>
          <cell r="T1377" t="str">
            <v/>
          </cell>
          <cell r="U1377" t="str">
            <v>152205063644250</v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</row>
        <row r="1378">
          <cell r="A1378">
            <v>540202160</v>
          </cell>
          <cell r="B1378" t="str">
            <v>Normal</v>
          </cell>
          <cell r="C1378" t="str">
            <v>Produtivo</v>
          </cell>
          <cell r="D1378" t="str">
            <v>MBBRAS - SBC_x000D_
59.104.273/0001-29</v>
          </cell>
          <cell r="E1378" t="str">
            <v>BSAO0045222</v>
          </cell>
          <cell r="F1378" t="str">
            <v>DAIMLER INDIA</v>
          </cell>
          <cell r="G1378" t="str">
            <v>MAERSK</v>
          </cell>
          <cell r="H1378" t="str">
            <v>MARITIMA</v>
          </cell>
          <cell r="I1378" t="str">
            <v/>
          </cell>
          <cell r="J1378">
            <v>44594</v>
          </cell>
          <cell r="K1378" t="str">
            <v>913808268</v>
          </cell>
          <cell r="L1378" t="str">
            <v/>
          </cell>
          <cell r="P1378">
            <v>44594</v>
          </cell>
          <cell r="Q1378" t="str">
            <v>9699206 - SAN VICENTE</v>
          </cell>
          <cell r="R1378" t="str">
            <v/>
          </cell>
          <cell r="S1378">
            <v>44646</v>
          </cell>
          <cell r="T1378" t="str">
            <v/>
          </cell>
          <cell r="U1378" t="str">
            <v>152205063644179</v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</row>
        <row r="1379">
          <cell r="A1379">
            <v>540202163</v>
          </cell>
          <cell r="B1379" t="str">
            <v>Normal</v>
          </cell>
          <cell r="C1379" t="str">
            <v>Produtivo</v>
          </cell>
          <cell r="D1379" t="str">
            <v>MBBRAS - SBC_x000D_
59.104.273/0001-29</v>
          </cell>
          <cell r="E1379" t="str">
            <v>BSAO0045227</v>
          </cell>
          <cell r="F1379" t="str">
            <v>DAIMLER INDIA</v>
          </cell>
          <cell r="G1379" t="str">
            <v>MAERSK</v>
          </cell>
          <cell r="H1379" t="str">
            <v>MARITIMA</v>
          </cell>
          <cell r="I1379" t="str">
            <v/>
          </cell>
          <cell r="J1379">
            <v>44594</v>
          </cell>
          <cell r="K1379" t="str">
            <v>913810893</v>
          </cell>
          <cell r="L1379" t="str">
            <v/>
          </cell>
          <cell r="P1379">
            <v>44594</v>
          </cell>
          <cell r="Q1379" t="str">
            <v>9699206 - SAN VICENTE</v>
          </cell>
          <cell r="R1379" t="str">
            <v/>
          </cell>
          <cell r="S1379">
            <v>44646</v>
          </cell>
          <cell r="T1379" t="str">
            <v/>
          </cell>
          <cell r="U1379" t="str">
            <v>152205063644411</v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</row>
        <row r="1380">
          <cell r="A1380">
            <v>540202164</v>
          </cell>
          <cell r="B1380" t="str">
            <v>Normal</v>
          </cell>
          <cell r="C1380" t="str">
            <v>Produtivo</v>
          </cell>
          <cell r="D1380" t="str">
            <v>MBBRAS - SBC_x000D_
59.104.273/0001-29</v>
          </cell>
          <cell r="E1380" t="str">
            <v>BSAO0045229</v>
          </cell>
          <cell r="F1380" t="str">
            <v>DAIMLER INDIA</v>
          </cell>
          <cell r="G1380" t="str">
            <v>MAERSK</v>
          </cell>
          <cell r="H1380" t="str">
            <v>MARITIMA</v>
          </cell>
          <cell r="I1380" t="str">
            <v/>
          </cell>
          <cell r="J1380">
            <v>44594</v>
          </cell>
          <cell r="K1380" t="str">
            <v>913810905</v>
          </cell>
          <cell r="L1380" t="str">
            <v/>
          </cell>
          <cell r="P1380">
            <v>44594</v>
          </cell>
          <cell r="Q1380" t="str">
            <v>9699206 - SAN VICENTE</v>
          </cell>
          <cell r="R1380" t="str">
            <v/>
          </cell>
          <cell r="S1380">
            <v>44646</v>
          </cell>
          <cell r="T1380" t="str">
            <v/>
          </cell>
          <cell r="U1380" t="str">
            <v>152205063644500</v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</row>
        <row r="1381">
          <cell r="A1381">
            <v>540202165</v>
          </cell>
          <cell r="B1381" t="str">
            <v>Normal</v>
          </cell>
          <cell r="C1381" t="str">
            <v>Produtivo</v>
          </cell>
          <cell r="D1381" t="str">
            <v>MBBRAS - SBC_x000D_
59.104.273/0001-29</v>
          </cell>
          <cell r="E1381" t="str">
            <v>BSAO0045231</v>
          </cell>
          <cell r="F1381" t="str">
            <v>DAIMLER INDIA</v>
          </cell>
          <cell r="G1381" t="str">
            <v>MAERSK</v>
          </cell>
          <cell r="H1381" t="str">
            <v>MARITIMA</v>
          </cell>
          <cell r="I1381" t="str">
            <v/>
          </cell>
          <cell r="J1381">
            <v>44594</v>
          </cell>
          <cell r="K1381" t="str">
            <v>913810912</v>
          </cell>
          <cell r="L1381" t="str">
            <v/>
          </cell>
          <cell r="P1381">
            <v>44594</v>
          </cell>
          <cell r="Q1381" t="str">
            <v>9699206 - SAN VICENTE</v>
          </cell>
          <cell r="R1381" t="str">
            <v/>
          </cell>
          <cell r="S1381">
            <v>44646</v>
          </cell>
          <cell r="T1381" t="str">
            <v/>
          </cell>
          <cell r="U1381" t="str">
            <v>152205063644683</v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</row>
        <row r="1383">
          <cell r="A1383" t="str">
            <v>e.Mix FollowNet - Agility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80533010</v>
          </cell>
          <cell r="C4" t="str">
            <v xml:space="preserve">540200929 </v>
          </cell>
          <cell r="E4" t="str">
            <v/>
          </cell>
          <cell r="F4" t="str">
            <v>VERDE</v>
          </cell>
          <cell r="G4" t="str">
            <v xml:space="preserve">UASC AL KHOR                                      </v>
          </cell>
          <cell r="H4" t="str">
            <v>25</v>
          </cell>
          <cell r="I4" t="str">
            <v>0</v>
          </cell>
          <cell r="J4">
            <v>14</v>
          </cell>
          <cell r="K4" t="str">
            <v>6</v>
          </cell>
          <cell r="L4" t="str">
            <v>14</v>
          </cell>
          <cell r="M4" t="str">
            <v>0</v>
          </cell>
          <cell r="N4" t="str">
            <v>4</v>
          </cell>
          <cell r="O4" t="str">
            <v>2</v>
          </cell>
          <cell r="P4" t="str">
            <v>27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FSCU9980899           </v>
          </cell>
          <cell r="U4" t="str">
            <v>21/02/2022</v>
          </cell>
          <cell r="V4" t="str">
            <v>22/02/2022</v>
          </cell>
          <cell r="W4" t="str">
            <v>REFORCO ESQ ( DARIO ) PUXE SBL / EXO.TRANSM. GW6E-2800 PUXE SBL/ Mariana A6594100502</v>
          </cell>
          <cell r="X4" t="str">
            <v>FINALIZADO</v>
          </cell>
          <cell r="Y4" t="str">
            <v/>
          </cell>
          <cell r="Z4" t="str">
            <v>10</v>
          </cell>
          <cell r="AA4" t="str">
            <v>3</v>
          </cell>
          <cell r="AB4" t="str">
            <v>33</v>
          </cell>
          <cell r="AC4" t="str">
            <v>11</v>
          </cell>
          <cell r="AD4" t="str">
            <v xml:space="preserve">FSCU9980899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Processado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24/01/2022</v>
          </cell>
          <cell r="AM4" t="str">
            <v>27/01/2022</v>
          </cell>
          <cell r="AN4" t="str">
            <v>2203404808</v>
          </cell>
        </row>
        <row r="5">
          <cell r="B5">
            <v>80533112</v>
          </cell>
          <cell r="C5" t="str">
            <v xml:space="preserve">540200742 </v>
          </cell>
          <cell r="E5" t="str">
            <v/>
          </cell>
          <cell r="F5" t="str">
            <v/>
          </cell>
          <cell r="G5" t="str">
            <v xml:space="preserve">UASC AL KHOR                                      </v>
          </cell>
          <cell r="I5" t="str">
            <v/>
          </cell>
          <cell r="J5">
            <v>22</v>
          </cell>
          <cell r="K5" t="str">
            <v>9</v>
          </cell>
          <cell r="L5" t="str">
            <v>22</v>
          </cell>
          <cell r="M5" t="str">
            <v>0</v>
          </cell>
          <cell r="N5" t="str">
            <v>6</v>
          </cell>
          <cell r="O5" t="str">
            <v>23</v>
          </cell>
          <cell r="P5" t="str">
            <v>19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HLBU1636624           </v>
          </cell>
          <cell r="U5" t="str">
            <v>25/03/2022</v>
          </cell>
          <cell r="V5" t="str">
            <v>22/03/2022</v>
          </cell>
          <cell r="W5" t="str">
            <v/>
          </cell>
          <cell r="X5" t="str">
            <v>DTA TRANSP</v>
          </cell>
          <cell r="Y5" t="str">
            <v/>
          </cell>
          <cell r="Z5" t="str">
            <v xml:space="preserve">8 </v>
          </cell>
          <cell r="AA5" t="str">
            <v>2</v>
          </cell>
          <cell r="AB5" t="str">
            <v>48</v>
          </cell>
          <cell r="AC5" t="str">
            <v>11</v>
          </cell>
          <cell r="AD5" t="str">
            <v xml:space="preserve">HLBU1636624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 xml:space="preserve">          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>VERDE</v>
          </cell>
          <cell r="G6" t="str">
            <v xml:space="preserve">UASC AL KHOR                                      </v>
          </cell>
          <cell r="H6" t="str">
            <v>21</v>
          </cell>
          <cell r="I6" t="str">
            <v/>
          </cell>
          <cell r="J6">
            <v>6</v>
          </cell>
          <cell r="K6" t="str">
            <v>1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DTA 08/03-Silas A9606903344  8R35</v>
          </cell>
          <cell r="X6" t="str">
            <v>DTA TRANSP</v>
          </cell>
          <cell r="Y6" t="str">
            <v/>
          </cell>
          <cell r="Z6" t="str">
            <v>20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>2203815930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>VERDE</v>
          </cell>
          <cell r="G7" t="str">
            <v xml:space="preserve">UASC AL KHOR                                      </v>
          </cell>
          <cell r="H7" t="str">
            <v>8</v>
          </cell>
          <cell r="I7" t="str">
            <v/>
          </cell>
          <cell r="J7">
            <v>10</v>
          </cell>
          <cell r="K7" t="str">
            <v>5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18/03/2022</v>
          </cell>
          <cell r="V7" t="str">
            <v>21/03/2022</v>
          </cell>
          <cell r="W7" t="str">
            <v>DTA 18/02/ Milani A0035447003</v>
          </cell>
          <cell r="X7" t="str">
            <v>MBB</v>
          </cell>
          <cell r="Y7" t="str">
            <v/>
          </cell>
          <cell r="Z7" t="str">
            <v>20</v>
          </cell>
          <cell r="AA7" t="str">
            <v>3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>2204631808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21/02/2022</v>
          </cell>
          <cell r="V8" t="str">
            <v/>
          </cell>
          <cell r="W8" t="str">
            <v>Milani A9737201416/ Carlos A4600300703 / Desembaraçado</v>
          </cell>
          <cell r="X8" t="str">
            <v/>
          </cell>
          <cell r="Y8" t="str">
            <v/>
          </cell>
          <cell r="Z8" t="str">
            <v>14</v>
          </cell>
          <cell r="AA8" t="str">
            <v>2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>VERMELHO</v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22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22/03/2022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>14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>2204533040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3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17/03/2022</v>
          </cell>
          <cell r="V10" t="str">
            <v>18/03/2022</v>
          </cell>
          <cell r="W10" t="str">
            <v>Patrick A9305200107</v>
          </cell>
          <cell r="X10" t="str">
            <v>SBL</v>
          </cell>
          <cell r="Y10" t="str">
            <v>03/03/2022</v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>VERDE</v>
          </cell>
          <cell r="G11" t="str">
            <v xml:space="preserve">UASC AL KHOR                                      </v>
          </cell>
          <cell r="H11" t="str">
            <v>7</v>
          </cell>
          <cell r="I11" t="str">
            <v/>
          </cell>
          <cell r="J11">
            <v>18</v>
          </cell>
          <cell r="K11" t="str">
            <v>8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25/03/2022</v>
          </cell>
          <cell r="V11" t="str">
            <v/>
          </cell>
          <cell r="W11" t="str">
            <v/>
          </cell>
          <cell r="X11" t="str">
            <v>DTA EADI</v>
          </cell>
          <cell r="Y11" t="str">
            <v>03/03/2022</v>
          </cell>
          <cell r="Z11" t="str">
            <v>20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>2204730407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6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V12" t="str">
            <v/>
          </cell>
          <cell r="W12" t="str">
            <v/>
          </cell>
          <cell r="X12" t="str">
            <v>DTA EADI</v>
          </cell>
          <cell r="Y12" t="str">
            <v>03/03/2022</v>
          </cell>
          <cell r="Z12" t="str">
            <v xml:space="preserve">8 </v>
          </cell>
          <cell r="AA12" t="str">
            <v>0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6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U13" t="str">
            <v>22/03/2022</v>
          </cell>
          <cell r="V13" t="str">
            <v/>
          </cell>
          <cell r="W13" t="str">
            <v/>
          </cell>
          <cell r="X13" t="str">
            <v>DTA EADI</v>
          </cell>
          <cell r="Y13" t="str">
            <v>03/03/2022</v>
          </cell>
          <cell r="Z13" t="str">
            <v xml:space="preserve">8 </v>
          </cell>
          <cell r="AA13" t="str">
            <v>2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80533282</v>
          </cell>
          <cell r="C14" t="str">
            <v xml:space="preserve">540200762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3</v>
          </cell>
          <cell r="I14" t="str">
            <v/>
          </cell>
          <cell r="J14">
            <v>6</v>
          </cell>
          <cell r="K14" t="str">
            <v>3</v>
          </cell>
          <cell r="L14" t="str">
            <v>6</v>
          </cell>
          <cell r="M14" t="str">
            <v>0</v>
          </cell>
          <cell r="N14" t="str">
            <v>0</v>
          </cell>
          <cell r="O14" t="str">
            <v>34</v>
          </cell>
          <cell r="P14" t="str">
            <v>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HLXU8462120           </v>
          </cell>
          <cell r="U14" t="str">
            <v>24/03/2022</v>
          </cell>
          <cell r="V14" t="str">
            <v>21/03/2022</v>
          </cell>
          <cell r="W14" t="str">
            <v>Silas A9588400006  7D66</v>
          </cell>
          <cell r="X14" t="str">
            <v>SBL</v>
          </cell>
          <cell r="Y14" t="str">
            <v>03/03/2022</v>
          </cell>
          <cell r="Z14" t="str">
            <v>20</v>
          </cell>
          <cell r="AA14" t="str">
            <v>1</v>
          </cell>
          <cell r="AB14" t="str">
            <v>35</v>
          </cell>
          <cell r="AC14" t="str">
            <v>11</v>
          </cell>
          <cell r="AD14" t="str">
            <v xml:space="preserve">HLXU8462120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2204890234</v>
          </cell>
        </row>
        <row r="15">
          <cell r="B15">
            <v>80533249</v>
          </cell>
          <cell r="C15" t="str">
            <v xml:space="preserve">540200771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8</v>
          </cell>
          <cell r="K15" t="str">
            <v>3</v>
          </cell>
          <cell r="L15" t="str">
            <v>8</v>
          </cell>
          <cell r="M15" t="str">
            <v>0</v>
          </cell>
          <cell r="N15" t="str">
            <v>3</v>
          </cell>
          <cell r="O15" t="str">
            <v>1</v>
          </cell>
          <cell r="P15" t="str">
            <v>41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SLSU8027631           </v>
          </cell>
          <cell r="V15" t="str">
            <v/>
          </cell>
          <cell r="W15" t="str">
            <v/>
          </cell>
          <cell r="X15" t="str">
            <v>DTA EADI</v>
          </cell>
          <cell r="Y15" t="str">
            <v>03/03/2022</v>
          </cell>
          <cell r="Z15" t="str">
            <v xml:space="preserve">8 </v>
          </cell>
          <cell r="AA15" t="str">
            <v>0</v>
          </cell>
          <cell r="AB15" t="str">
            <v>45</v>
          </cell>
          <cell r="AC15" t="str">
            <v>11</v>
          </cell>
          <cell r="AD15" t="str">
            <v xml:space="preserve">SLSU8027631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09/02/2022</v>
          </cell>
          <cell r="AN15" t="str">
            <v xml:space="preserve">          </v>
          </cell>
        </row>
        <row r="16">
          <cell r="B16">
            <v>80533254</v>
          </cell>
          <cell r="C16" t="str">
            <v xml:space="preserve">540200772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11</v>
          </cell>
          <cell r="K16" t="str">
            <v>7</v>
          </cell>
          <cell r="L16" t="str">
            <v>11</v>
          </cell>
          <cell r="M16" t="str">
            <v>0</v>
          </cell>
          <cell r="N16" t="str">
            <v>12</v>
          </cell>
          <cell r="O16" t="str">
            <v>14</v>
          </cell>
          <cell r="P16" t="str">
            <v>21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BSIU9156291           </v>
          </cell>
          <cell r="U16" t="str">
            <v>17/03/2022</v>
          </cell>
          <cell r="V16" t="str">
            <v>18/03/2022</v>
          </cell>
          <cell r="W16" t="str">
            <v>Patrick A9305200107</v>
          </cell>
          <cell r="X16" t="str">
            <v>MBB</v>
          </cell>
          <cell r="Y16" t="str">
            <v>03/03/2022</v>
          </cell>
          <cell r="Z16" t="str">
            <v xml:space="preserve">8 </v>
          </cell>
          <cell r="AA16" t="str">
            <v>2</v>
          </cell>
          <cell r="AB16" t="str">
            <v>47</v>
          </cell>
          <cell r="AC16" t="str">
            <v>11</v>
          </cell>
          <cell r="AD16" t="str">
            <v xml:space="preserve">BSIU9156291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09/02/2022</v>
          </cell>
          <cell r="AN16" t="str">
            <v xml:space="preserve">          </v>
          </cell>
        </row>
        <row r="17">
          <cell r="B17">
            <v>80533261</v>
          </cell>
          <cell r="C17" t="str">
            <v xml:space="preserve">540200773 </v>
          </cell>
          <cell r="E17" t="str">
            <v/>
          </cell>
          <cell r="F17" t="str">
            <v>VERDE</v>
          </cell>
          <cell r="G17" t="str">
            <v xml:space="preserve">UASC AL KHOR                                      </v>
          </cell>
          <cell r="H17" t="str">
            <v>11</v>
          </cell>
          <cell r="I17" t="str">
            <v/>
          </cell>
          <cell r="J17">
            <v>31</v>
          </cell>
          <cell r="K17" t="str">
            <v>14</v>
          </cell>
          <cell r="L17" t="str">
            <v>31</v>
          </cell>
          <cell r="M17" t="str">
            <v>117</v>
          </cell>
          <cell r="N17" t="str">
            <v>17</v>
          </cell>
          <cell r="O17" t="str">
            <v>24</v>
          </cell>
          <cell r="P17" t="str">
            <v>2</v>
          </cell>
          <cell r="Q17" t="str">
            <v>1</v>
          </cell>
          <cell r="R17" t="str">
            <v>1</v>
          </cell>
          <cell r="S17" t="str">
            <v>Não</v>
          </cell>
          <cell r="T17" t="str">
            <v xml:space="preserve">TCKU6026169           </v>
          </cell>
          <cell r="U17" t="str">
            <v>22/03/2022</v>
          </cell>
          <cell r="V17" t="str">
            <v/>
          </cell>
          <cell r="W17" t="str">
            <v/>
          </cell>
          <cell r="X17" t="str">
            <v>DTA EADI</v>
          </cell>
          <cell r="Y17" t="str">
            <v>03/03/2022</v>
          </cell>
          <cell r="Z17" t="str">
            <v>20</v>
          </cell>
          <cell r="AA17" t="str">
            <v>2</v>
          </cell>
          <cell r="AB17" t="str">
            <v>48</v>
          </cell>
          <cell r="AC17" t="str">
            <v>11</v>
          </cell>
          <cell r="AD17" t="str">
            <v xml:space="preserve">TCKU6026169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>2204337829</v>
          </cell>
        </row>
        <row r="18">
          <cell r="B18">
            <v>80533263</v>
          </cell>
          <cell r="C18" t="str">
            <v xml:space="preserve">540200774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7</v>
          </cell>
          <cell r="L18" t="str">
            <v>11</v>
          </cell>
          <cell r="M18" t="str">
            <v>0</v>
          </cell>
          <cell r="N18" t="str">
            <v>15</v>
          </cell>
          <cell r="O18" t="str">
            <v>12</v>
          </cell>
          <cell r="P18" t="str">
            <v>14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FANU1060994           </v>
          </cell>
          <cell r="V18" t="str">
            <v>22/03/2022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41</v>
          </cell>
          <cell r="AC18" t="str">
            <v>11</v>
          </cell>
          <cell r="AD18" t="str">
            <v xml:space="preserve">FANU1060994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80533286</v>
          </cell>
          <cell r="C19" t="str">
            <v xml:space="preserve">540200777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1</v>
          </cell>
          <cell r="K19" t="str">
            <v>1</v>
          </cell>
          <cell r="L19" t="str">
            <v>1</v>
          </cell>
          <cell r="M19" t="str">
            <v>0</v>
          </cell>
          <cell r="N19" t="str">
            <v>0</v>
          </cell>
          <cell r="O19" t="str">
            <v>51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HLXU6511463           </v>
          </cell>
          <cell r="V19" t="str">
            <v/>
          </cell>
          <cell r="W19" t="str">
            <v>BANCOS ( ALVARO ) PUXE SBL</v>
          </cell>
          <cell r="X19" t="str">
            <v>DTA EADI</v>
          </cell>
          <cell r="Y19" t="str">
            <v>03/03/2022</v>
          </cell>
          <cell r="Z19" t="str">
            <v xml:space="preserve">8 </v>
          </cell>
          <cell r="AA19" t="str">
            <v>0</v>
          </cell>
          <cell r="AB19" t="str">
            <v>51</v>
          </cell>
          <cell r="AC19" t="str">
            <v>11</v>
          </cell>
          <cell r="AD19" t="str">
            <v xml:space="preserve">HLXU6511463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80533269</v>
          </cell>
          <cell r="C20" t="str">
            <v xml:space="preserve">540200778 </v>
          </cell>
          <cell r="E20" t="str">
            <v/>
          </cell>
          <cell r="F20" t="str">
            <v>VERDE</v>
          </cell>
          <cell r="G20" t="str">
            <v xml:space="preserve">UASC AL KHOR                                      </v>
          </cell>
          <cell r="H20" t="str">
            <v>4</v>
          </cell>
          <cell r="I20" t="str">
            <v/>
          </cell>
          <cell r="J20">
            <v>9</v>
          </cell>
          <cell r="K20" t="str">
            <v>4</v>
          </cell>
          <cell r="L20" t="str">
            <v>9</v>
          </cell>
          <cell r="M20" t="str">
            <v>0</v>
          </cell>
          <cell r="N20" t="str">
            <v>4</v>
          </cell>
          <cell r="O20" t="str">
            <v>26</v>
          </cell>
          <cell r="P20" t="str">
            <v>5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UACU5556005           </v>
          </cell>
          <cell r="U20" t="str">
            <v>22/03/2022</v>
          </cell>
          <cell r="V20" t="str">
            <v/>
          </cell>
          <cell r="W20" t="str">
            <v>Leticia A9406802706  9B51</v>
          </cell>
          <cell r="X20" t="str">
            <v/>
          </cell>
          <cell r="Y20" t="str">
            <v>03/03/2022</v>
          </cell>
          <cell r="Z20" t="str">
            <v>20</v>
          </cell>
          <cell r="AA20" t="str">
            <v>3</v>
          </cell>
          <cell r="AB20" t="str">
            <v>35</v>
          </cell>
          <cell r="AC20" t="str">
            <v>11</v>
          </cell>
          <cell r="AD20" t="str">
            <v xml:space="preserve">UACU5556005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27/01/2022</v>
          </cell>
          <cell r="AM20" t="str">
            <v>09/02/2022</v>
          </cell>
          <cell r="AN20" t="str">
            <v>2204838658</v>
          </cell>
        </row>
        <row r="21">
          <cell r="B21">
            <v>80533274</v>
          </cell>
          <cell r="C21" t="str">
            <v xml:space="preserve">540200781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24</v>
          </cell>
          <cell r="K21" t="str">
            <v>7</v>
          </cell>
          <cell r="L21" t="str">
            <v>24</v>
          </cell>
          <cell r="M21" t="str">
            <v>0</v>
          </cell>
          <cell r="N21" t="str">
            <v>31</v>
          </cell>
          <cell r="O21" t="str">
            <v>26</v>
          </cell>
          <cell r="P21" t="str">
            <v>8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BMOU4010225           </v>
          </cell>
          <cell r="U21" t="str">
            <v>24/02/2022</v>
          </cell>
          <cell r="V21" t="str">
            <v/>
          </cell>
          <cell r="W21" t="str">
            <v/>
          </cell>
          <cell r="X21" t="str">
            <v>DTA EADI</v>
          </cell>
          <cell r="Y21" t="str">
            <v>03/03/2022</v>
          </cell>
          <cell r="Z21" t="str">
            <v xml:space="preserve">8 </v>
          </cell>
          <cell r="AA21" t="str">
            <v>2</v>
          </cell>
          <cell r="AB21" t="str">
            <v>66</v>
          </cell>
          <cell r="AC21" t="str">
            <v>11</v>
          </cell>
          <cell r="AD21" t="str">
            <v xml:space="preserve">BMOU4010225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27/01/2022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80533276</v>
          </cell>
          <cell r="C22" t="str">
            <v xml:space="preserve">540200782 </v>
          </cell>
          <cell r="E22" t="str">
            <v/>
          </cell>
          <cell r="F22" t="str">
            <v>VERMELHO</v>
          </cell>
          <cell r="G22" t="str">
            <v xml:space="preserve">UASC AL KHOR                                      </v>
          </cell>
          <cell r="I22" t="str">
            <v/>
          </cell>
          <cell r="J22">
            <v>33</v>
          </cell>
          <cell r="K22" t="str">
            <v>16</v>
          </cell>
          <cell r="L22" t="str">
            <v>33</v>
          </cell>
          <cell r="M22" t="str">
            <v>111</v>
          </cell>
          <cell r="N22" t="str">
            <v>37</v>
          </cell>
          <cell r="O22" t="str">
            <v>10</v>
          </cell>
          <cell r="P22" t="str">
            <v>10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TGHU6288165           </v>
          </cell>
          <cell r="U22" t="str">
            <v>21/02/2022</v>
          </cell>
          <cell r="V22" t="str">
            <v/>
          </cell>
          <cell r="W22" t="str">
            <v>Rodrigo A9753300500</v>
          </cell>
          <cell r="X22" t="str">
            <v/>
          </cell>
          <cell r="Y22" t="str">
            <v/>
          </cell>
          <cell r="Z22" t="str">
            <v>14</v>
          </cell>
          <cell r="AA22" t="str">
            <v>1</v>
          </cell>
          <cell r="AB22" t="str">
            <v>62</v>
          </cell>
          <cell r="AC22" t="str">
            <v>11</v>
          </cell>
          <cell r="AD22" t="str">
            <v xml:space="preserve">TGHU6288165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27/01/2022</v>
          </cell>
          <cell r="AM22" t="str">
            <v>09/02/2022</v>
          </cell>
          <cell r="AN22" t="str">
            <v>2203411677</v>
          </cell>
        </row>
        <row r="23">
          <cell r="B23">
            <v>80533351</v>
          </cell>
          <cell r="C23" t="str">
            <v xml:space="preserve">540200785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9</v>
          </cell>
          <cell r="K23" t="str">
            <v>7</v>
          </cell>
          <cell r="L23" t="str">
            <v>9</v>
          </cell>
          <cell r="M23" t="str">
            <v>0</v>
          </cell>
          <cell r="N23" t="str">
            <v>26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HLBU3363895           </v>
          </cell>
          <cell r="V23" t="str">
            <v/>
          </cell>
          <cell r="W23" t="str">
            <v>CJ. CAMBIO ( ALVARO ) PUXE SBL</v>
          </cell>
          <cell r="X23" t="str">
            <v>DTA EADI</v>
          </cell>
          <cell r="Y23" t="str">
            <v>04/03/2022</v>
          </cell>
          <cell r="Z23" t="str">
            <v xml:space="preserve">8 </v>
          </cell>
          <cell r="AA23" t="str">
            <v>0</v>
          </cell>
          <cell r="AB23" t="str">
            <v>26</v>
          </cell>
          <cell r="AC23" t="str">
            <v>11</v>
          </cell>
          <cell r="AD23" t="str">
            <v xml:space="preserve">HLBU3363895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 xml:space="preserve">          </v>
          </cell>
        </row>
        <row r="24">
          <cell r="B24">
            <v>80533380</v>
          </cell>
          <cell r="C24" t="str">
            <v xml:space="preserve">540200786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13</v>
          </cell>
          <cell r="K24" t="str">
            <v>10</v>
          </cell>
          <cell r="L24" t="str">
            <v>13</v>
          </cell>
          <cell r="M24" t="str">
            <v>0</v>
          </cell>
          <cell r="N24" t="str">
            <v>0</v>
          </cell>
          <cell r="O24" t="str">
            <v>15</v>
          </cell>
          <cell r="P24" t="str">
            <v>25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TCNU6696000           </v>
          </cell>
          <cell r="U24" t="str">
            <v>23/03/2022</v>
          </cell>
          <cell r="V24" t="str">
            <v>22/03/2022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40</v>
          </cell>
          <cell r="AC24" t="str">
            <v>11</v>
          </cell>
          <cell r="AD24" t="str">
            <v xml:space="preserve">TCNU6696000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80533389</v>
          </cell>
          <cell r="C25" t="str">
            <v xml:space="preserve">540200787 </v>
          </cell>
          <cell r="E25" t="str">
            <v/>
          </cell>
          <cell r="F25" t="str">
            <v>VERDE</v>
          </cell>
          <cell r="G25" t="str">
            <v xml:space="preserve">UASC AL KHOR                                      </v>
          </cell>
          <cell r="H25" t="str">
            <v>14</v>
          </cell>
          <cell r="I25" t="str">
            <v>10</v>
          </cell>
          <cell r="J25">
            <v>13</v>
          </cell>
          <cell r="K25" t="str">
            <v>6</v>
          </cell>
          <cell r="L25" t="str">
            <v>13</v>
          </cell>
          <cell r="M25" t="str">
            <v>18</v>
          </cell>
          <cell r="N25" t="str">
            <v>5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SEGU2683179           </v>
          </cell>
          <cell r="V25" t="str">
            <v/>
          </cell>
          <cell r="W25" t="str">
            <v>(SNS) TROCA DE NOTA</v>
          </cell>
          <cell r="X25" t="str">
            <v/>
          </cell>
          <cell r="Y25" t="str">
            <v/>
          </cell>
          <cell r="Z25" t="str">
            <v>10</v>
          </cell>
          <cell r="AA25" t="str">
            <v>0</v>
          </cell>
          <cell r="AB25" t="str">
            <v>21</v>
          </cell>
          <cell r="AC25" t="str">
            <v>11</v>
          </cell>
          <cell r="AD25" t="str">
            <v xml:space="preserve">SEGU2683179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24/01/2022</v>
          </cell>
          <cell r="AM25" t="str">
            <v>09/02/2022</v>
          </cell>
          <cell r="AN25" t="str">
            <v>2204075077</v>
          </cell>
        </row>
        <row r="26">
          <cell r="B26">
            <v>80533432</v>
          </cell>
          <cell r="C26" t="str">
            <v xml:space="preserve">540200797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8</v>
          </cell>
          <cell r="I26" t="str">
            <v/>
          </cell>
          <cell r="J26">
            <v>18</v>
          </cell>
          <cell r="K26" t="str">
            <v>11</v>
          </cell>
          <cell r="L26" t="str">
            <v>18</v>
          </cell>
          <cell r="M26" t="str">
            <v>0</v>
          </cell>
          <cell r="N26" t="str">
            <v>9</v>
          </cell>
          <cell r="O26" t="str">
            <v>13</v>
          </cell>
          <cell r="P26" t="str">
            <v>21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TCNU7547335           </v>
          </cell>
          <cell r="U26" t="str">
            <v>21/03/2022</v>
          </cell>
          <cell r="V26" t="str">
            <v>21/03/2022</v>
          </cell>
          <cell r="W26" t="str">
            <v>Rodrigo A9423501125 / Patrick A9423260050/ Leticia A9305208533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4</v>
          </cell>
          <cell r="AB26" t="str">
            <v>43</v>
          </cell>
          <cell r="AC26" t="str">
            <v>11</v>
          </cell>
          <cell r="AD26" t="str">
            <v xml:space="preserve">TCNU7547335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2204631824</v>
          </cell>
        </row>
        <row r="27">
          <cell r="B27">
            <v>80533447</v>
          </cell>
          <cell r="C27" t="str">
            <v xml:space="preserve">540200798 </v>
          </cell>
          <cell r="E27" t="str">
            <v/>
          </cell>
          <cell r="F27" t="str">
            <v>VERDE</v>
          </cell>
          <cell r="G27" t="str">
            <v xml:space="preserve">UASC AL KHOR                                      </v>
          </cell>
          <cell r="I27" t="str">
            <v/>
          </cell>
          <cell r="J27">
            <v>1</v>
          </cell>
          <cell r="K27" t="str">
            <v>1</v>
          </cell>
          <cell r="L27" t="str">
            <v>1</v>
          </cell>
          <cell r="M27" t="str">
            <v>0</v>
          </cell>
          <cell r="N27" t="str">
            <v>0</v>
          </cell>
          <cell r="O27" t="str">
            <v>20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HAMU1137950           </v>
          </cell>
          <cell r="V27" t="str">
            <v>16/03/2022</v>
          </cell>
          <cell r="W27" t="str">
            <v>PORTA-OBJETOS AREA DO TETO ( ALVARO ) PUXE SBL</v>
          </cell>
          <cell r="X27" t="str">
            <v>DTA TRANSP</v>
          </cell>
          <cell r="Y27" t="str">
            <v/>
          </cell>
          <cell r="Z27" t="str">
            <v>14</v>
          </cell>
          <cell r="AA27" t="str">
            <v>0</v>
          </cell>
          <cell r="AB27" t="str">
            <v>20</v>
          </cell>
          <cell r="AC27" t="str">
            <v>11</v>
          </cell>
          <cell r="AD27" t="str">
            <v xml:space="preserve">HAMU1137950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27/01/2022</v>
          </cell>
          <cell r="AM27" t="str">
            <v>09/02/2022</v>
          </cell>
          <cell r="AN27" t="str">
            <v>2205127739</v>
          </cell>
        </row>
        <row r="28">
          <cell r="B28">
            <v>80533478</v>
          </cell>
          <cell r="C28" t="str">
            <v xml:space="preserve">540200799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</v>
          </cell>
          <cell r="K28" t="str">
            <v>1</v>
          </cell>
          <cell r="L28" t="str">
            <v>1</v>
          </cell>
          <cell r="M28" t="str">
            <v>0</v>
          </cell>
          <cell r="N28" t="str">
            <v>0</v>
          </cell>
          <cell r="O28" t="str">
            <v>0</v>
          </cell>
          <cell r="P28" t="str">
            <v>42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TEMU7269384           </v>
          </cell>
          <cell r="V28" t="str">
            <v/>
          </cell>
          <cell r="W28" t="str">
            <v>DTA 04/03</v>
          </cell>
          <cell r="X28" t="str">
            <v>DTA EADI</v>
          </cell>
          <cell r="Y28" t="str">
            <v>04/03/2022</v>
          </cell>
          <cell r="Z28" t="str">
            <v xml:space="preserve">8 </v>
          </cell>
          <cell r="AA28" t="str">
            <v>0</v>
          </cell>
          <cell r="AB28" t="str">
            <v>42</v>
          </cell>
          <cell r="AC28" t="str">
            <v>11</v>
          </cell>
          <cell r="AD28" t="str">
            <v xml:space="preserve">TEMU7269384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27/01/2022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80533480</v>
          </cell>
          <cell r="C29" t="str">
            <v xml:space="preserve">540200800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</v>
          </cell>
          <cell r="K29" t="str">
            <v>1</v>
          </cell>
          <cell r="L29" t="str">
            <v>1</v>
          </cell>
          <cell r="M29" t="str">
            <v>0</v>
          </cell>
          <cell r="N29" t="str">
            <v>0</v>
          </cell>
          <cell r="O29" t="str">
            <v>20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HLBU2673962           </v>
          </cell>
          <cell r="V29" t="str">
            <v/>
          </cell>
          <cell r="W29" t="str">
            <v>DTA 04/03/ PORTA-OBJETOS AREA DO TETO ( ALVARO ) PUXE SBL</v>
          </cell>
          <cell r="X29" t="str">
            <v>DTA EADI</v>
          </cell>
          <cell r="Y29" t="str">
            <v>04/03/2022</v>
          </cell>
          <cell r="Z29" t="str">
            <v xml:space="preserve">8 </v>
          </cell>
          <cell r="AA29" t="str">
            <v>0</v>
          </cell>
          <cell r="AB29" t="str">
            <v>20</v>
          </cell>
          <cell r="AC29" t="str">
            <v>11</v>
          </cell>
          <cell r="AD29" t="str">
            <v xml:space="preserve">HLBU2673962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27/01/2022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80533482</v>
          </cell>
          <cell r="C30" t="str">
            <v xml:space="preserve">540200802 </v>
          </cell>
          <cell r="E30" t="str">
            <v/>
          </cell>
          <cell r="F30" t="str">
            <v/>
          </cell>
          <cell r="G30" t="str">
            <v xml:space="preserve">UASC AL KHOR                                      </v>
          </cell>
          <cell r="I30" t="str">
            <v/>
          </cell>
          <cell r="J30">
            <v>1</v>
          </cell>
          <cell r="K30" t="str">
            <v>1</v>
          </cell>
          <cell r="L30" t="str">
            <v>1</v>
          </cell>
          <cell r="M30" t="str">
            <v>0</v>
          </cell>
          <cell r="N30" t="str">
            <v>0</v>
          </cell>
          <cell r="O30" t="str">
            <v>20</v>
          </cell>
          <cell r="P30" t="str">
            <v>0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HLXU8055249           </v>
          </cell>
          <cell r="V30" t="str">
            <v/>
          </cell>
          <cell r="W30" t="str">
            <v>DTA 04/03/ PORTA-OBJETOS AREA DO TETO ( ALVARO ) PUXE SBL</v>
          </cell>
          <cell r="X30" t="str">
            <v>DTA EADI</v>
          </cell>
          <cell r="Y30" t="str">
            <v>04/03/2022</v>
          </cell>
          <cell r="Z30" t="str">
            <v xml:space="preserve">8 </v>
          </cell>
          <cell r="AA30" t="str">
            <v>0</v>
          </cell>
          <cell r="AB30" t="str">
            <v>20</v>
          </cell>
          <cell r="AC30" t="str">
            <v>11</v>
          </cell>
          <cell r="AD30" t="str">
            <v xml:space="preserve">HLXU8055249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09/02/2022</v>
          </cell>
          <cell r="AN30" t="str">
            <v xml:space="preserve">          </v>
          </cell>
        </row>
        <row r="31">
          <cell r="B31">
            <v>80533490</v>
          </cell>
          <cell r="C31" t="str">
            <v xml:space="preserve">540200805 </v>
          </cell>
          <cell r="E31" t="str">
            <v/>
          </cell>
          <cell r="F31" t="str">
            <v/>
          </cell>
          <cell r="G31" t="str">
            <v xml:space="preserve">UASC AL KHOR                                      </v>
          </cell>
          <cell r="I31" t="str">
            <v/>
          </cell>
          <cell r="J31">
            <v>23</v>
          </cell>
          <cell r="K31" t="str">
            <v>11</v>
          </cell>
          <cell r="L31" t="str">
            <v>23</v>
          </cell>
          <cell r="M31" t="str">
            <v>0</v>
          </cell>
          <cell r="N31" t="str">
            <v>1</v>
          </cell>
          <cell r="O31" t="str">
            <v>33</v>
          </cell>
          <cell r="P31" t="str">
            <v>26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HLBU2589614           </v>
          </cell>
          <cell r="U31" t="str">
            <v>23/03/2022</v>
          </cell>
          <cell r="V31" t="str">
            <v/>
          </cell>
          <cell r="W31" t="str">
            <v>BANCOS ( ALVARO ) PUXE SBL</v>
          </cell>
          <cell r="X31" t="str">
            <v>SBL</v>
          </cell>
          <cell r="Y31" t="str">
            <v/>
          </cell>
          <cell r="Z31" t="str">
            <v>14</v>
          </cell>
          <cell r="AA31" t="str">
            <v>3</v>
          </cell>
          <cell r="AB31" t="str">
            <v>60</v>
          </cell>
          <cell r="AC31" t="str">
            <v>11</v>
          </cell>
          <cell r="AD31" t="str">
            <v xml:space="preserve">HLBU2589614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2205152920</v>
          </cell>
        </row>
        <row r="32">
          <cell r="B32">
            <v>80532676</v>
          </cell>
          <cell r="C32" t="str">
            <v xml:space="preserve">540200886 </v>
          </cell>
          <cell r="E32" t="str">
            <v/>
          </cell>
          <cell r="F32" t="str">
            <v/>
          </cell>
          <cell r="G32" t="str">
            <v xml:space="preserve">UASC AL KHOR                                      </v>
          </cell>
          <cell r="I32" t="str">
            <v/>
          </cell>
          <cell r="J32">
            <v>10</v>
          </cell>
          <cell r="K32" t="str">
            <v>2</v>
          </cell>
          <cell r="L32" t="str">
            <v>10</v>
          </cell>
          <cell r="M32" t="str">
            <v>0</v>
          </cell>
          <cell r="N32" t="str">
            <v>1</v>
          </cell>
          <cell r="O32" t="str">
            <v>29</v>
          </cell>
          <cell r="P32" t="str">
            <v>6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HLBU3244242           </v>
          </cell>
          <cell r="V32" t="str">
            <v/>
          </cell>
          <cell r="W32" t="str">
            <v>DTA 04/03</v>
          </cell>
          <cell r="X32" t="str">
            <v>DTA EADI</v>
          </cell>
          <cell r="Y32" t="str">
            <v>04/03/2022</v>
          </cell>
          <cell r="Z32" t="str">
            <v xml:space="preserve">8 </v>
          </cell>
          <cell r="AA32" t="str">
            <v>0</v>
          </cell>
          <cell r="AB32" t="str">
            <v>36</v>
          </cell>
          <cell r="AC32" t="str">
            <v>11</v>
          </cell>
          <cell r="AD32" t="str">
            <v xml:space="preserve">HLBU3244242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11/02/2022</v>
          </cell>
          <cell r="AN32" t="str">
            <v xml:space="preserve">          </v>
          </cell>
        </row>
        <row r="33">
          <cell r="B33">
            <v>80532697</v>
          </cell>
          <cell r="C33" t="str">
            <v xml:space="preserve">540200892 </v>
          </cell>
          <cell r="E33" t="str">
            <v/>
          </cell>
          <cell r="F33" t="str">
            <v>VERDE</v>
          </cell>
          <cell r="G33" t="str">
            <v xml:space="preserve">UASC AL KHOR                                      </v>
          </cell>
          <cell r="H33" t="str">
            <v>7</v>
          </cell>
          <cell r="I33" t="str">
            <v/>
          </cell>
          <cell r="J33">
            <v>4</v>
          </cell>
          <cell r="K33" t="str">
            <v>3</v>
          </cell>
          <cell r="L33" t="str">
            <v>4</v>
          </cell>
          <cell r="M33" t="str">
            <v>0</v>
          </cell>
          <cell r="N33" t="str">
            <v>0</v>
          </cell>
          <cell r="O33" t="str">
            <v>15</v>
          </cell>
          <cell r="P33" t="str">
            <v>20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TGBU6168342           </v>
          </cell>
          <cell r="U33" t="str">
            <v>09/03/2022</v>
          </cell>
          <cell r="V33" t="str">
            <v>10/03/2022</v>
          </cell>
          <cell r="W33" t="str">
            <v>Leticia A9408400774  7D66 / Patrick A9483254609 7390</v>
          </cell>
          <cell r="X33" t="str">
            <v>MBB</v>
          </cell>
          <cell r="Y33" t="str">
            <v/>
          </cell>
          <cell r="Z33" t="str">
            <v>20</v>
          </cell>
          <cell r="AA33" t="str">
            <v>3</v>
          </cell>
          <cell r="AB33" t="str">
            <v>35</v>
          </cell>
          <cell r="AC33" t="str">
            <v>11</v>
          </cell>
          <cell r="AD33" t="str">
            <v xml:space="preserve">TGBU6168342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27/01/2022</v>
          </cell>
          <cell r="AM33" t="str">
            <v>11/02/2022</v>
          </cell>
          <cell r="AN33" t="str">
            <v>2204686246</v>
          </cell>
        </row>
        <row r="34">
          <cell r="B34">
            <v>80532700</v>
          </cell>
          <cell r="C34" t="str">
            <v xml:space="preserve">540200896 </v>
          </cell>
          <cell r="E34" t="str">
            <v/>
          </cell>
          <cell r="F34" t="str">
            <v>VERDE</v>
          </cell>
          <cell r="G34" t="str">
            <v xml:space="preserve">UASC AL KHOR                                      </v>
          </cell>
          <cell r="H34" t="str">
            <v>8</v>
          </cell>
          <cell r="I34" t="str">
            <v/>
          </cell>
          <cell r="J34">
            <v>113</v>
          </cell>
          <cell r="K34" t="str">
            <v>47</v>
          </cell>
          <cell r="L34" t="str">
            <v>113</v>
          </cell>
          <cell r="M34" t="str">
            <v>770</v>
          </cell>
          <cell r="N34" t="str">
            <v>24</v>
          </cell>
          <cell r="O34" t="str">
            <v>8</v>
          </cell>
          <cell r="P34" t="str">
            <v>13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HLXU6564273           </v>
          </cell>
          <cell r="U34" t="str">
            <v>22/03/2022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20</v>
          </cell>
          <cell r="AA34" t="str">
            <v>2</v>
          </cell>
          <cell r="AB34" t="str">
            <v>61</v>
          </cell>
          <cell r="AC34" t="str">
            <v>11</v>
          </cell>
          <cell r="AD34" t="str">
            <v xml:space="preserve">HLXU6564273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11/02/2022</v>
          </cell>
          <cell r="AN34" t="str">
            <v>2204636290</v>
          </cell>
        </row>
        <row r="35">
          <cell r="B35">
            <v>80532774</v>
          </cell>
          <cell r="C35" t="str">
            <v xml:space="preserve">540200899 </v>
          </cell>
          <cell r="E35" t="str">
            <v/>
          </cell>
          <cell r="F35" t="str">
            <v>VERMELHO</v>
          </cell>
          <cell r="G35" t="str">
            <v xml:space="preserve">UASC AL KHOR                                      </v>
          </cell>
          <cell r="I35" t="str">
            <v/>
          </cell>
          <cell r="J35">
            <v>54</v>
          </cell>
          <cell r="K35" t="str">
            <v>8</v>
          </cell>
          <cell r="L35" t="str">
            <v>54</v>
          </cell>
          <cell r="M35" t="str">
            <v>268</v>
          </cell>
          <cell r="N35" t="str">
            <v>13</v>
          </cell>
          <cell r="O35" t="str">
            <v>5</v>
          </cell>
          <cell r="P35" t="str">
            <v>18</v>
          </cell>
          <cell r="Q35" t="str">
            <v>2</v>
          </cell>
          <cell r="R35" t="str">
            <v>2</v>
          </cell>
          <cell r="S35" t="str">
            <v>Não</v>
          </cell>
          <cell r="T35" t="str">
            <v xml:space="preserve">HLBU2012303           </v>
          </cell>
          <cell r="U35" t="str">
            <v>04/03/2022</v>
          </cell>
          <cell r="V35" t="str">
            <v/>
          </cell>
          <cell r="W35" t="str">
            <v>Ronie A0259976947</v>
          </cell>
          <cell r="X35" t="str">
            <v>AGUARDANDO TRANSPORTE</v>
          </cell>
          <cell r="Y35" t="str">
            <v/>
          </cell>
          <cell r="Z35" t="str">
            <v>14</v>
          </cell>
          <cell r="AA35" t="str">
            <v>5</v>
          </cell>
          <cell r="AB35" t="str">
            <v>45</v>
          </cell>
          <cell r="AC35" t="str">
            <v>11</v>
          </cell>
          <cell r="AD35" t="str">
            <v xml:space="preserve">HLBU2012303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27/01/2022</v>
          </cell>
          <cell r="AM35" t="str">
            <v>11/02/2022</v>
          </cell>
          <cell r="AN35" t="str">
            <v>2203817908</v>
          </cell>
        </row>
        <row r="36">
          <cell r="B36">
            <v>80532798</v>
          </cell>
          <cell r="C36" t="str">
            <v xml:space="preserve">540200901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12</v>
          </cell>
          <cell r="K36" t="str">
            <v>5</v>
          </cell>
          <cell r="L36" t="str">
            <v>12</v>
          </cell>
          <cell r="M36" t="str">
            <v>0</v>
          </cell>
          <cell r="N36" t="str">
            <v>34</v>
          </cell>
          <cell r="O36" t="str">
            <v>9</v>
          </cell>
          <cell r="P36" t="str">
            <v>12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DFSU7319919           </v>
          </cell>
          <cell r="V36" t="str">
            <v>09/03/2022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8 </v>
          </cell>
          <cell r="AA36" t="str">
            <v>0</v>
          </cell>
          <cell r="AB36" t="str">
            <v>56</v>
          </cell>
          <cell r="AC36" t="str">
            <v>11</v>
          </cell>
          <cell r="AD36" t="str">
            <v xml:space="preserve">DFSU7319919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27/01/2022</v>
          </cell>
          <cell r="AM36" t="str">
            <v>11/02/2022</v>
          </cell>
          <cell r="AN36" t="str">
            <v xml:space="preserve">          </v>
          </cell>
        </row>
        <row r="37">
          <cell r="B37">
            <v>80532847</v>
          </cell>
          <cell r="C37" t="str">
            <v xml:space="preserve">540200904 </v>
          </cell>
          <cell r="E37" t="str">
            <v/>
          </cell>
          <cell r="F37" t="str">
            <v>VERDE</v>
          </cell>
          <cell r="G37" t="str">
            <v xml:space="preserve">UASC AL KHOR                                      </v>
          </cell>
          <cell r="I37" t="str">
            <v/>
          </cell>
          <cell r="J37">
            <v>9</v>
          </cell>
          <cell r="K37" t="str">
            <v>4</v>
          </cell>
          <cell r="L37" t="str">
            <v>9</v>
          </cell>
          <cell r="M37" t="str">
            <v>0</v>
          </cell>
          <cell r="N37" t="str">
            <v>0</v>
          </cell>
          <cell r="O37" t="str">
            <v>17</v>
          </cell>
          <cell r="P37" t="str">
            <v>11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TRHU4503640           </v>
          </cell>
          <cell r="U37" t="str">
            <v>21/03/2022</v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14</v>
          </cell>
          <cell r="AA37" t="str">
            <v>2</v>
          </cell>
          <cell r="AB37" t="str">
            <v>28</v>
          </cell>
          <cell r="AC37" t="str">
            <v>11</v>
          </cell>
          <cell r="AD37" t="str">
            <v xml:space="preserve">TRHU4503640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27/01/2022</v>
          </cell>
          <cell r="AM37" t="str">
            <v>11/02/2022</v>
          </cell>
          <cell r="AN37" t="str">
            <v>2205035940</v>
          </cell>
        </row>
        <row r="38">
          <cell r="B38">
            <v>80532858</v>
          </cell>
          <cell r="C38" t="str">
            <v xml:space="preserve">540200906 </v>
          </cell>
          <cell r="E38" t="str">
            <v/>
          </cell>
          <cell r="F38" t="str">
            <v>VERDE</v>
          </cell>
          <cell r="G38" t="str">
            <v xml:space="preserve">UASC AL KHOR                                      </v>
          </cell>
          <cell r="H38" t="str">
            <v>24</v>
          </cell>
          <cell r="I38" t="str">
            <v>15</v>
          </cell>
          <cell r="J38">
            <v>66</v>
          </cell>
          <cell r="K38" t="str">
            <v>12</v>
          </cell>
          <cell r="L38" t="str">
            <v>66</v>
          </cell>
          <cell r="M38" t="str">
            <v>490</v>
          </cell>
          <cell r="N38" t="str">
            <v>10</v>
          </cell>
          <cell r="O38" t="str">
            <v>12</v>
          </cell>
          <cell r="P38" t="str">
            <v>17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TGBU5697906           </v>
          </cell>
          <cell r="U38" t="str">
            <v>02/02/2022</v>
          </cell>
          <cell r="V38" t="str">
            <v>02/03/2022</v>
          </cell>
          <cell r="W38" t="str">
            <v>Rodrigo N304017008034/ Silas A9606898096 9051</v>
          </cell>
          <cell r="X38" t="str">
            <v>MBB</v>
          </cell>
          <cell r="Y38" t="str">
            <v/>
          </cell>
          <cell r="Z38" t="str">
            <v>10</v>
          </cell>
          <cell r="AA38" t="str">
            <v>10</v>
          </cell>
          <cell r="AB38" t="str">
            <v>47</v>
          </cell>
          <cell r="AC38" t="str">
            <v>11</v>
          </cell>
          <cell r="AD38" t="str">
            <v xml:space="preserve">TGBU5697906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27/01/2022</v>
          </cell>
          <cell r="AM38" t="str">
            <v>11/02/2022</v>
          </cell>
          <cell r="AN38" t="str">
            <v>2203444320</v>
          </cell>
        </row>
        <row r="39">
          <cell r="B39">
            <v>80532924</v>
          </cell>
          <cell r="C39" t="str">
            <v xml:space="preserve">540200911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22</v>
          </cell>
          <cell r="I39" t="str">
            <v/>
          </cell>
          <cell r="J39">
            <v>3</v>
          </cell>
          <cell r="K39" t="str">
            <v>3</v>
          </cell>
          <cell r="L39" t="str">
            <v>3</v>
          </cell>
          <cell r="M39" t="str">
            <v>0</v>
          </cell>
          <cell r="N39" t="str">
            <v>0</v>
          </cell>
          <cell r="O39" t="str">
            <v>20</v>
          </cell>
          <cell r="P39" t="str">
            <v>8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HLBU3224225           </v>
          </cell>
          <cell r="U39" t="str">
            <v>18/03/2022</v>
          </cell>
          <cell r="V39" t="str">
            <v>18/03/2022</v>
          </cell>
          <cell r="W39" t="str">
            <v>Patrick A9483254609  7390</v>
          </cell>
          <cell r="X39" t="str">
            <v>SBL</v>
          </cell>
          <cell r="Y39" t="str">
            <v/>
          </cell>
          <cell r="Z39" t="str">
            <v>20</v>
          </cell>
          <cell r="AA39" t="str">
            <v>1</v>
          </cell>
          <cell r="AB39" t="str">
            <v>28</v>
          </cell>
          <cell r="AC39" t="str">
            <v>11</v>
          </cell>
          <cell r="AD39" t="str">
            <v xml:space="preserve">HLBU3224225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11/02/2022</v>
          </cell>
          <cell r="AN39" t="str">
            <v>2203656904</v>
          </cell>
        </row>
        <row r="40">
          <cell r="B40">
            <v>80532930</v>
          </cell>
          <cell r="C40" t="str">
            <v xml:space="preserve">540200917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13</v>
          </cell>
          <cell r="K40" t="str">
            <v>5</v>
          </cell>
          <cell r="L40" t="str">
            <v>13</v>
          </cell>
          <cell r="M40" t="str">
            <v>0</v>
          </cell>
          <cell r="N40" t="str">
            <v>25</v>
          </cell>
          <cell r="O40" t="str">
            <v>37</v>
          </cell>
          <cell r="P40" t="str">
            <v>3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HLXU8233572           </v>
          </cell>
          <cell r="U40" t="str">
            <v>28/02/2022</v>
          </cell>
          <cell r="V40" t="str">
            <v>22/03/2022</v>
          </cell>
          <cell r="W40" t="str">
            <v/>
          </cell>
          <cell r="X40" t="str">
            <v>DTA TRANSP</v>
          </cell>
          <cell r="Y40" t="str">
            <v/>
          </cell>
          <cell r="Z40" t="str">
            <v xml:space="preserve">8 </v>
          </cell>
          <cell r="AA40" t="str">
            <v>2</v>
          </cell>
          <cell r="AB40" t="str">
            <v>65</v>
          </cell>
          <cell r="AC40" t="str">
            <v>11</v>
          </cell>
          <cell r="AD40" t="str">
            <v xml:space="preserve">HLXU8233572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27/01/2022</v>
          </cell>
          <cell r="AM40" t="str">
            <v>11/02/2022</v>
          </cell>
          <cell r="AN40" t="str">
            <v xml:space="preserve">          </v>
          </cell>
        </row>
        <row r="41">
          <cell r="B41">
            <v>80533049</v>
          </cell>
          <cell r="C41" t="str">
            <v xml:space="preserve">540200932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21</v>
          </cell>
          <cell r="I41" t="str">
            <v>17</v>
          </cell>
          <cell r="J41">
            <v>34</v>
          </cell>
          <cell r="K41" t="str">
            <v>15</v>
          </cell>
          <cell r="L41" t="str">
            <v>34</v>
          </cell>
          <cell r="M41" t="str">
            <v>31</v>
          </cell>
          <cell r="N41" t="str">
            <v>16</v>
          </cell>
          <cell r="O41" t="str">
            <v>4</v>
          </cell>
          <cell r="P41" t="str">
            <v>20</v>
          </cell>
          <cell r="Q41" t="str">
            <v>1</v>
          </cell>
          <cell r="R41" t="str">
            <v>1</v>
          </cell>
          <cell r="S41" t="str">
            <v>Não</v>
          </cell>
          <cell r="T41" t="str">
            <v xml:space="preserve">CAIU7943097           </v>
          </cell>
          <cell r="V41" t="str">
            <v/>
          </cell>
          <cell r="W41" t="str">
            <v>(SNS) TROCA DE NOTA</v>
          </cell>
          <cell r="X41" t="str">
            <v/>
          </cell>
          <cell r="Y41" t="str">
            <v/>
          </cell>
          <cell r="Z41" t="str">
            <v>10</v>
          </cell>
          <cell r="AA41" t="str">
            <v>0</v>
          </cell>
          <cell r="AB41" t="str">
            <v>46</v>
          </cell>
          <cell r="AC41" t="str">
            <v>11</v>
          </cell>
          <cell r="AD41" t="str">
            <v xml:space="preserve">CAIU7943097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11/02/2022</v>
          </cell>
          <cell r="AN41" t="str">
            <v>2203728913</v>
          </cell>
        </row>
        <row r="42">
          <cell r="B42">
            <v>80533067</v>
          </cell>
          <cell r="C42" t="str">
            <v xml:space="preserve">540200934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7</v>
          </cell>
          <cell r="I42" t="str">
            <v/>
          </cell>
          <cell r="J42">
            <v>14</v>
          </cell>
          <cell r="K42" t="str">
            <v>8</v>
          </cell>
          <cell r="L42" t="str">
            <v>14</v>
          </cell>
          <cell r="M42" t="str">
            <v>0</v>
          </cell>
          <cell r="N42" t="str">
            <v>4</v>
          </cell>
          <cell r="O42" t="str">
            <v>53</v>
          </cell>
          <cell r="P42" t="str">
            <v>2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SEGU5712687           </v>
          </cell>
          <cell r="U42" t="str">
            <v>21/03/2022</v>
          </cell>
          <cell r="V42" t="str">
            <v>21/03/2022</v>
          </cell>
          <cell r="W42" t="str">
            <v>DTA 04/03/ EXO.TRANSM. GW6E ( TEZOTO-GIBA ) PUXE SBL/ Rodrigo A9704204001/ Patrick A9483254609</v>
          </cell>
          <cell r="X42" t="str">
            <v>SBL</v>
          </cell>
          <cell r="Y42" t="str">
            <v>04/03/2022</v>
          </cell>
          <cell r="Z42" t="str">
            <v>20</v>
          </cell>
          <cell r="AA42" t="str">
            <v>2</v>
          </cell>
          <cell r="AB42" t="str">
            <v>59</v>
          </cell>
          <cell r="AC42" t="str">
            <v>11</v>
          </cell>
          <cell r="AD42" t="str">
            <v xml:space="preserve">SEGU5712687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11/02/2022</v>
          </cell>
          <cell r="AN42" t="str">
            <v>2204732400</v>
          </cell>
        </row>
        <row r="43">
          <cell r="B43">
            <v>80533068</v>
          </cell>
          <cell r="C43" t="str">
            <v xml:space="preserve">540200935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I43" t="str">
            <v/>
          </cell>
          <cell r="J43">
            <v>10</v>
          </cell>
          <cell r="K43" t="str">
            <v>6</v>
          </cell>
          <cell r="L43" t="str">
            <v>10</v>
          </cell>
          <cell r="M43" t="str">
            <v>0</v>
          </cell>
          <cell r="N43" t="str">
            <v>0</v>
          </cell>
          <cell r="O43" t="str">
            <v>16</v>
          </cell>
          <cell r="P43" t="str">
            <v>13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SEGU5711227           </v>
          </cell>
          <cell r="U43" t="str">
            <v>22/03/2022</v>
          </cell>
          <cell r="V43" t="str">
            <v>21/03/2022</v>
          </cell>
          <cell r="W43" t="str">
            <v>EXO.TRANSM. GW6E-2800/200KV-12 ( TEZOTO-GIBA ) PUXE SBL/ Leticia A9404600709</v>
          </cell>
          <cell r="X43" t="str">
            <v>SBL</v>
          </cell>
          <cell r="Y43" t="str">
            <v/>
          </cell>
          <cell r="Z43" t="str">
            <v>14</v>
          </cell>
          <cell r="AA43" t="str">
            <v>1</v>
          </cell>
          <cell r="AB43" t="str">
            <v>29</v>
          </cell>
          <cell r="AC43" t="str">
            <v>11</v>
          </cell>
          <cell r="AD43" t="str">
            <v xml:space="preserve">SEGU5711227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2205035966</v>
          </cell>
        </row>
        <row r="44">
          <cell r="B44">
            <v>80533096</v>
          </cell>
          <cell r="C44" t="str">
            <v xml:space="preserve">540200936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8</v>
          </cell>
          <cell r="I44" t="str">
            <v/>
          </cell>
          <cell r="J44">
            <v>7</v>
          </cell>
          <cell r="K44" t="str">
            <v>2</v>
          </cell>
          <cell r="L44" t="str">
            <v>7</v>
          </cell>
          <cell r="M44" t="str">
            <v>0</v>
          </cell>
          <cell r="N44" t="str">
            <v>0</v>
          </cell>
          <cell r="O44" t="str">
            <v>1</v>
          </cell>
          <cell r="P44" t="str">
            <v>52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HLXU6532912           </v>
          </cell>
          <cell r="U44" t="str">
            <v>22/03/2022</v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53</v>
          </cell>
          <cell r="AC44" t="str">
            <v>11</v>
          </cell>
          <cell r="AD44" t="str">
            <v xml:space="preserve">HLXU6532912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2204636273</v>
          </cell>
        </row>
        <row r="45">
          <cell r="B45">
            <v>80532605</v>
          </cell>
          <cell r="C45" t="str">
            <v xml:space="preserve">540200951 </v>
          </cell>
          <cell r="E45" t="str">
            <v/>
          </cell>
          <cell r="F45" t="str">
            <v>VERDE</v>
          </cell>
          <cell r="G45" t="str">
            <v xml:space="preserve">UASC AL KHOR                                      </v>
          </cell>
          <cell r="H45" t="str">
            <v>10</v>
          </cell>
          <cell r="I45" t="str">
            <v/>
          </cell>
          <cell r="J45">
            <v>20</v>
          </cell>
          <cell r="K45" t="str">
            <v>8</v>
          </cell>
          <cell r="L45" t="str">
            <v>20</v>
          </cell>
          <cell r="M45" t="str">
            <v>103</v>
          </cell>
          <cell r="N45" t="str">
            <v>38</v>
          </cell>
          <cell r="O45" t="str">
            <v>7</v>
          </cell>
          <cell r="P45" t="str">
            <v>3</v>
          </cell>
          <cell r="Q45" t="str">
            <v>3</v>
          </cell>
          <cell r="R45" t="str">
            <v>3</v>
          </cell>
          <cell r="S45" t="str">
            <v>Não</v>
          </cell>
          <cell r="T45" t="str">
            <v xml:space="preserve">FANU1816382           </v>
          </cell>
          <cell r="U45" t="str">
            <v>22/03/2022</v>
          </cell>
          <cell r="V45" t="str">
            <v/>
          </cell>
          <cell r="W45" t="str">
            <v>CJ. CAMBIO ( ALVARO ) PUXE SBL</v>
          </cell>
          <cell r="X45" t="str">
            <v>SBL</v>
          </cell>
          <cell r="Y45" t="str">
            <v/>
          </cell>
          <cell r="Z45" t="str">
            <v>20</v>
          </cell>
          <cell r="AA45" t="str">
            <v>2</v>
          </cell>
          <cell r="AB45" t="str">
            <v>47</v>
          </cell>
          <cell r="AC45" t="str">
            <v>11</v>
          </cell>
          <cell r="AD45" t="str">
            <v xml:space="preserve">FANU1816382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27/01/2022</v>
          </cell>
          <cell r="AM45" t="str">
            <v>09/02/2022</v>
          </cell>
          <cell r="AN45" t="str">
            <v>2204432279</v>
          </cell>
        </row>
        <row r="46">
          <cell r="B46">
            <v>80532603</v>
          </cell>
          <cell r="C46" t="str">
            <v xml:space="preserve">540200953 </v>
          </cell>
          <cell r="E46" t="str">
            <v/>
          </cell>
          <cell r="F46" t="str">
            <v>VERDE</v>
          </cell>
          <cell r="G46" t="str">
            <v xml:space="preserve">UASC AL KHOR                                      </v>
          </cell>
          <cell r="H46" t="str">
            <v>4</v>
          </cell>
          <cell r="I46" t="str">
            <v/>
          </cell>
          <cell r="J46">
            <v>16</v>
          </cell>
          <cell r="K46" t="str">
            <v>9</v>
          </cell>
          <cell r="L46" t="str">
            <v>16</v>
          </cell>
          <cell r="M46" t="str">
            <v>0</v>
          </cell>
          <cell r="N46" t="str">
            <v>19</v>
          </cell>
          <cell r="O46" t="str">
            <v>27</v>
          </cell>
          <cell r="P46" t="str">
            <v>8</v>
          </cell>
          <cell r="Q46" t="str">
            <v>6</v>
          </cell>
          <cell r="R46" t="str">
            <v>6</v>
          </cell>
          <cell r="S46" t="str">
            <v>Não</v>
          </cell>
          <cell r="T46" t="str">
            <v xml:space="preserve">FFAU1197094           </v>
          </cell>
          <cell r="U46" t="str">
            <v>25/03/2022</v>
          </cell>
          <cell r="V46" t="str">
            <v/>
          </cell>
          <cell r="W46" t="str">
            <v>DTA 04/03</v>
          </cell>
          <cell r="X46" t="str">
            <v>DTA EADI</v>
          </cell>
          <cell r="Y46" t="str">
            <v>04/03/2022</v>
          </cell>
          <cell r="Z46" t="str">
            <v>20</v>
          </cell>
          <cell r="AA46" t="str">
            <v>1</v>
          </cell>
          <cell r="AB46" t="str">
            <v>60</v>
          </cell>
          <cell r="AC46" t="str">
            <v>11</v>
          </cell>
          <cell r="AD46" t="str">
            <v xml:space="preserve">FFAU1197094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27/01/2022</v>
          </cell>
          <cell r="AM46" t="str">
            <v>09/02/2022</v>
          </cell>
          <cell r="AN46" t="str">
            <v>2204766878</v>
          </cell>
        </row>
        <row r="47">
          <cell r="B47">
            <v>80532618</v>
          </cell>
          <cell r="C47" t="str">
            <v xml:space="preserve">540200954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4</v>
          </cell>
          <cell r="K47" t="str">
            <v>4</v>
          </cell>
          <cell r="L47" t="str">
            <v>4</v>
          </cell>
          <cell r="M47" t="str">
            <v>0</v>
          </cell>
          <cell r="N47" t="str">
            <v>5</v>
          </cell>
          <cell r="O47" t="str">
            <v>25</v>
          </cell>
          <cell r="P47" t="str">
            <v>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HAMU1224885           </v>
          </cell>
          <cell r="U47" t="str">
            <v>22/03/2022</v>
          </cell>
          <cell r="V47" t="str">
            <v/>
          </cell>
          <cell r="W47" t="str">
            <v>DTA 04/03</v>
          </cell>
          <cell r="X47" t="str">
            <v>DTA EADI</v>
          </cell>
          <cell r="Y47" t="str">
            <v>04/03/2022</v>
          </cell>
          <cell r="Z47" t="str">
            <v xml:space="preserve">8 </v>
          </cell>
          <cell r="AA47" t="str">
            <v>1</v>
          </cell>
          <cell r="AB47" t="str">
            <v>30</v>
          </cell>
          <cell r="AC47" t="str">
            <v>11</v>
          </cell>
          <cell r="AD47" t="str">
            <v xml:space="preserve">HAMU1224885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27/01/2022</v>
          </cell>
          <cell r="AM47" t="str">
            <v>09/02/2022</v>
          </cell>
          <cell r="AN47" t="str">
            <v xml:space="preserve">          </v>
          </cell>
        </row>
        <row r="48">
          <cell r="B48">
            <v>80532669</v>
          </cell>
          <cell r="C48" t="str">
            <v xml:space="preserve">540200959 </v>
          </cell>
          <cell r="E48" t="str">
            <v/>
          </cell>
          <cell r="F48" t="str">
            <v/>
          </cell>
          <cell r="G48" t="str">
            <v xml:space="preserve">UASC AL KHOR                                      </v>
          </cell>
          <cell r="I48" t="str">
            <v/>
          </cell>
          <cell r="J48">
            <v>17</v>
          </cell>
          <cell r="K48" t="str">
            <v>4</v>
          </cell>
          <cell r="L48" t="str">
            <v>17</v>
          </cell>
          <cell r="M48" t="str">
            <v>0</v>
          </cell>
          <cell r="N48" t="str">
            <v>27</v>
          </cell>
          <cell r="O48" t="str">
            <v>17</v>
          </cell>
          <cell r="P48" t="str">
            <v>4</v>
          </cell>
          <cell r="Q48" t="str">
            <v>6</v>
          </cell>
          <cell r="R48" t="str">
            <v>6</v>
          </cell>
          <cell r="S48" t="str">
            <v>Não</v>
          </cell>
          <cell r="T48" t="str">
            <v xml:space="preserve">HLBU2532270           </v>
          </cell>
          <cell r="U48" t="str">
            <v>25/03/2022</v>
          </cell>
          <cell r="V48" t="str">
            <v/>
          </cell>
          <cell r="W48" t="str">
            <v>DTA 04/03</v>
          </cell>
          <cell r="X48" t="str">
            <v>DTA EADI</v>
          </cell>
          <cell r="Y48" t="str">
            <v>04/03/2022</v>
          </cell>
          <cell r="Z48" t="str">
            <v xml:space="preserve">8 </v>
          </cell>
          <cell r="AA48" t="str">
            <v>1</v>
          </cell>
          <cell r="AB48" t="str">
            <v>55</v>
          </cell>
          <cell r="AC48" t="str">
            <v>11</v>
          </cell>
          <cell r="AD48" t="str">
            <v xml:space="preserve">HLBU2532270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09/02/2022</v>
          </cell>
          <cell r="AN48" t="str">
            <v xml:space="preserve">          </v>
          </cell>
        </row>
        <row r="49">
          <cell r="B49">
            <v>80533312</v>
          </cell>
          <cell r="C49" t="str">
            <v xml:space="preserve">540200961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2</v>
          </cell>
          <cell r="K49" t="str">
            <v>2</v>
          </cell>
          <cell r="L49" t="str">
            <v>2</v>
          </cell>
          <cell r="M49" t="str">
            <v>0</v>
          </cell>
          <cell r="N49" t="str">
            <v>0</v>
          </cell>
          <cell r="O49" t="str">
            <v>51</v>
          </cell>
          <cell r="P49" t="str">
            <v>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UACU5973272           </v>
          </cell>
          <cell r="V49" t="str">
            <v/>
          </cell>
          <cell r="W49" t="str">
            <v>DTA 04/03/ BANCOS ( ALVARO ) PUXE SBL</v>
          </cell>
          <cell r="X49" t="str">
            <v>DTA EADI</v>
          </cell>
          <cell r="Y49" t="str">
            <v>04/03/2022</v>
          </cell>
          <cell r="Z49" t="str">
            <v xml:space="preserve">8 </v>
          </cell>
          <cell r="AA49" t="str">
            <v>0</v>
          </cell>
          <cell r="AB49" t="str">
            <v>51</v>
          </cell>
          <cell r="AC49" t="str">
            <v>11</v>
          </cell>
          <cell r="AD49" t="str">
            <v xml:space="preserve">UACU5973272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27/01/2022</v>
          </cell>
          <cell r="AM49" t="str">
            <v>09/02/2022</v>
          </cell>
          <cell r="AN49" t="str">
            <v xml:space="preserve">          </v>
          </cell>
        </row>
        <row r="50">
          <cell r="B50">
            <v>80533113</v>
          </cell>
          <cell r="C50" t="str">
            <v xml:space="preserve">540200743 </v>
          </cell>
          <cell r="E50" t="str">
            <v/>
          </cell>
          <cell r="F50" t="str">
            <v>VERDE</v>
          </cell>
          <cell r="G50" t="str">
            <v xml:space="preserve">UASC AL KHOR                                      </v>
          </cell>
          <cell r="H50" t="str">
            <v>25</v>
          </cell>
          <cell r="I50" t="str">
            <v>0</v>
          </cell>
          <cell r="J50">
            <v>18</v>
          </cell>
          <cell r="K50" t="str">
            <v>4</v>
          </cell>
          <cell r="L50" t="str">
            <v>18</v>
          </cell>
          <cell r="M50" t="str">
            <v>0</v>
          </cell>
          <cell r="N50" t="str">
            <v>23</v>
          </cell>
          <cell r="O50" t="str">
            <v>21</v>
          </cell>
          <cell r="P50" t="str">
            <v>9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HLBU3345090           </v>
          </cell>
          <cell r="U50" t="str">
            <v>21/02/2022</v>
          </cell>
          <cell r="V50" t="str">
            <v>22/02/2022</v>
          </cell>
          <cell r="W50" t="str">
            <v/>
          </cell>
          <cell r="X50" t="str">
            <v>FINALIZADO</v>
          </cell>
          <cell r="Y50" t="str">
            <v/>
          </cell>
          <cell r="Z50" t="str">
            <v>10</v>
          </cell>
          <cell r="AA50" t="str">
            <v>2</v>
          </cell>
          <cell r="AB50" t="str">
            <v>53</v>
          </cell>
          <cell r="AC50" t="str">
            <v>11</v>
          </cell>
          <cell r="AD50" t="str">
            <v xml:space="preserve">HLBU3345090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Processado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27/01/2022</v>
          </cell>
          <cell r="AM50" t="str">
            <v>09/02/2022</v>
          </cell>
          <cell r="AN50" t="str">
            <v>2203407157</v>
          </cell>
        </row>
        <row r="51">
          <cell r="B51">
            <v>80533114</v>
          </cell>
          <cell r="C51" t="str">
            <v xml:space="preserve">540200746 </v>
          </cell>
          <cell r="E51" t="str">
            <v/>
          </cell>
          <cell r="F51" t="str">
            <v>VERDE</v>
          </cell>
          <cell r="G51" t="str">
            <v xml:space="preserve">UASC AL KHOR                                      </v>
          </cell>
          <cell r="H51" t="str">
            <v>25</v>
          </cell>
          <cell r="I51" t="str">
            <v>0</v>
          </cell>
          <cell r="J51">
            <v>13</v>
          </cell>
          <cell r="K51" t="str">
            <v>3</v>
          </cell>
          <cell r="L51" t="str">
            <v>13</v>
          </cell>
          <cell r="M51" t="str">
            <v>0</v>
          </cell>
          <cell r="N51" t="str">
            <v>2</v>
          </cell>
          <cell r="O51" t="str">
            <v>26</v>
          </cell>
          <cell r="P51" t="str">
            <v>10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HLBU2221577           </v>
          </cell>
          <cell r="U51" t="str">
            <v>22/02/2022</v>
          </cell>
          <cell r="V51" t="str">
            <v>22/02/2022</v>
          </cell>
          <cell r="W51" t="str">
            <v/>
          </cell>
          <cell r="X51" t="str">
            <v>FINALIZADO</v>
          </cell>
          <cell r="Y51" t="str">
            <v/>
          </cell>
          <cell r="Z51" t="str">
            <v>10</v>
          </cell>
          <cell r="AA51" t="str">
            <v>2</v>
          </cell>
          <cell r="AB51" t="str">
            <v>38</v>
          </cell>
          <cell r="AC51" t="str">
            <v>11</v>
          </cell>
          <cell r="AD51" t="str">
            <v xml:space="preserve">HLBU2221577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Processado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27/01/2022</v>
          </cell>
          <cell r="AM51" t="str">
            <v>09/02/2022</v>
          </cell>
          <cell r="AN51" t="str">
            <v>2203409028</v>
          </cell>
        </row>
        <row r="52">
          <cell r="B52">
            <v>80533057</v>
          </cell>
          <cell r="C52" t="str">
            <v xml:space="preserve">540200747 </v>
          </cell>
          <cell r="E52" t="str">
            <v/>
          </cell>
          <cell r="F52" t="str">
            <v>VERDE</v>
          </cell>
          <cell r="G52" t="str">
            <v xml:space="preserve">UASC AL KHOR                                      </v>
          </cell>
          <cell r="H52" t="str">
            <v>25</v>
          </cell>
          <cell r="I52" t="str">
            <v>0</v>
          </cell>
          <cell r="J52">
            <v>18</v>
          </cell>
          <cell r="K52" t="str">
            <v>7</v>
          </cell>
          <cell r="L52" t="str">
            <v>18</v>
          </cell>
          <cell r="M52" t="str">
            <v>0</v>
          </cell>
          <cell r="N52" t="str">
            <v>109</v>
          </cell>
          <cell r="O52" t="str">
            <v>11</v>
          </cell>
          <cell r="P52" t="str">
            <v>1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TCLU6233327           </v>
          </cell>
          <cell r="U52" t="str">
            <v>14/02/2022</v>
          </cell>
          <cell r="V52" t="str">
            <v>22/02/2022</v>
          </cell>
          <cell r="W52" t="str">
            <v>Ronie A0179815105</v>
          </cell>
          <cell r="X52" t="str">
            <v>FINALIZADO</v>
          </cell>
          <cell r="Y52" t="str">
            <v/>
          </cell>
          <cell r="Z52" t="str">
            <v>10</v>
          </cell>
          <cell r="AA52" t="str">
            <v>3</v>
          </cell>
          <cell r="AB52" t="str">
            <v>121</v>
          </cell>
          <cell r="AC52" t="str">
            <v>11</v>
          </cell>
          <cell r="AD52" t="str">
            <v xml:space="preserve">TCLU6233327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Processado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09/02/2022</v>
          </cell>
          <cell r="AN52" t="str">
            <v>2203410964</v>
          </cell>
        </row>
        <row r="53">
          <cell r="B53">
            <v>80533064</v>
          </cell>
          <cell r="C53" t="str">
            <v xml:space="preserve">540200749 </v>
          </cell>
          <cell r="E53" t="str">
            <v/>
          </cell>
          <cell r="F53" t="str">
            <v>VERDE</v>
          </cell>
          <cell r="G53" t="str">
            <v xml:space="preserve">UASC AL KHOR                                      </v>
          </cell>
          <cell r="H53" t="str">
            <v>25</v>
          </cell>
          <cell r="I53" t="str">
            <v>0</v>
          </cell>
          <cell r="J53">
            <v>122</v>
          </cell>
          <cell r="K53" t="str">
            <v>15</v>
          </cell>
          <cell r="L53" t="str">
            <v>122</v>
          </cell>
          <cell r="M53" t="str">
            <v>804</v>
          </cell>
          <cell r="N53" t="str">
            <v>33</v>
          </cell>
          <cell r="O53" t="str">
            <v>18</v>
          </cell>
          <cell r="P53" t="str">
            <v>14</v>
          </cell>
          <cell r="Q53" t="str">
            <v>4</v>
          </cell>
          <cell r="R53" t="str">
            <v>4</v>
          </cell>
          <cell r="S53" t="str">
            <v>Não</v>
          </cell>
          <cell r="T53" t="str">
            <v xml:space="preserve">FSCU8950890           </v>
          </cell>
          <cell r="U53" t="str">
            <v>21/02/2022</v>
          </cell>
          <cell r="V53" t="str">
            <v>22/02/2022</v>
          </cell>
          <cell r="W53" t="str">
            <v>Carlos A4422010380 / Milani A  9408991514</v>
          </cell>
          <cell r="X53" t="str">
            <v>FINALIZADO</v>
          </cell>
          <cell r="Y53" t="str">
            <v/>
          </cell>
          <cell r="Z53" t="str">
            <v>10</v>
          </cell>
          <cell r="AA53" t="str">
            <v>12</v>
          </cell>
          <cell r="AB53" t="str">
            <v>67</v>
          </cell>
          <cell r="AC53" t="str">
            <v>11</v>
          </cell>
          <cell r="AD53" t="str">
            <v xml:space="preserve">FSCU8950890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Processado</v>
          </cell>
          <cell r="AI53" t="str">
            <v>Sim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09/02/2022</v>
          </cell>
          <cell r="AN53" t="str">
            <v>2203405138</v>
          </cell>
        </row>
        <row r="54">
          <cell r="B54">
            <v>80533078</v>
          </cell>
          <cell r="C54" t="str">
            <v xml:space="preserve">540200752 </v>
          </cell>
          <cell r="E54" t="str">
            <v/>
          </cell>
          <cell r="F54" t="str">
            <v>VERDE</v>
          </cell>
          <cell r="G54" t="str">
            <v xml:space="preserve">UASC AL KHOR                                      </v>
          </cell>
          <cell r="H54" t="str">
            <v>25</v>
          </cell>
          <cell r="I54" t="str">
            <v>0</v>
          </cell>
          <cell r="J54">
            <v>20</v>
          </cell>
          <cell r="K54" t="str">
            <v>5</v>
          </cell>
          <cell r="L54" t="str">
            <v>20</v>
          </cell>
          <cell r="M54" t="str">
            <v>92</v>
          </cell>
          <cell r="N54" t="str">
            <v>25</v>
          </cell>
          <cell r="O54" t="str">
            <v>6</v>
          </cell>
          <cell r="P54" t="str">
            <v>6</v>
          </cell>
          <cell r="Q54" t="str">
            <v>2</v>
          </cell>
          <cell r="R54" t="str">
            <v>2</v>
          </cell>
          <cell r="S54" t="str">
            <v>Não</v>
          </cell>
          <cell r="T54" t="str">
            <v xml:space="preserve">CAIU7940349           </v>
          </cell>
          <cell r="U54" t="str">
            <v>22/02/2022</v>
          </cell>
          <cell r="V54" t="str">
            <v>22/02/2022</v>
          </cell>
          <cell r="W54" t="str">
            <v>Rodrigo A9753300500</v>
          </cell>
          <cell r="X54" t="str">
            <v>FINALIZADO</v>
          </cell>
          <cell r="Y54" t="str">
            <v/>
          </cell>
          <cell r="Z54" t="str">
            <v>10</v>
          </cell>
          <cell r="AA54" t="str">
            <v>1</v>
          </cell>
          <cell r="AB54" t="str">
            <v>40</v>
          </cell>
          <cell r="AC54" t="str">
            <v>11</v>
          </cell>
          <cell r="AD54" t="str">
            <v xml:space="preserve">CAIU7940349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Processado</v>
          </cell>
          <cell r="AI54" t="str">
            <v>Sim</v>
          </cell>
          <cell r="AJ54" t="str">
            <v>22/01/2022</v>
          </cell>
          <cell r="AK54" t="str">
            <v>Marítimo</v>
          </cell>
          <cell r="AL54" t="str">
            <v>27/01/2022</v>
          </cell>
          <cell r="AM54" t="str">
            <v>09/02/2022</v>
          </cell>
          <cell r="AN54" t="str">
            <v>2203408838</v>
          </cell>
        </row>
        <row r="55">
          <cell r="B55">
            <v>80533150</v>
          </cell>
          <cell r="C55" t="str">
            <v xml:space="preserve">540200753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25</v>
          </cell>
          <cell r="I55" t="str">
            <v>0</v>
          </cell>
          <cell r="J55">
            <v>30</v>
          </cell>
          <cell r="K55" t="str">
            <v>7</v>
          </cell>
          <cell r="L55" t="str">
            <v>30</v>
          </cell>
          <cell r="M55" t="str">
            <v>165</v>
          </cell>
          <cell r="N55" t="str">
            <v>23</v>
          </cell>
          <cell r="O55" t="str">
            <v>10</v>
          </cell>
          <cell r="P55" t="str">
            <v>11</v>
          </cell>
          <cell r="Q55" t="str">
            <v>5</v>
          </cell>
          <cell r="R55" t="str">
            <v>5</v>
          </cell>
          <cell r="S55" t="str">
            <v>Não</v>
          </cell>
          <cell r="T55" t="str">
            <v xml:space="preserve">UACU5458246           </v>
          </cell>
          <cell r="U55" t="str">
            <v>03/02/2022</v>
          </cell>
          <cell r="V55" t="str">
            <v>22/02/2022</v>
          </cell>
          <cell r="W55" t="str">
            <v/>
          </cell>
          <cell r="X55" t="str">
            <v>FINALIZADO</v>
          </cell>
          <cell r="Y55" t="str">
            <v/>
          </cell>
          <cell r="Z55" t="str">
            <v>10</v>
          </cell>
          <cell r="AA55" t="str">
            <v>2</v>
          </cell>
          <cell r="AB55" t="str">
            <v>49</v>
          </cell>
          <cell r="AC55" t="str">
            <v>11</v>
          </cell>
          <cell r="AD55" t="str">
            <v xml:space="preserve">UACU5458246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Processado</v>
          </cell>
          <cell r="AI55" t="str">
            <v>Sim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09/02/2022</v>
          </cell>
          <cell r="AN55" t="str">
            <v>2203409680</v>
          </cell>
        </row>
        <row r="56">
          <cell r="B56">
            <v>80533190</v>
          </cell>
          <cell r="C56" t="str">
            <v xml:space="preserve">540200755 </v>
          </cell>
          <cell r="E56" t="str">
            <v/>
          </cell>
          <cell r="F56" t="str">
            <v>VERDE</v>
          </cell>
          <cell r="G56" t="str">
            <v xml:space="preserve">UASC AL KHOR                                      </v>
          </cell>
          <cell r="H56" t="str">
            <v>25</v>
          </cell>
          <cell r="I56" t="str">
            <v>0</v>
          </cell>
          <cell r="J56">
            <v>4</v>
          </cell>
          <cell r="K56" t="str">
            <v>3</v>
          </cell>
          <cell r="L56" t="str">
            <v>4</v>
          </cell>
          <cell r="M56" t="str">
            <v>0</v>
          </cell>
          <cell r="N56" t="str">
            <v>0</v>
          </cell>
          <cell r="O56" t="str">
            <v>21</v>
          </cell>
          <cell r="P56" t="str">
            <v>9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HLXU8182710           </v>
          </cell>
          <cell r="U56" t="str">
            <v>22/02/2022</v>
          </cell>
          <cell r="V56" t="str">
            <v>22/02/2022</v>
          </cell>
          <cell r="W56" t="str">
            <v>Milani A9448900304</v>
          </cell>
          <cell r="X56" t="str">
            <v>FINALIZADO</v>
          </cell>
          <cell r="Y56" t="str">
            <v/>
          </cell>
          <cell r="Z56" t="str">
            <v>10</v>
          </cell>
          <cell r="AA56" t="str">
            <v>1</v>
          </cell>
          <cell r="AB56" t="str">
            <v>30</v>
          </cell>
          <cell r="AC56" t="str">
            <v>11</v>
          </cell>
          <cell r="AD56" t="str">
            <v xml:space="preserve">HLXU8182710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Processado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27/01/2022</v>
          </cell>
          <cell r="AM56" t="str">
            <v>09/02/2022</v>
          </cell>
          <cell r="AN56" t="str">
            <v>2203409702</v>
          </cell>
        </row>
        <row r="57">
          <cell r="B57">
            <v>80533210</v>
          </cell>
          <cell r="C57" t="str">
            <v xml:space="preserve">540200756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24</v>
          </cell>
          <cell r="I57" t="str">
            <v>0</v>
          </cell>
          <cell r="J57">
            <v>69</v>
          </cell>
          <cell r="K57" t="str">
            <v>10</v>
          </cell>
          <cell r="L57" t="str">
            <v>69</v>
          </cell>
          <cell r="M57" t="str">
            <v>816</v>
          </cell>
          <cell r="N57" t="str">
            <v>16</v>
          </cell>
          <cell r="O57" t="str">
            <v>11</v>
          </cell>
          <cell r="P57" t="str">
            <v>11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TCKU6551362           </v>
          </cell>
          <cell r="U57" t="str">
            <v>16/02/2022</v>
          </cell>
          <cell r="V57" t="str">
            <v>22/02/2022</v>
          </cell>
          <cell r="W57" t="str">
            <v>HU trocado - Thiago/ Mariana A9609920701</v>
          </cell>
          <cell r="X57" t="str">
            <v>FINALIZADO</v>
          </cell>
          <cell r="Y57" t="str">
            <v/>
          </cell>
          <cell r="Z57" t="str">
            <v>10</v>
          </cell>
          <cell r="AA57" t="str">
            <v>8</v>
          </cell>
          <cell r="AB57" t="str">
            <v>55</v>
          </cell>
          <cell r="AC57" t="str">
            <v>11</v>
          </cell>
          <cell r="AD57" t="str">
            <v xml:space="preserve">TCKU6551362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Processado</v>
          </cell>
          <cell r="AI57" t="str">
            <v>Sim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09/02/2022</v>
          </cell>
          <cell r="AN57" t="str">
            <v>2203418191</v>
          </cell>
        </row>
        <row r="58">
          <cell r="B58">
            <v>80532606</v>
          </cell>
          <cell r="C58" t="str">
            <v xml:space="preserve">540200761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23</v>
          </cell>
          <cell r="I58" t="str">
            <v>0</v>
          </cell>
          <cell r="J58">
            <v>17</v>
          </cell>
          <cell r="K58" t="str">
            <v>4</v>
          </cell>
          <cell r="L58" t="str">
            <v>17</v>
          </cell>
          <cell r="M58" t="str">
            <v>0</v>
          </cell>
          <cell r="N58" t="str">
            <v>4</v>
          </cell>
          <cell r="O58" t="str">
            <v>38</v>
          </cell>
          <cell r="P58" t="str">
            <v>8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CAIU9082629           </v>
          </cell>
          <cell r="U58" t="str">
            <v>24/02/2022</v>
          </cell>
          <cell r="V58" t="str">
            <v>24/02/2022</v>
          </cell>
          <cell r="W58" t="str">
            <v>Leticia A9448800105 0000 / Milani A  9408900676    7354</v>
          </cell>
          <cell r="X58" t="str">
            <v>FINALIZADO</v>
          </cell>
          <cell r="Y58" t="str">
            <v/>
          </cell>
          <cell r="Z58" t="str">
            <v>10</v>
          </cell>
          <cell r="AA58" t="str">
            <v>3</v>
          </cell>
          <cell r="AB58" t="str">
            <v>50</v>
          </cell>
          <cell r="AC58" t="str">
            <v>11</v>
          </cell>
          <cell r="AD58" t="str">
            <v xml:space="preserve">CAIU9082629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Processado</v>
          </cell>
          <cell r="AI58" t="str">
            <v>Sim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2203609914</v>
          </cell>
        </row>
        <row r="59">
          <cell r="B59">
            <v>80532694</v>
          </cell>
          <cell r="C59" t="str">
            <v xml:space="preserve">540200763 </v>
          </cell>
          <cell r="E59" t="str">
            <v/>
          </cell>
          <cell r="F59" t="str">
            <v>VERDE</v>
          </cell>
          <cell r="G59" t="str">
            <v xml:space="preserve">UASC AL KHOR                                      </v>
          </cell>
          <cell r="H59" t="str">
            <v>9</v>
          </cell>
          <cell r="I59" t="str">
            <v>0</v>
          </cell>
          <cell r="J59">
            <v>51</v>
          </cell>
          <cell r="K59" t="str">
            <v>9</v>
          </cell>
          <cell r="L59" t="str">
            <v>51</v>
          </cell>
          <cell r="M59" t="str">
            <v>123</v>
          </cell>
          <cell r="N59" t="str">
            <v>14</v>
          </cell>
          <cell r="O59" t="str">
            <v>27</v>
          </cell>
          <cell r="P59" t="str">
            <v>20</v>
          </cell>
          <cell r="Q59" t="str">
            <v>3</v>
          </cell>
          <cell r="R59" t="str">
            <v>3</v>
          </cell>
          <cell r="S59" t="str">
            <v>Não</v>
          </cell>
          <cell r="T59" t="str">
            <v xml:space="preserve">UACU6039970           </v>
          </cell>
          <cell r="U59" t="str">
            <v>15/02/2022</v>
          </cell>
          <cell r="V59" t="str">
            <v>10/03/2022</v>
          </cell>
          <cell r="W59" t="str">
            <v/>
          </cell>
          <cell r="X59" t="str">
            <v>FINALIZADO</v>
          </cell>
          <cell r="Y59" t="str">
            <v/>
          </cell>
          <cell r="Z59" t="str">
            <v>10</v>
          </cell>
          <cell r="AA59" t="str">
            <v>6</v>
          </cell>
          <cell r="AB59" t="str">
            <v>72</v>
          </cell>
          <cell r="AC59" t="str">
            <v>11</v>
          </cell>
          <cell r="AD59" t="str">
            <v xml:space="preserve">UACU6039970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Processado</v>
          </cell>
          <cell r="AI59" t="str">
            <v>Sim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2204533083</v>
          </cell>
        </row>
        <row r="60">
          <cell r="B60">
            <v>80533264</v>
          </cell>
          <cell r="C60" t="str">
            <v xml:space="preserve">540200775 </v>
          </cell>
          <cell r="E60" t="str">
            <v/>
          </cell>
          <cell r="F60" t="str">
            <v>VERDE</v>
          </cell>
          <cell r="G60" t="str">
            <v xml:space="preserve">UASC AL KHOR                                      </v>
          </cell>
          <cell r="H60" t="str">
            <v>24</v>
          </cell>
          <cell r="I60" t="str">
            <v>0</v>
          </cell>
          <cell r="J60">
            <v>88</v>
          </cell>
          <cell r="K60" t="str">
            <v>15</v>
          </cell>
          <cell r="L60" t="str">
            <v>88</v>
          </cell>
          <cell r="M60" t="str">
            <v>589</v>
          </cell>
          <cell r="N60" t="str">
            <v>6</v>
          </cell>
          <cell r="O60" t="str">
            <v>24</v>
          </cell>
          <cell r="P60" t="str">
            <v>1</v>
          </cell>
          <cell r="Q60" t="str">
            <v>1</v>
          </cell>
          <cell r="R60" t="str">
            <v>1</v>
          </cell>
          <cell r="S60" t="str">
            <v>Não</v>
          </cell>
          <cell r="T60" t="str">
            <v xml:space="preserve">BEAU4542861           </v>
          </cell>
          <cell r="U60" t="str">
            <v>16/02/2022</v>
          </cell>
          <cell r="V60" t="str">
            <v>23/02/2022</v>
          </cell>
          <cell r="W60" t="str">
            <v>Rodrigo A0039890085 / Milani A  9585531682</v>
          </cell>
          <cell r="X60" t="str">
            <v>FINALIZADO</v>
          </cell>
          <cell r="Y60" t="str">
            <v/>
          </cell>
          <cell r="Z60" t="str">
            <v>10</v>
          </cell>
          <cell r="AA60" t="str">
            <v>5</v>
          </cell>
          <cell r="AB60" t="str">
            <v>48</v>
          </cell>
          <cell r="AC60" t="str">
            <v>11</v>
          </cell>
          <cell r="AD60" t="str">
            <v xml:space="preserve">BEAU4542861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Processado</v>
          </cell>
          <cell r="AI60" t="str">
            <v>Sim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09/02/2022</v>
          </cell>
          <cell r="AN60" t="str">
            <v>2203418213</v>
          </cell>
        </row>
        <row r="61">
          <cell r="B61">
            <v>80533283</v>
          </cell>
          <cell r="C61" t="str">
            <v xml:space="preserve">540200776 </v>
          </cell>
          <cell r="E61" t="str">
            <v/>
          </cell>
          <cell r="F61" t="str">
            <v>VERDE</v>
          </cell>
          <cell r="G61" t="str">
            <v xml:space="preserve">UASC AL KHOR                                      </v>
          </cell>
          <cell r="H61" t="str">
            <v>24</v>
          </cell>
          <cell r="I61" t="str">
            <v>0</v>
          </cell>
          <cell r="J61">
            <v>3</v>
          </cell>
          <cell r="K61" t="str">
            <v>1</v>
          </cell>
          <cell r="L61" t="str">
            <v>3</v>
          </cell>
          <cell r="M61" t="str">
            <v>0</v>
          </cell>
          <cell r="N61" t="str">
            <v>0</v>
          </cell>
          <cell r="O61" t="str">
            <v>20</v>
          </cell>
          <cell r="P61" t="str">
            <v>8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HLBU2879378           </v>
          </cell>
          <cell r="U61" t="str">
            <v>23/02/2022</v>
          </cell>
          <cell r="V61" t="str">
            <v>23/02/2022</v>
          </cell>
          <cell r="W61" t="str">
            <v/>
          </cell>
          <cell r="X61" t="str">
            <v>FINALIZADO</v>
          </cell>
          <cell r="Y61" t="str">
            <v/>
          </cell>
          <cell r="Z61" t="str">
            <v>10</v>
          </cell>
          <cell r="AA61" t="str">
            <v>1</v>
          </cell>
          <cell r="AB61" t="str">
            <v>28</v>
          </cell>
          <cell r="AC61" t="str">
            <v>11</v>
          </cell>
          <cell r="AD61" t="str">
            <v xml:space="preserve">HLBU2879378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Processado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27/01/2022</v>
          </cell>
          <cell r="AM61" t="str">
            <v>17/02/2022</v>
          </cell>
          <cell r="AN61" t="str">
            <v>2203431511</v>
          </cell>
        </row>
        <row r="62">
          <cell r="B62">
            <v>80533309</v>
          </cell>
          <cell r="C62" t="str">
            <v xml:space="preserve">540200779 </v>
          </cell>
          <cell r="E62" t="str">
            <v/>
          </cell>
          <cell r="F62" t="str">
            <v>VERDE</v>
          </cell>
          <cell r="G62" t="str">
            <v xml:space="preserve">UASC AL KHOR                                      </v>
          </cell>
          <cell r="H62" t="str">
            <v>22</v>
          </cell>
          <cell r="I62" t="str">
            <v>0</v>
          </cell>
          <cell r="J62">
            <v>8</v>
          </cell>
          <cell r="K62" t="str">
            <v>8</v>
          </cell>
          <cell r="L62" t="str">
            <v>8</v>
          </cell>
          <cell r="M62" t="str">
            <v>0</v>
          </cell>
          <cell r="N62" t="str">
            <v>1</v>
          </cell>
          <cell r="O62" t="str">
            <v>31</v>
          </cell>
          <cell r="P62" t="str">
            <v>2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BSIU9644681           </v>
          </cell>
          <cell r="U62" t="str">
            <v>24/02/2022</v>
          </cell>
          <cell r="V62" t="str">
            <v>24/02/2022</v>
          </cell>
          <cell r="W62" t="str">
            <v>Milani A  9417600459</v>
          </cell>
          <cell r="X62" t="str">
            <v>FINALIZADO</v>
          </cell>
          <cell r="Y62" t="str">
            <v/>
          </cell>
          <cell r="Z62" t="str">
            <v>10</v>
          </cell>
          <cell r="AA62" t="str">
            <v>1</v>
          </cell>
          <cell r="AB62" t="str">
            <v>34</v>
          </cell>
          <cell r="AC62" t="str">
            <v>11</v>
          </cell>
          <cell r="AD62" t="str">
            <v xml:space="preserve">BSIU9644681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Processado</v>
          </cell>
          <cell r="AI62" t="str">
            <v>Sim</v>
          </cell>
          <cell r="AJ62" t="str">
            <v>22/01/2022</v>
          </cell>
          <cell r="AK62" t="str">
            <v>Marítimo</v>
          </cell>
          <cell r="AL62" t="str">
            <v>27/01/2022</v>
          </cell>
          <cell r="AM62" t="str">
            <v>09/02/2022</v>
          </cell>
          <cell r="AN62" t="str">
            <v>2203656882</v>
          </cell>
        </row>
        <row r="63">
          <cell r="B63">
            <v>80533311</v>
          </cell>
          <cell r="C63" t="str">
            <v xml:space="preserve">540200780 </v>
          </cell>
          <cell r="E63" t="str">
            <v/>
          </cell>
          <cell r="F63" t="str">
            <v>VERDE</v>
          </cell>
          <cell r="G63" t="str">
            <v xml:space="preserve">UASC AL KHOR                                      </v>
          </cell>
          <cell r="H63" t="str">
            <v>24</v>
          </cell>
          <cell r="I63" t="str">
            <v>0</v>
          </cell>
          <cell r="J63">
            <v>69</v>
          </cell>
          <cell r="K63" t="str">
            <v>7</v>
          </cell>
          <cell r="L63" t="str">
            <v>69</v>
          </cell>
          <cell r="M63" t="str">
            <v>461</v>
          </cell>
          <cell r="N63" t="str">
            <v>11</v>
          </cell>
          <cell r="O63" t="str">
            <v>0</v>
          </cell>
          <cell r="P63" t="str">
            <v>18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HLBU2443888           </v>
          </cell>
          <cell r="U63" t="str">
            <v>11/02/2022</v>
          </cell>
          <cell r="V63" t="str">
            <v>23/02/2022</v>
          </cell>
          <cell r="W63" t="str">
            <v>Ronie A3892671174</v>
          </cell>
          <cell r="X63" t="str">
            <v>FINALIZADO</v>
          </cell>
          <cell r="Y63" t="str">
            <v/>
          </cell>
          <cell r="Z63" t="str">
            <v>10</v>
          </cell>
          <cell r="AA63" t="str">
            <v>6</v>
          </cell>
          <cell r="AB63" t="str">
            <v>42</v>
          </cell>
          <cell r="AC63" t="str">
            <v>11</v>
          </cell>
          <cell r="AD63" t="str">
            <v xml:space="preserve">HLBU2443888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Processado</v>
          </cell>
          <cell r="AI63" t="str">
            <v>Sim</v>
          </cell>
          <cell r="AJ63" t="str">
            <v>22/01/2022</v>
          </cell>
          <cell r="AK63" t="str">
            <v>Marítimo</v>
          </cell>
          <cell r="AL63" t="str">
            <v>27/01/2022</v>
          </cell>
          <cell r="AM63" t="str">
            <v>09/02/2022</v>
          </cell>
          <cell r="AN63" t="str">
            <v>2203418221</v>
          </cell>
        </row>
        <row r="64">
          <cell r="B64">
            <v>80533323</v>
          </cell>
          <cell r="C64" t="str">
            <v xml:space="preserve">540200783 </v>
          </cell>
          <cell r="E64" t="str">
            <v/>
          </cell>
          <cell r="F64" t="str">
            <v>VERDE</v>
          </cell>
          <cell r="G64" t="str">
            <v xml:space="preserve">UASC AL KHOR                                      </v>
          </cell>
          <cell r="H64" t="str">
            <v>25</v>
          </cell>
          <cell r="I64" t="str">
            <v>0</v>
          </cell>
          <cell r="J64">
            <v>59</v>
          </cell>
          <cell r="K64" t="str">
            <v>17</v>
          </cell>
          <cell r="L64" t="str">
            <v>59</v>
          </cell>
          <cell r="M64" t="str">
            <v>255</v>
          </cell>
          <cell r="N64" t="str">
            <v>5</v>
          </cell>
          <cell r="O64" t="str">
            <v>35</v>
          </cell>
          <cell r="P64" t="str">
            <v>8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HLXU8362543           </v>
          </cell>
          <cell r="U64" t="str">
            <v>21/02/2022</v>
          </cell>
          <cell r="V64" t="str">
            <v>22/02/2022</v>
          </cell>
          <cell r="W64" t="str">
            <v>Ronie A3892671174/ Carlos A4570371416</v>
          </cell>
          <cell r="X64" t="str">
            <v>FINALIZADO</v>
          </cell>
          <cell r="Y64" t="str">
            <v/>
          </cell>
          <cell r="Z64" t="str">
            <v>10</v>
          </cell>
          <cell r="AA64" t="str">
            <v>7</v>
          </cell>
          <cell r="AB64" t="str">
            <v>54</v>
          </cell>
          <cell r="AC64" t="str">
            <v>11</v>
          </cell>
          <cell r="AD64" t="str">
            <v xml:space="preserve">HLXU8362543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Processado</v>
          </cell>
          <cell r="AI64" t="str">
            <v>Sim</v>
          </cell>
          <cell r="AJ64" t="str">
            <v>22/01/2022</v>
          </cell>
          <cell r="AK64" t="str">
            <v>Marítimo</v>
          </cell>
          <cell r="AL64" t="str">
            <v>27/01/2022</v>
          </cell>
          <cell r="AM64" t="str">
            <v>09/02/2022</v>
          </cell>
          <cell r="AN64" t="str">
            <v>2203405278</v>
          </cell>
        </row>
        <row r="65">
          <cell r="B65">
            <v>80533327</v>
          </cell>
          <cell r="C65" t="str">
            <v xml:space="preserve">540200784 </v>
          </cell>
          <cell r="E65" t="str">
            <v/>
          </cell>
          <cell r="F65" t="str">
            <v>VERDE</v>
          </cell>
          <cell r="G65" t="str">
            <v xml:space="preserve">UASC AL KHOR                                      </v>
          </cell>
          <cell r="H65" t="str">
            <v>23</v>
          </cell>
          <cell r="I65" t="str">
            <v>0</v>
          </cell>
          <cell r="J65">
            <v>63</v>
          </cell>
          <cell r="K65" t="str">
            <v>20</v>
          </cell>
          <cell r="L65" t="str">
            <v>63</v>
          </cell>
          <cell r="M65" t="str">
            <v>265</v>
          </cell>
          <cell r="N65" t="str">
            <v>32</v>
          </cell>
          <cell r="O65" t="str">
            <v>15</v>
          </cell>
          <cell r="P65" t="str">
            <v>40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FANU1135265           </v>
          </cell>
          <cell r="U65" t="str">
            <v>18/02/2022</v>
          </cell>
          <cell r="V65" t="str">
            <v>02/03/2022</v>
          </cell>
          <cell r="W65" t="str">
            <v>Carlos A  4570371416</v>
          </cell>
          <cell r="X65" t="str">
            <v>FINALIZADO</v>
          </cell>
          <cell r="Y65" t="str">
            <v/>
          </cell>
          <cell r="Z65" t="str">
            <v>10</v>
          </cell>
          <cell r="AA65" t="str">
            <v>10</v>
          </cell>
          <cell r="AB65" t="str">
            <v>71</v>
          </cell>
          <cell r="AC65" t="str">
            <v>11</v>
          </cell>
          <cell r="AD65" t="str">
            <v xml:space="preserve">FANU1135265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Processado</v>
          </cell>
          <cell r="AI65" t="str">
            <v>Sim</v>
          </cell>
          <cell r="AJ65" t="str">
            <v>22/01/2022</v>
          </cell>
          <cell r="AK65" t="str">
            <v>Marítimo</v>
          </cell>
          <cell r="AL65" t="str">
            <v>27/01/2022</v>
          </cell>
          <cell r="AM65" t="str">
            <v>09/02/2022</v>
          </cell>
          <cell r="AN65" t="str">
            <v>2203608659</v>
          </cell>
        </row>
        <row r="66">
          <cell r="B66">
            <v>80533390</v>
          </cell>
          <cell r="C66" t="str">
            <v xml:space="preserve">540200788 </v>
          </cell>
          <cell r="E66" t="str">
            <v/>
          </cell>
          <cell r="F66" t="str">
            <v>VERDE</v>
          </cell>
          <cell r="G66" t="str">
            <v xml:space="preserve">UASC AL KHOR                                      </v>
          </cell>
          <cell r="H66" t="str">
            <v>24</v>
          </cell>
          <cell r="I66" t="str">
            <v>0</v>
          </cell>
          <cell r="J66">
            <v>67</v>
          </cell>
          <cell r="K66" t="str">
            <v>8</v>
          </cell>
          <cell r="L66" t="str">
            <v>67</v>
          </cell>
          <cell r="M66" t="str">
            <v>411</v>
          </cell>
          <cell r="N66" t="str">
            <v>9</v>
          </cell>
          <cell r="O66" t="str">
            <v>11</v>
          </cell>
          <cell r="P66" t="str">
            <v>21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UACU5775662           </v>
          </cell>
          <cell r="U66" t="str">
            <v>22/02/2022</v>
          </cell>
          <cell r="V66" t="str">
            <v>23/02/2022</v>
          </cell>
          <cell r="W66" t="str">
            <v>Milani A  9304292869</v>
          </cell>
          <cell r="X66" t="str">
            <v>FINALIZADO</v>
          </cell>
          <cell r="Y66" t="str">
            <v/>
          </cell>
          <cell r="Z66" t="str">
            <v>10</v>
          </cell>
          <cell r="AA66" t="str">
            <v>6</v>
          </cell>
          <cell r="AB66" t="str">
            <v>49</v>
          </cell>
          <cell r="AC66" t="str">
            <v>11</v>
          </cell>
          <cell r="AD66" t="str">
            <v xml:space="preserve">UACU5775662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Processado</v>
          </cell>
          <cell r="AI66" t="str">
            <v>Sim</v>
          </cell>
          <cell r="AJ66" t="str">
            <v>22/01/2022</v>
          </cell>
          <cell r="AK66" t="str">
            <v>Marítimo</v>
          </cell>
          <cell r="AL66" t="str">
            <v>27/01/2022</v>
          </cell>
          <cell r="AM66" t="str">
            <v>09/02/2022</v>
          </cell>
          <cell r="AN66" t="str">
            <v>2203427441</v>
          </cell>
        </row>
        <row r="67">
          <cell r="B67">
            <v>80533391</v>
          </cell>
          <cell r="C67" t="str">
            <v xml:space="preserve">540200789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24</v>
          </cell>
          <cell r="I67" t="str">
            <v>0</v>
          </cell>
          <cell r="J67">
            <v>3</v>
          </cell>
          <cell r="K67" t="str">
            <v>2</v>
          </cell>
          <cell r="L67" t="str">
            <v>3</v>
          </cell>
          <cell r="M67" t="str">
            <v>0</v>
          </cell>
          <cell r="N67" t="str">
            <v>20</v>
          </cell>
          <cell r="O67" t="str">
            <v>6</v>
          </cell>
          <cell r="P67" t="str">
            <v>4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HLBU2440467           </v>
          </cell>
          <cell r="U67" t="str">
            <v>22/02/2022</v>
          </cell>
          <cell r="V67" t="str">
            <v>22/02/2022</v>
          </cell>
          <cell r="W67" t="str">
            <v/>
          </cell>
          <cell r="X67" t="str">
            <v>FINALIZADO</v>
          </cell>
          <cell r="Y67" t="str">
            <v/>
          </cell>
          <cell r="Z67" t="str">
            <v>10</v>
          </cell>
          <cell r="AA67" t="str">
            <v>1</v>
          </cell>
          <cell r="AB67" t="str">
            <v>30</v>
          </cell>
          <cell r="AC67" t="str">
            <v>11</v>
          </cell>
          <cell r="AD67" t="str">
            <v xml:space="preserve">HLBU2440467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Processado</v>
          </cell>
          <cell r="AI67" t="str">
            <v>Sim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12/02/2022</v>
          </cell>
          <cell r="AN67" t="str">
            <v>2203427395</v>
          </cell>
        </row>
        <row r="68">
          <cell r="B68">
            <v>80533393</v>
          </cell>
          <cell r="C68" t="str">
            <v xml:space="preserve">540200790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24</v>
          </cell>
          <cell r="I68" t="str">
            <v>0</v>
          </cell>
          <cell r="J68">
            <v>7</v>
          </cell>
          <cell r="K68" t="str">
            <v>3</v>
          </cell>
          <cell r="L68" t="str">
            <v>7</v>
          </cell>
          <cell r="M68" t="str">
            <v>0</v>
          </cell>
          <cell r="N68" t="str">
            <v>14</v>
          </cell>
          <cell r="O68" t="str">
            <v>13</v>
          </cell>
          <cell r="P68" t="str">
            <v>14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HLBU2872250           </v>
          </cell>
          <cell r="U68" t="str">
            <v>23/02/2022</v>
          </cell>
          <cell r="V68" t="str">
            <v>23/02/2022</v>
          </cell>
          <cell r="W68" t="str">
            <v/>
          </cell>
          <cell r="X68" t="str">
            <v>FINALIZADO</v>
          </cell>
          <cell r="Y68" t="str">
            <v/>
          </cell>
          <cell r="Z68" t="str">
            <v>10</v>
          </cell>
          <cell r="AA68" t="str">
            <v>2</v>
          </cell>
          <cell r="AB68" t="str">
            <v>41</v>
          </cell>
          <cell r="AC68" t="str">
            <v>11</v>
          </cell>
          <cell r="AD68" t="str">
            <v xml:space="preserve">HLBU2872250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Processado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09/02/2022</v>
          </cell>
          <cell r="AN68" t="str">
            <v>2203431520</v>
          </cell>
        </row>
        <row r="69">
          <cell r="B69">
            <v>80533403</v>
          </cell>
          <cell r="C69" t="str">
            <v xml:space="preserve">540200791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25</v>
          </cell>
          <cell r="I69" t="str">
            <v>0</v>
          </cell>
          <cell r="J69">
            <v>3</v>
          </cell>
          <cell r="K69" t="str">
            <v>1</v>
          </cell>
          <cell r="L69" t="str">
            <v>3</v>
          </cell>
          <cell r="M69" t="str">
            <v>0</v>
          </cell>
          <cell r="N69" t="str">
            <v>12</v>
          </cell>
          <cell r="O69" t="str">
            <v>0</v>
          </cell>
          <cell r="P69" t="str">
            <v>0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TCKU1755379           </v>
          </cell>
          <cell r="U69" t="str">
            <v>22/02/2022</v>
          </cell>
          <cell r="V69" t="str">
            <v>22/02/2022</v>
          </cell>
          <cell r="W69" t="str">
            <v>Guilherme A9040103621</v>
          </cell>
          <cell r="X69" t="str">
            <v>FINALIZADO</v>
          </cell>
          <cell r="Y69" t="str">
            <v/>
          </cell>
          <cell r="Z69" t="str">
            <v>10</v>
          </cell>
          <cell r="AA69" t="str">
            <v>2</v>
          </cell>
          <cell r="AB69" t="str">
            <v>12</v>
          </cell>
          <cell r="AC69" t="str">
            <v>11</v>
          </cell>
          <cell r="AD69" t="str">
            <v xml:space="preserve">TCKU1755379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Processado</v>
          </cell>
          <cell r="AI69" t="str">
            <v>Sim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09/02/2022</v>
          </cell>
          <cell r="AN69" t="str">
            <v>2203410140</v>
          </cell>
        </row>
        <row r="70">
          <cell r="B70">
            <v>80533401</v>
          </cell>
          <cell r="C70" t="str">
            <v xml:space="preserve">540200792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24</v>
          </cell>
          <cell r="I70" t="str">
            <v>0</v>
          </cell>
          <cell r="J70">
            <v>16</v>
          </cell>
          <cell r="K70" t="str">
            <v>6</v>
          </cell>
          <cell r="L70" t="str">
            <v>16</v>
          </cell>
          <cell r="M70" t="str">
            <v>0</v>
          </cell>
          <cell r="N70" t="str">
            <v>44</v>
          </cell>
          <cell r="O70" t="str">
            <v>12</v>
          </cell>
          <cell r="P70" t="str">
            <v>7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HLXU8558114           </v>
          </cell>
          <cell r="U70" t="str">
            <v>22/02/2022</v>
          </cell>
          <cell r="V70" t="str">
            <v>22/02/2022</v>
          </cell>
          <cell r="W70" t="str">
            <v/>
          </cell>
          <cell r="X70" t="str">
            <v>FINALIZADO</v>
          </cell>
          <cell r="Y70" t="str">
            <v/>
          </cell>
          <cell r="Z70" t="str">
            <v>10</v>
          </cell>
          <cell r="AA70" t="str">
            <v>1</v>
          </cell>
          <cell r="AB70" t="str">
            <v>63</v>
          </cell>
          <cell r="AC70" t="str">
            <v>11</v>
          </cell>
          <cell r="AD70" t="str">
            <v xml:space="preserve">HLXU8558114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Processado</v>
          </cell>
          <cell r="AI70" t="str">
            <v>Sim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09/02/2022</v>
          </cell>
          <cell r="AN70" t="str">
            <v>2203427425</v>
          </cell>
        </row>
        <row r="71">
          <cell r="B71">
            <v>80533408</v>
          </cell>
          <cell r="C71" t="str">
            <v xml:space="preserve">540200793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24</v>
          </cell>
          <cell r="I71" t="str">
            <v>0</v>
          </cell>
          <cell r="J71">
            <v>1</v>
          </cell>
          <cell r="K71" t="str">
            <v>1</v>
          </cell>
          <cell r="L71" t="str">
            <v>1</v>
          </cell>
          <cell r="M71" t="str">
            <v>0</v>
          </cell>
          <cell r="N71" t="str">
            <v>20</v>
          </cell>
          <cell r="O71" t="str">
            <v>0</v>
          </cell>
          <cell r="P71" t="str">
            <v>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HLBU1768092           </v>
          </cell>
          <cell r="U71" t="str">
            <v>25/02/2022</v>
          </cell>
          <cell r="V71" t="str">
            <v>23/02/2022</v>
          </cell>
          <cell r="W71" t="str">
            <v/>
          </cell>
          <cell r="X71" t="str">
            <v>FINALIZADO</v>
          </cell>
          <cell r="Y71" t="str">
            <v/>
          </cell>
          <cell r="Z71" t="str">
            <v>10</v>
          </cell>
          <cell r="AA71" t="str">
            <v>1</v>
          </cell>
          <cell r="AB71" t="str">
            <v>20</v>
          </cell>
          <cell r="AC71" t="str">
            <v>11</v>
          </cell>
          <cell r="AD71" t="str">
            <v xml:space="preserve">HLBU1768092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Processado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09/02/2022</v>
          </cell>
          <cell r="AN71" t="str">
            <v>2203431872</v>
          </cell>
        </row>
        <row r="72">
          <cell r="B72">
            <v>80533417</v>
          </cell>
          <cell r="C72" t="str">
            <v xml:space="preserve">540200794 </v>
          </cell>
          <cell r="E72" t="str">
            <v/>
          </cell>
          <cell r="F72" t="str">
            <v>VERDE</v>
          </cell>
          <cell r="G72" t="str">
            <v xml:space="preserve">UASC AL KHOR                                      </v>
          </cell>
          <cell r="H72" t="str">
            <v>8</v>
          </cell>
          <cell r="I72" t="str">
            <v>0</v>
          </cell>
          <cell r="J72">
            <v>8</v>
          </cell>
          <cell r="K72" t="str">
            <v>4</v>
          </cell>
          <cell r="L72" t="str">
            <v>8</v>
          </cell>
          <cell r="M72" t="str">
            <v>0</v>
          </cell>
          <cell r="N72" t="str">
            <v>3</v>
          </cell>
          <cell r="O72" t="str">
            <v>3</v>
          </cell>
          <cell r="P72" t="str">
            <v>34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HLBU2660076           </v>
          </cell>
          <cell r="U72" t="str">
            <v>11/03/2022</v>
          </cell>
          <cell r="V72" t="str">
            <v>11/03/2022</v>
          </cell>
          <cell r="W72" t="str">
            <v>DTA 04/03/ Patrick A9305200007</v>
          </cell>
          <cell r="X72" t="str">
            <v>EM DESOVA</v>
          </cell>
          <cell r="Y72" t="str">
            <v/>
          </cell>
          <cell r="Z72" t="str">
            <v>10</v>
          </cell>
          <cell r="AA72" t="str">
            <v>1</v>
          </cell>
          <cell r="AB72" t="str">
            <v>40</v>
          </cell>
          <cell r="AC72" t="str">
            <v>11</v>
          </cell>
          <cell r="AD72" t="str">
            <v xml:space="preserve">HLBU2660076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Processado</v>
          </cell>
          <cell r="AI72" t="str">
            <v>Sim</v>
          </cell>
          <cell r="AJ72" t="str">
            <v>22/01/2022</v>
          </cell>
          <cell r="AK72" t="str">
            <v>Marítimo</v>
          </cell>
          <cell r="AL72" t="str">
            <v>27/01/2022</v>
          </cell>
          <cell r="AM72" t="str">
            <v>09/02/2022</v>
          </cell>
          <cell r="AN72" t="str">
            <v>2204636222</v>
          </cell>
        </row>
        <row r="73">
          <cell r="B73">
            <v>80533421</v>
          </cell>
          <cell r="C73" t="str">
            <v xml:space="preserve">540200795 </v>
          </cell>
          <cell r="E73" t="str">
            <v/>
          </cell>
          <cell r="F73" t="str">
            <v>VERDE</v>
          </cell>
          <cell r="G73" t="str">
            <v xml:space="preserve">UASC AL KHOR                                      </v>
          </cell>
          <cell r="H73" t="str">
            <v>25</v>
          </cell>
          <cell r="I73" t="str">
            <v>0</v>
          </cell>
          <cell r="J73">
            <v>18</v>
          </cell>
          <cell r="K73" t="str">
            <v>4</v>
          </cell>
          <cell r="L73" t="str">
            <v>18</v>
          </cell>
          <cell r="M73" t="str">
            <v>258</v>
          </cell>
          <cell r="N73" t="str">
            <v>20</v>
          </cell>
          <cell r="O73" t="str">
            <v>11</v>
          </cell>
          <cell r="P73" t="str">
            <v>0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TGCU5180476           </v>
          </cell>
          <cell r="U73" t="str">
            <v>21/02/2022</v>
          </cell>
          <cell r="V73" t="str">
            <v>22/02/2022</v>
          </cell>
          <cell r="W73" t="str">
            <v/>
          </cell>
          <cell r="X73" t="str">
            <v>FINALIZADO</v>
          </cell>
          <cell r="Y73" t="str">
            <v/>
          </cell>
          <cell r="Z73" t="str">
            <v>10</v>
          </cell>
          <cell r="AA73" t="str">
            <v>1</v>
          </cell>
          <cell r="AB73" t="str">
            <v>34</v>
          </cell>
          <cell r="AC73" t="str">
            <v>11</v>
          </cell>
          <cell r="AD73" t="str">
            <v xml:space="preserve">TGCU5180476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Processado</v>
          </cell>
          <cell r="AI73" t="str">
            <v>Sim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09/02/2022</v>
          </cell>
          <cell r="AN73" t="str">
            <v>2203405197</v>
          </cell>
        </row>
        <row r="74">
          <cell r="B74">
            <v>80533426</v>
          </cell>
          <cell r="C74" t="str">
            <v xml:space="preserve">540200796 </v>
          </cell>
          <cell r="E74" t="str">
            <v/>
          </cell>
          <cell r="F74" t="str">
            <v>VERDE</v>
          </cell>
          <cell r="G74" t="str">
            <v xml:space="preserve">UASC AL KHOR                                      </v>
          </cell>
          <cell r="H74" t="str">
            <v>25</v>
          </cell>
          <cell r="I74" t="str">
            <v>0</v>
          </cell>
          <cell r="J74">
            <v>48</v>
          </cell>
          <cell r="K74" t="str">
            <v>6</v>
          </cell>
          <cell r="L74" t="str">
            <v>48</v>
          </cell>
          <cell r="M74" t="str">
            <v>241</v>
          </cell>
          <cell r="N74" t="str">
            <v>3</v>
          </cell>
          <cell r="O74" t="str">
            <v>13</v>
          </cell>
          <cell r="P74" t="str">
            <v>3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HLXU8314519           </v>
          </cell>
          <cell r="U74" t="str">
            <v>21/02/2022</v>
          </cell>
          <cell r="V74" t="str">
            <v>22/02/2022</v>
          </cell>
          <cell r="W74" t="str">
            <v>Silas A9606903344  8R35</v>
          </cell>
          <cell r="X74" t="str">
            <v>FINALIZADO</v>
          </cell>
          <cell r="Y74" t="str">
            <v/>
          </cell>
          <cell r="Z74" t="str">
            <v>10</v>
          </cell>
          <cell r="AA74" t="str">
            <v>1</v>
          </cell>
          <cell r="AB74" t="str">
            <v>23</v>
          </cell>
          <cell r="AC74" t="str">
            <v>11</v>
          </cell>
          <cell r="AD74" t="str">
            <v xml:space="preserve">HLXU8314519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Processado</v>
          </cell>
          <cell r="AI74" t="str">
            <v>Sim</v>
          </cell>
          <cell r="AJ74" t="str">
            <v>22/01/2022</v>
          </cell>
          <cell r="AK74" t="str">
            <v>Marítimo</v>
          </cell>
          <cell r="AL74" t="str">
            <v>27/01/2022</v>
          </cell>
          <cell r="AM74" t="str">
            <v>09/02/2022</v>
          </cell>
          <cell r="AN74" t="str">
            <v>2203405235</v>
          </cell>
        </row>
        <row r="75">
          <cell r="B75">
            <v>80533479</v>
          </cell>
          <cell r="C75" t="str">
            <v xml:space="preserve">540200801 </v>
          </cell>
          <cell r="E75" t="str">
            <v/>
          </cell>
          <cell r="F75" t="str">
            <v>VERDE</v>
          </cell>
          <cell r="G75" t="str">
            <v xml:space="preserve">UASC AL KHOR                                      </v>
          </cell>
          <cell r="H75" t="str">
            <v>25</v>
          </cell>
          <cell r="I75" t="str">
            <v>0</v>
          </cell>
          <cell r="J75">
            <v>66</v>
          </cell>
          <cell r="K75" t="str">
            <v>12</v>
          </cell>
          <cell r="L75" t="str">
            <v>66</v>
          </cell>
          <cell r="M75" t="str">
            <v>407</v>
          </cell>
          <cell r="N75" t="str">
            <v>1</v>
          </cell>
          <cell r="O75" t="str">
            <v>10</v>
          </cell>
          <cell r="P75" t="str">
            <v>73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FCIU8639045           </v>
          </cell>
          <cell r="U75" t="str">
            <v>22/02/2022</v>
          </cell>
          <cell r="V75" t="str">
            <v>22/02/2022</v>
          </cell>
          <cell r="W75" t="str">
            <v/>
          </cell>
          <cell r="X75" t="str">
            <v>FINALIZADO</v>
          </cell>
          <cell r="Y75" t="str">
            <v/>
          </cell>
          <cell r="Z75" t="str">
            <v>10</v>
          </cell>
          <cell r="AA75" t="str">
            <v>4</v>
          </cell>
          <cell r="AB75" t="str">
            <v>35</v>
          </cell>
          <cell r="AC75" t="str">
            <v>11</v>
          </cell>
          <cell r="AD75" t="str">
            <v xml:space="preserve">FCIU8639045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Processado</v>
          </cell>
          <cell r="AI75" t="str">
            <v>Sim</v>
          </cell>
          <cell r="AJ75" t="str">
            <v>22/01/2022</v>
          </cell>
          <cell r="AK75" t="str">
            <v>Marítimo</v>
          </cell>
          <cell r="AL75" t="str">
            <v>27/01/2022</v>
          </cell>
          <cell r="AM75" t="str">
            <v>09/02/2022</v>
          </cell>
          <cell r="AN75" t="str">
            <v>2203410158</v>
          </cell>
        </row>
        <row r="76">
          <cell r="B76">
            <v>80533485</v>
          </cell>
          <cell r="C76" t="str">
            <v xml:space="preserve">540200803 </v>
          </cell>
          <cell r="E76" t="str">
            <v/>
          </cell>
          <cell r="F76" t="str">
            <v>VERDE</v>
          </cell>
          <cell r="G76" t="str">
            <v xml:space="preserve">UASC AL KHOR                                      </v>
          </cell>
          <cell r="H76" t="str">
            <v>23</v>
          </cell>
          <cell r="I76" t="str">
            <v>0</v>
          </cell>
          <cell r="J76">
            <v>63</v>
          </cell>
          <cell r="K76" t="str">
            <v>15</v>
          </cell>
          <cell r="L76" t="str">
            <v>63</v>
          </cell>
          <cell r="M76" t="str">
            <v>355</v>
          </cell>
          <cell r="N76" t="str">
            <v>16</v>
          </cell>
          <cell r="O76" t="str">
            <v>11</v>
          </cell>
          <cell r="P76" t="str">
            <v>46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SLSU8058078           </v>
          </cell>
          <cell r="U76" t="str">
            <v>22/02/2022</v>
          </cell>
          <cell r="V76" t="str">
            <v>23/02/2022</v>
          </cell>
          <cell r="W76" t="str">
            <v/>
          </cell>
          <cell r="X76" t="str">
            <v>FINALIZADO</v>
          </cell>
          <cell r="Y76" t="str">
            <v/>
          </cell>
          <cell r="Z76" t="str">
            <v>10</v>
          </cell>
          <cell r="AA76" t="str">
            <v>2</v>
          </cell>
          <cell r="AB76" t="str">
            <v>45</v>
          </cell>
          <cell r="AC76" t="str">
            <v>11</v>
          </cell>
          <cell r="AD76" t="str">
            <v xml:space="preserve">SLSU8058078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Processado</v>
          </cell>
          <cell r="AI76" t="str">
            <v>Sim</v>
          </cell>
          <cell r="AJ76" t="str">
            <v>22/01/2022</v>
          </cell>
          <cell r="AK76" t="str">
            <v>Marítimo</v>
          </cell>
          <cell r="AL76" t="str">
            <v>27/01/2022</v>
          </cell>
          <cell r="AM76" t="str">
            <v>09/02/2022</v>
          </cell>
          <cell r="AN76" t="str">
            <v>2203617356</v>
          </cell>
        </row>
        <row r="77">
          <cell r="B77">
            <v>80533488</v>
          </cell>
          <cell r="C77" t="str">
            <v xml:space="preserve">540200804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25</v>
          </cell>
          <cell r="I77" t="str">
            <v>0</v>
          </cell>
          <cell r="J77">
            <v>38</v>
          </cell>
          <cell r="K77" t="str">
            <v>7</v>
          </cell>
          <cell r="L77" t="str">
            <v>38</v>
          </cell>
          <cell r="M77" t="str">
            <v>235</v>
          </cell>
          <cell r="N77" t="str">
            <v>0</v>
          </cell>
          <cell r="O77" t="str">
            <v>18</v>
          </cell>
          <cell r="P77" t="str">
            <v>360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FANU1051755           </v>
          </cell>
          <cell r="U77" t="str">
            <v>22/02/2022</v>
          </cell>
          <cell r="V77" t="str">
            <v>22/02/2022</v>
          </cell>
          <cell r="W77" t="str">
            <v>Milani A  0004208671</v>
          </cell>
          <cell r="X77" t="str">
            <v>FINALIZADO</v>
          </cell>
          <cell r="Y77" t="str">
            <v/>
          </cell>
          <cell r="Z77" t="str">
            <v>10</v>
          </cell>
          <cell r="AA77" t="str">
            <v>2</v>
          </cell>
          <cell r="AB77" t="str">
            <v>34</v>
          </cell>
          <cell r="AC77" t="str">
            <v>11</v>
          </cell>
          <cell r="AD77" t="str">
            <v xml:space="preserve">FANU1051755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Processado</v>
          </cell>
          <cell r="AI77" t="str">
            <v>Sim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2203410611</v>
          </cell>
        </row>
        <row r="78">
          <cell r="B78">
            <v>80533442</v>
          </cell>
          <cell r="C78" t="str">
            <v xml:space="preserve">540200806 </v>
          </cell>
          <cell r="E78" t="str">
            <v/>
          </cell>
          <cell r="F78" t="str">
            <v>VERDE</v>
          </cell>
          <cell r="G78" t="str">
            <v xml:space="preserve">UASC AL KHOR                                      </v>
          </cell>
          <cell r="H78" t="str">
            <v>23</v>
          </cell>
          <cell r="I78" t="str">
            <v>0</v>
          </cell>
          <cell r="J78">
            <v>32</v>
          </cell>
          <cell r="K78" t="str">
            <v>5</v>
          </cell>
          <cell r="L78" t="str">
            <v>32</v>
          </cell>
          <cell r="M78" t="str">
            <v>229</v>
          </cell>
          <cell r="N78" t="str">
            <v>22</v>
          </cell>
          <cell r="O78" t="str">
            <v>5</v>
          </cell>
          <cell r="P78" t="str">
            <v>4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CAIU9415648           </v>
          </cell>
          <cell r="U78" t="str">
            <v>23/02/2022</v>
          </cell>
          <cell r="V78" t="str">
            <v>23/02/2022</v>
          </cell>
          <cell r="W78" t="str">
            <v/>
          </cell>
          <cell r="X78" t="str">
            <v>FINALIZADO</v>
          </cell>
          <cell r="Y78" t="str">
            <v/>
          </cell>
          <cell r="Z78" t="str">
            <v>10</v>
          </cell>
          <cell r="AA78" t="str">
            <v>2</v>
          </cell>
          <cell r="AB78" t="str">
            <v>40</v>
          </cell>
          <cell r="AC78" t="str">
            <v>11</v>
          </cell>
          <cell r="AD78" t="str">
            <v xml:space="preserve">CAIU9415648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Processado</v>
          </cell>
          <cell r="AI78" t="str">
            <v>Sim</v>
          </cell>
          <cell r="AJ78" t="str">
            <v>22/01/2022</v>
          </cell>
          <cell r="AK78" t="str">
            <v>Marítimo</v>
          </cell>
          <cell r="AL78" t="str">
            <v>27/01/2022</v>
          </cell>
          <cell r="AM78" t="str">
            <v>09/02/2022</v>
          </cell>
          <cell r="AN78" t="str">
            <v>2203545681</v>
          </cell>
        </row>
        <row r="79">
          <cell r="B79">
            <v>80533439</v>
          </cell>
          <cell r="C79" t="str">
            <v xml:space="preserve">540200807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23</v>
          </cell>
          <cell r="I79" t="str">
            <v>0</v>
          </cell>
          <cell r="J79">
            <v>5</v>
          </cell>
          <cell r="K79" t="str">
            <v>4</v>
          </cell>
          <cell r="L79" t="str">
            <v>5</v>
          </cell>
          <cell r="M79" t="str">
            <v>0</v>
          </cell>
          <cell r="N79" t="str">
            <v>10</v>
          </cell>
          <cell r="O79" t="str">
            <v>2</v>
          </cell>
          <cell r="P79" t="str">
            <v>26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TGBU9613082           </v>
          </cell>
          <cell r="U79" t="str">
            <v>23/02/2022</v>
          </cell>
          <cell r="V79" t="str">
            <v>23/02/2022</v>
          </cell>
          <cell r="W79" t="str">
            <v/>
          </cell>
          <cell r="X79" t="str">
            <v>FINALIZADO</v>
          </cell>
          <cell r="Y79" t="str">
            <v/>
          </cell>
          <cell r="Z79" t="str">
            <v>10</v>
          </cell>
          <cell r="AA79" t="str">
            <v>2</v>
          </cell>
          <cell r="AB79" t="str">
            <v>38</v>
          </cell>
          <cell r="AC79" t="str">
            <v>11</v>
          </cell>
          <cell r="AD79" t="str">
            <v xml:space="preserve">TGBU9613082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Processado</v>
          </cell>
          <cell r="AI79" t="str">
            <v>Sim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2203545690</v>
          </cell>
        </row>
        <row r="80">
          <cell r="B80">
            <v>80533329</v>
          </cell>
          <cell r="C80" t="str">
            <v xml:space="preserve">540200880 </v>
          </cell>
          <cell r="E80" t="str">
            <v/>
          </cell>
          <cell r="F80" t="str">
            <v>VERDE</v>
          </cell>
          <cell r="G80" t="str">
            <v xml:space="preserve">UASC AL KHOR                                      </v>
          </cell>
          <cell r="H80" t="str">
            <v>25</v>
          </cell>
          <cell r="I80" t="str">
            <v>0</v>
          </cell>
          <cell r="J80">
            <v>38</v>
          </cell>
          <cell r="K80" t="str">
            <v>7</v>
          </cell>
          <cell r="L80" t="str">
            <v>38</v>
          </cell>
          <cell r="M80" t="str">
            <v>285</v>
          </cell>
          <cell r="N80" t="str">
            <v>28</v>
          </cell>
          <cell r="O80" t="str">
            <v>27</v>
          </cell>
          <cell r="P80" t="str">
            <v>1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UETU5276499           </v>
          </cell>
          <cell r="U80" t="str">
            <v>21/02/2022</v>
          </cell>
          <cell r="V80" t="str">
            <v>23/02/2022</v>
          </cell>
          <cell r="W80" t="str">
            <v>Silas A9606903344  8R35</v>
          </cell>
          <cell r="X80" t="str">
            <v>FINALIZADO</v>
          </cell>
          <cell r="Y80" t="str">
            <v/>
          </cell>
          <cell r="Z80" t="str">
            <v>10</v>
          </cell>
          <cell r="AA80" t="str">
            <v>3</v>
          </cell>
          <cell r="AB80" t="str">
            <v>61</v>
          </cell>
          <cell r="AC80" t="str">
            <v>11</v>
          </cell>
          <cell r="AD80" t="str">
            <v xml:space="preserve">UETU5276499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Processado</v>
          </cell>
          <cell r="AI80" t="str">
            <v>Sim</v>
          </cell>
          <cell r="AJ80" t="str">
            <v>22/01/2022</v>
          </cell>
          <cell r="AK80" t="str">
            <v>Marítimo</v>
          </cell>
          <cell r="AL80" t="str">
            <v>27/01/2022</v>
          </cell>
          <cell r="AM80" t="str">
            <v>11/02/2022</v>
          </cell>
          <cell r="AN80" t="str">
            <v>2203405359</v>
          </cell>
        </row>
        <row r="81">
          <cell r="B81">
            <v>80532668</v>
          </cell>
          <cell r="C81" t="str">
            <v xml:space="preserve">540200883 </v>
          </cell>
          <cell r="E81" t="str">
            <v/>
          </cell>
          <cell r="F81" t="str">
            <v>VERDE</v>
          </cell>
          <cell r="G81" t="str">
            <v xml:space="preserve">UASC AL KHOR                                      </v>
          </cell>
          <cell r="H81" t="str">
            <v>25</v>
          </cell>
          <cell r="I81" t="str">
            <v>0</v>
          </cell>
          <cell r="J81">
            <v>21</v>
          </cell>
          <cell r="K81" t="str">
            <v>8</v>
          </cell>
          <cell r="L81" t="str">
            <v>21</v>
          </cell>
          <cell r="M81" t="str">
            <v>54</v>
          </cell>
          <cell r="N81" t="str">
            <v>46</v>
          </cell>
          <cell r="O81" t="str">
            <v>5</v>
          </cell>
          <cell r="P81" t="str">
            <v>5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FANU1127362           </v>
          </cell>
          <cell r="U81" t="str">
            <v>21/02/2022</v>
          </cell>
          <cell r="V81" t="str">
            <v>23/02/2022</v>
          </cell>
          <cell r="W81" t="str">
            <v>CJ. CAMBIO ( ALVARO ) PUXE SBL/ Leticia A9582800000</v>
          </cell>
          <cell r="X81" t="str">
            <v>FINALIZADO</v>
          </cell>
          <cell r="Y81" t="str">
            <v/>
          </cell>
          <cell r="Z81" t="str">
            <v>10</v>
          </cell>
          <cell r="AA81" t="str">
            <v>1</v>
          </cell>
          <cell r="AB81" t="str">
            <v>57</v>
          </cell>
          <cell r="AC81" t="str">
            <v>11</v>
          </cell>
          <cell r="AD81" t="str">
            <v xml:space="preserve">FANU1127362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Processado</v>
          </cell>
          <cell r="AI81" t="str">
            <v>Sim</v>
          </cell>
          <cell r="AJ81" t="str">
            <v>22/01/2022</v>
          </cell>
          <cell r="AK81" t="str">
            <v>Marítimo</v>
          </cell>
          <cell r="AL81" t="str">
            <v>27/01/2022</v>
          </cell>
          <cell r="AM81" t="str">
            <v>11/02/2022</v>
          </cell>
          <cell r="AN81" t="str">
            <v>2203404778</v>
          </cell>
        </row>
        <row r="82">
          <cell r="B82">
            <v>80532633</v>
          </cell>
          <cell r="C82" t="str">
            <v xml:space="preserve">540200885 </v>
          </cell>
          <cell r="E82" t="str">
            <v/>
          </cell>
          <cell r="F82" t="str">
            <v>VERDE</v>
          </cell>
          <cell r="G82" t="str">
            <v xml:space="preserve">UASC AL KHOR                                      </v>
          </cell>
          <cell r="H82" t="str">
            <v>25</v>
          </cell>
          <cell r="I82" t="str">
            <v>0</v>
          </cell>
          <cell r="J82">
            <v>20</v>
          </cell>
          <cell r="K82" t="str">
            <v>2</v>
          </cell>
          <cell r="L82" t="str">
            <v>20</v>
          </cell>
          <cell r="M82" t="str">
            <v>0</v>
          </cell>
          <cell r="N82" t="str">
            <v>10</v>
          </cell>
          <cell r="O82" t="str">
            <v>24</v>
          </cell>
          <cell r="P82" t="str">
            <v>22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FANU1816654           </v>
          </cell>
          <cell r="U82" t="str">
            <v>21/02/2022</v>
          </cell>
          <cell r="V82" t="str">
            <v>22/02/2022</v>
          </cell>
          <cell r="W82" t="str">
            <v>Rodrigo A0069811705</v>
          </cell>
          <cell r="X82" t="str">
            <v>FINALIZADO</v>
          </cell>
          <cell r="Y82" t="str">
            <v/>
          </cell>
          <cell r="Z82" t="str">
            <v>10</v>
          </cell>
          <cell r="AA82" t="str">
            <v>1</v>
          </cell>
          <cell r="AB82" t="str">
            <v>56</v>
          </cell>
          <cell r="AC82" t="str">
            <v>11</v>
          </cell>
          <cell r="AD82" t="str">
            <v xml:space="preserve">FANU1816654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Processado</v>
          </cell>
          <cell r="AI82" t="str">
            <v>Sim</v>
          </cell>
          <cell r="AJ82" t="str">
            <v>22/01/2022</v>
          </cell>
          <cell r="AK82" t="str">
            <v>Marítimo</v>
          </cell>
          <cell r="AL82" t="str">
            <v>27/01/2022</v>
          </cell>
          <cell r="AM82" t="str">
            <v>11/02/2022</v>
          </cell>
          <cell r="AN82" t="str">
            <v>2203404786</v>
          </cell>
        </row>
        <row r="83">
          <cell r="B83">
            <v>80532677</v>
          </cell>
          <cell r="C83" t="str">
            <v xml:space="preserve">540200888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10</v>
          </cell>
          <cell r="I83" t="str">
            <v>0</v>
          </cell>
          <cell r="J83">
            <v>7</v>
          </cell>
          <cell r="K83" t="str">
            <v>3</v>
          </cell>
          <cell r="L83" t="str">
            <v>7</v>
          </cell>
          <cell r="M83" t="str">
            <v>0</v>
          </cell>
          <cell r="N83" t="str">
            <v>8</v>
          </cell>
          <cell r="O83" t="str">
            <v>8</v>
          </cell>
          <cell r="P83" t="str">
            <v>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HLBU1493293           </v>
          </cell>
          <cell r="U83" t="str">
            <v>11/03/2022</v>
          </cell>
          <cell r="V83" t="str">
            <v>11/03/2022</v>
          </cell>
          <cell r="W83" t="str">
            <v>Leticia A9424604709 / Patrick A9483254609  7390</v>
          </cell>
          <cell r="X83" t="str">
            <v>FINALIZADO</v>
          </cell>
          <cell r="Y83" t="str">
            <v/>
          </cell>
          <cell r="Z83" t="str">
            <v>10</v>
          </cell>
          <cell r="AA83" t="str">
            <v>3</v>
          </cell>
          <cell r="AB83" t="str">
            <v>25</v>
          </cell>
          <cell r="AC83" t="str">
            <v>11</v>
          </cell>
          <cell r="AD83" t="str">
            <v xml:space="preserve">HLBU1493293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Processado</v>
          </cell>
          <cell r="AI83" t="str">
            <v>Sim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11/02/2022</v>
          </cell>
          <cell r="AN83" t="str">
            <v>2204335893</v>
          </cell>
        </row>
        <row r="84">
          <cell r="B84">
            <v>80532678</v>
          </cell>
          <cell r="C84" t="str">
            <v xml:space="preserve">540200889 </v>
          </cell>
          <cell r="E84" t="str">
            <v/>
          </cell>
          <cell r="F84" t="str">
            <v>VERDE</v>
          </cell>
          <cell r="G84" t="str">
            <v xml:space="preserve">UASC AL KHOR                                      </v>
          </cell>
          <cell r="H84" t="str">
            <v>15</v>
          </cell>
          <cell r="I84" t="str">
            <v>0</v>
          </cell>
          <cell r="J84">
            <v>8</v>
          </cell>
          <cell r="K84" t="str">
            <v>2</v>
          </cell>
          <cell r="L84" t="str">
            <v>8</v>
          </cell>
          <cell r="M84" t="str">
            <v>0</v>
          </cell>
          <cell r="N84" t="str">
            <v>0</v>
          </cell>
          <cell r="O84" t="str">
            <v>13</v>
          </cell>
          <cell r="P84" t="str">
            <v>20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TGBU5910170           </v>
          </cell>
          <cell r="U84" t="str">
            <v>02/03/2022</v>
          </cell>
          <cell r="V84" t="str">
            <v>02/03/2022</v>
          </cell>
          <cell r="W84" t="str">
            <v>Patrick A9483254609     7390</v>
          </cell>
          <cell r="X84" t="str">
            <v>FINALIZADO</v>
          </cell>
          <cell r="Y84" t="str">
            <v/>
          </cell>
          <cell r="Z84" t="str">
            <v>10</v>
          </cell>
          <cell r="AA84" t="str">
            <v>3</v>
          </cell>
          <cell r="AB84" t="str">
            <v>33</v>
          </cell>
          <cell r="AC84" t="str">
            <v>11</v>
          </cell>
          <cell r="AD84" t="str">
            <v xml:space="preserve">TGBU5910170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Processado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27/01/2022</v>
          </cell>
          <cell r="AM84" t="str">
            <v>11/02/2022</v>
          </cell>
          <cell r="AN84" t="str">
            <v>2203846045</v>
          </cell>
        </row>
        <row r="85">
          <cell r="B85">
            <v>80533054</v>
          </cell>
          <cell r="C85" t="str">
            <v xml:space="preserve">540200891 </v>
          </cell>
          <cell r="E85" t="str">
            <v/>
          </cell>
          <cell r="F85" t="str">
            <v>VERDE</v>
          </cell>
          <cell r="G85" t="str">
            <v xml:space="preserve">UASC AL KHOR                                      </v>
          </cell>
          <cell r="H85" t="str">
            <v>25</v>
          </cell>
          <cell r="I85" t="str">
            <v>0</v>
          </cell>
          <cell r="J85">
            <v>4</v>
          </cell>
          <cell r="K85" t="str">
            <v>1</v>
          </cell>
          <cell r="L85" t="str">
            <v>4</v>
          </cell>
          <cell r="M85" t="str">
            <v>0</v>
          </cell>
          <cell r="N85" t="str">
            <v>14</v>
          </cell>
          <cell r="O85" t="str">
            <v>0</v>
          </cell>
          <cell r="P85" t="str">
            <v>0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HLXU1214009           </v>
          </cell>
          <cell r="U85" t="str">
            <v>15/02/2022</v>
          </cell>
          <cell r="V85" t="str">
            <v>22/02/2022</v>
          </cell>
          <cell r="W85" t="str">
            <v>Guilherme A9040103621</v>
          </cell>
          <cell r="X85" t="str">
            <v>FINALIZADO</v>
          </cell>
          <cell r="Y85" t="str">
            <v/>
          </cell>
          <cell r="Z85" t="str">
            <v>10</v>
          </cell>
          <cell r="AA85" t="str">
            <v>1</v>
          </cell>
          <cell r="AB85" t="str">
            <v>14</v>
          </cell>
          <cell r="AC85" t="str">
            <v>11</v>
          </cell>
          <cell r="AD85" t="str">
            <v xml:space="preserve">HLXU1214009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Processado</v>
          </cell>
          <cell r="AI85" t="str">
            <v>Não</v>
          </cell>
          <cell r="AJ85" t="str">
            <v>22/01/2022</v>
          </cell>
          <cell r="AK85" t="str">
            <v>Marítimo</v>
          </cell>
          <cell r="AL85" t="str">
            <v>27/01/2022</v>
          </cell>
          <cell r="AM85" t="str">
            <v>11/02/2022</v>
          </cell>
          <cell r="AN85" t="str">
            <v>2203411979</v>
          </cell>
        </row>
        <row r="86">
          <cell r="B86">
            <v>80532699</v>
          </cell>
          <cell r="C86" t="str">
            <v xml:space="preserve">540200895 </v>
          </cell>
          <cell r="E86" t="str">
            <v/>
          </cell>
          <cell r="F86" t="str">
            <v>VERDE</v>
          </cell>
          <cell r="G86" t="str">
            <v xml:space="preserve">UASC AL KHOR                                      </v>
          </cell>
          <cell r="H86" t="str">
            <v>9</v>
          </cell>
          <cell r="I86" t="str">
            <v>0</v>
          </cell>
          <cell r="J86">
            <v>5</v>
          </cell>
          <cell r="K86" t="str">
            <v>2</v>
          </cell>
          <cell r="L86" t="str">
            <v>5</v>
          </cell>
          <cell r="M86" t="str">
            <v>0</v>
          </cell>
          <cell r="N86" t="str">
            <v>2</v>
          </cell>
          <cell r="O86" t="str">
            <v>6</v>
          </cell>
          <cell r="P86" t="str">
            <v>13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CXDU1776540           </v>
          </cell>
          <cell r="U86" t="str">
            <v>10/03/2022</v>
          </cell>
          <cell r="V86" t="str">
            <v>09/03/2022</v>
          </cell>
          <cell r="W86" t="str">
            <v>Patrick A9483254609 7390</v>
          </cell>
          <cell r="X86" t="str">
            <v>FINALIZADO</v>
          </cell>
          <cell r="Y86" t="str">
            <v/>
          </cell>
          <cell r="Z86" t="str">
            <v>10</v>
          </cell>
          <cell r="AA86" t="str">
            <v>1</v>
          </cell>
          <cell r="AB86" t="str">
            <v>21</v>
          </cell>
          <cell r="AC86" t="str">
            <v>11</v>
          </cell>
          <cell r="AD86" t="str">
            <v xml:space="preserve">CXDU1776540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Processado</v>
          </cell>
          <cell r="AI86" t="str">
            <v>Não</v>
          </cell>
          <cell r="AJ86" t="str">
            <v>22/01/2022</v>
          </cell>
          <cell r="AK86" t="str">
            <v>Marítimo</v>
          </cell>
          <cell r="AL86" t="str">
            <v>27/01/2022</v>
          </cell>
          <cell r="AM86" t="str">
            <v>11/02/2022</v>
          </cell>
          <cell r="AN86" t="str">
            <v>2204538336</v>
          </cell>
        </row>
        <row r="87">
          <cell r="B87">
            <v>80532718</v>
          </cell>
          <cell r="C87" t="str">
            <v xml:space="preserve">540200897 </v>
          </cell>
          <cell r="E87" t="str">
            <v/>
          </cell>
          <cell r="F87" t="str">
            <v>VERDE</v>
          </cell>
          <cell r="G87" t="str">
            <v xml:space="preserve">UASC AL KHOR                                      </v>
          </cell>
          <cell r="H87" t="str">
            <v>25</v>
          </cell>
          <cell r="I87" t="str">
            <v>0</v>
          </cell>
          <cell r="J87">
            <v>47</v>
          </cell>
          <cell r="K87" t="str">
            <v>8</v>
          </cell>
          <cell r="L87" t="str">
            <v>47</v>
          </cell>
          <cell r="M87" t="str">
            <v>274</v>
          </cell>
          <cell r="N87" t="str">
            <v>27</v>
          </cell>
          <cell r="O87" t="str">
            <v>14</v>
          </cell>
          <cell r="P87" t="str">
            <v>17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BMOU4935971           </v>
          </cell>
          <cell r="U87" t="str">
            <v>22/02/2022</v>
          </cell>
          <cell r="V87" t="str">
            <v>22/02/2022</v>
          </cell>
          <cell r="W87" t="str">
            <v>Ronie A9602600349</v>
          </cell>
          <cell r="X87" t="str">
            <v>FINALIZADO</v>
          </cell>
          <cell r="Y87" t="str">
            <v/>
          </cell>
          <cell r="Z87" t="str">
            <v>10</v>
          </cell>
          <cell r="AA87" t="str">
            <v>4</v>
          </cell>
          <cell r="AB87" t="str">
            <v>67</v>
          </cell>
          <cell r="AC87" t="str">
            <v>11</v>
          </cell>
          <cell r="AD87" t="str">
            <v xml:space="preserve">BMOU4935971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Processado</v>
          </cell>
          <cell r="AI87" t="str">
            <v>Sim</v>
          </cell>
          <cell r="AJ87" t="str">
            <v>22/01/2022</v>
          </cell>
          <cell r="AK87" t="str">
            <v>Marítimo</v>
          </cell>
          <cell r="AL87" t="str">
            <v>27/01/2022</v>
          </cell>
          <cell r="AM87" t="str">
            <v>11/02/2022</v>
          </cell>
          <cell r="AN87" t="str">
            <v>2203410620</v>
          </cell>
        </row>
        <row r="88">
          <cell r="B88">
            <v>80532772</v>
          </cell>
          <cell r="C88" t="str">
            <v xml:space="preserve">540200898 </v>
          </cell>
          <cell r="E88" t="str">
            <v/>
          </cell>
          <cell r="F88" t="str">
            <v>VERDE</v>
          </cell>
          <cell r="G88" t="str">
            <v xml:space="preserve">UASC AL KHOR                                      </v>
          </cell>
          <cell r="H88" t="str">
            <v>22</v>
          </cell>
          <cell r="I88" t="str">
            <v>0</v>
          </cell>
          <cell r="J88">
            <v>18</v>
          </cell>
          <cell r="K88" t="str">
            <v>5</v>
          </cell>
          <cell r="L88" t="str">
            <v>18</v>
          </cell>
          <cell r="M88" t="str">
            <v>0</v>
          </cell>
          <cell r="N88" t="str">
            <v>26</v>
          </cell>
          <cell r="O88" t="str">
            <v>27</v>
          </cell>
          <cell r="P88" t="str">
            <v>3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SEGU5454330           </v>
          </cell>
          <cell r="U88" t="str">
            <v>23/02/2022</v>
          </cell>
          <cell r="V88" t="str">
            <v>23/02/2022</v>
          </cell>
          <cell r="W88" t="str">
            <v/>
          </cell>
          <cell r="X88" t="str">
            <v>FINALIZADO</v>
          </cell>
          <cell r="Y88" t="str">
            <v/>
          </cell>
          <cell r="Z88" t="str">
            <v>10</v>
          </cell>
          <cell r="AA88" t="str">
            <v>3</v>
          </cell>
          <cell r="AB88" t="str">
            <v>56</v>
          </cell>
          <cell r="AC88" t="str">
            <v>11</v>
          </cell>
          <cell r="AD88" t="str">
            <v xml:space="preserve">SEGU5454330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Processado</v>
          </cell>
          <cell r="AI88" t="str">
            <v>Não</v>
          </cell>
          <cell r="AJ88" t="str">
            <v>22/01/2022</v>
          </cell>
          <cell r="AK88" t="str">
            <v>Marítimo</v>
          </cell>
          <cell r="AL88" t="str">
            <v>27/01/2022</v>
          </cell>
          <cell r="AM88" t="str">
            <v>11/02/2022</v>
          </cell>
          <cell r="AN88" t="str">
            <v>2203660197</v>
          </cell>
        </row>
        <row r="89">
          <cell r="B89">
            <v>80532792</v>
          </cell>
          <cell r="C89" t="str">
            <v xml:space="preserve">540200900 </v>
          </cell>
          <cell r="E89" t="str">
            <v/>
          </cell>
          <cell r="F89" t="str">
            <v>VERDE</v>
          </cell>
          <cell r="G89" t="str">
            <v xml:space="preserve">UASC AL KHOR                                      </v>
          </cell>
          <cell r="H89" t="str">
            <v>25</v>
          </cell>
          <cell r="I89" t="str">
            <v>0</v>
          </cell>
          <cell r="J89">
            <v>56</v>
          </cell>
          <cell r="K89" t="str">
            <v>18</v>
          </cell>
          <cell r="L89" t="str">
            <v>56</v>
          </cell>
          <cell r="M89" t="str">
            <v>392</v>
          </cell>
          <cell r="N89" t="str">
            <v>32</v>
          </cell>
          <cell r="O89" t="str">
            <v>9</v>
          </cell>
          <cell r="P89" t="str">
            <v>11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TGHU9418787           </v>
          </cell>
          <cell r="U89" t="str">
            <v>21/02/2022</v>
          </cell>
          <cell r="V89" t="str">
            <v>22/02/2022</v>
          </cell>
          <cell r="W89" t="str">
            <v>Ronie A7152653001</v>
          </cell>
          <cell r="X89" t="str">
            <v>FINALIZADO</v>
          </cell>
          <cell r="Y89" t="str">
            <v/>
          </cell>
          <cell r="Z89" t="str">
            <v>10</v>
          </cell>
          <cell r="AA89" t="str">
            <v>2</v>
          </cell>
          <cell r="AB89" t="str">
            <v>60</v>
          </cell>
          <cell r="AC89" t="str">
            <v>11</v>
          </cell>
          <cell r="AD89" t="str">
            <v xml:space="preserve">TGHU9418787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Processado</v>
          </cell>
          <cell r="AI89" t="str">
            <v>Sim</v>
          </cell>
          <cell r="AJ89" t="str">
            <v>22/01/2022</v>
          </cell>
          <cell r="AK89" t="str">
            <v>Marítimo</v>
          </cell>
          <cell r="AL89" t="str">
            <v>27/01/2022</v>
          </cell>
          <cell r="AM89" t="str">
            <v>11/02/2022</v>
          </cell>
          <cell r="AN89" t="str">
            <v>2203405758</v>
          </cell>
        </row>
        <row r="90">
          <cell r="B90">
            <v>80532832</v>
          </cell>
          <cell r="C90" t="str">
            <v xml:space="preserve">540200902 </v>
          </cell>
          <cell r="E90" t="str">
            <v/>
          </cell>
          <cell r="F90" t="str">
            <v>VERDE</v>
          </cell>
          <cell r="G90" t="str">
            <v xml:space="preserve">UASC AL KHOR                                      </v>
          </cell>
          <cell r="H90" t="str">
            <v>24</v>
          </cell>
          <cell r="I90" t="str">
            <v>0</v>
          </cell>
          <cell r="J90">
            <v>43</v>
          </cell>
          <cell r="K90" t="str">
            <v>11</v>
          </cell>
          <cell r="L90" t="str">
            <v>43</v>
          </cell>
          <cell r="M90" t="str">
            <v>79</v>
          </cell>
          <cell r="N90" t="str">
            <v>51</v>
          </cell>
          <cell r="O90" t="str">
            <v>0</v>
          </cell>
          <cell r="P90" t="str">
            <v>1</v>
          </cell>
          <cell r="Q90" t="str">
            <v>1</v>
          </cell>
          <cell r="R90" t="str">
            <v>1</v>
          </cell>
          <cell r="S90" t="str">
            <v>Não</v>
          </cell>
          <cell r="T90" t="str">
            <v xml:space="preserve">CAIU9322653           </v>
          </cell>
          <cell r="U90" t="str">
            <v>22/02/2022</v>
          </cell>
          <cell r="V90" t="str">
            <v>23/02/2022</v>
          </cell>
          <cell r="W90" t="str">
            <v>CJ. CAMBIO ( ALVARO ) PUXE SBL</v>
          </cell>
          <cell r="X90" t="str">
            <v>FINALIZADO</v>
          </cell>
          <cell r="Y90" t="str">
            <v/>
          </cell>
          <cell r="Z90" t="str">
            <v>10</v>
          </cell>
          <cell r="AA90" t="str">
            <v>4</v>
          </cell>
          <cell r="AB90" t="str">
            <v>55</v>
          </cell>
          <cell r="AC90" t="str">
            <v>11</v>
          </cell>
          <cell r="AD90" t="str">
            <v xml:space="preserve">CAIU9322653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Processado</v>
          </cell>
          <cell r="AI90" t="str">
            <v>Não</v>
          </cell>
          <cell r="AJ90" t="str">
            <v>22/01/2022</v>
          </cell>
          <cell r="AK90" t="str">
            <v>Marítimo</v>
          </cell>
          <cell r="AL90" t="str">
            <v>27/01/2022</v>
          </cell>
          <cell r="AM90" t="str">
            <v>11/02/2022</v>
          </cell>
          <cell r="AN90" t="str">
            <v>2203522770</v>
          </cell>
        </row>
        <row r="91">
          <cell r="B91">
            <v>80532846</v>
          </cell>
          <cell r="C91" t="str">
            <v xml:space="preserve">540200903 </v>
          </cell>
          <cell r="E91" t="str">
            <v/>
          </cell>
          <cell r="F91" t="str">
            <v>VERDE</v>
          </cell>
          <cell r="G91" t="str">
            <v xml:space="preserve">UASC AL KHOR                                      </v>
          </cell>
          <cell r="H91" t="str">
            <v>24</v>
          </cell>
          <cell r="I91" t="str">
            <v>0</v>
          </cell>
          <cell r="J91">
            <v>43</v>
          </cell>
          <cell r="K91" t="str">
            <v>9</v>
          </cell>
          <cell r="L91" t="str">
            <v>43</v>
          </cell>
          <cell r="M91" t="str">
            <v>324</v>
          </cell>
          <cell r="N91" t="str">
            <v>17</v>
          </cell>
          <cell r="O91" t="str">
            <v>25</v>
          </cell>
          <cell r="P91" t="str">
            <v>10</v>
          </cell>
          <cell r="Q91" t="str">
            <v>2</v>
          </cell>
          <cell r="R91" t="str">
            <v>2</v>
          </cell>
          <cell r="S91" t="str">
            <v>Não</v>
          </cell>
          <cell r="T91" t="str">
            <v xml:space="preserve">HLBU2720690           </v>
          </cell>
          <cell r="U91" t="str">
            <v>02/03/2022</v>
          </cell>
          <cell r="V91" t="str">
            <v>23/02/2022</v>
          </cell>
          <cell r="W91" t="str">
            <v/>
          </cell>
          <cell r="X91" t="str">
            <v>FINALIZADO</v>
          </cell>
          <cell r="Y91" t="str">
            <v/>
          </cell>
          <cell r="Z91" t="str">
            <v>10</v>
          </cell>
          <cell r="AA91" t="str">
            <v>2</v>
          </cell>
          <cell r="AB91" t="str">
            <v>63</v>
          </cell>
          <cell r="AC91" t="str">
            <v>11</v>
          </cell>
          <cell r="AD91" t="str">
            <v xml:space="preserve">HLBU2720690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Processado</v>
          </cell>
          <cell r="AI91" t="str">
            <v>Sim</v>
          </cell>
          <cell r="AJ91" t="str">
            <v>22/01/2022</v>
          </cell>
          <cell r="AK91" t="str">
            <v>Marítimo</v>
          </cell>
          <cell r="AL91" t="str">
            <v>27/01/2022</v>
          </cell>
          <cell r="AM91" t="str">
            <v>11/02/2022</v>
          </cell>
          <cell r="AN91" t="str">
            <v>2203431686</v>
          </cell>
        </row>
        <row r="92">
          <cell r="B92">
            <v>80532851</v>
          </cell>
          <cell r="C92" t="str">
            <v xml:space="preserve">540200905 </v>
          </cell>
          <cell r="E92" t="str">
            <v/>
          </cell>
          <cell r="F92" t="str">
            <v>VERDE</v>
          </cell>
          <cell r="G92" t="str">
            <v xml:space="preserve">UASC AL KHOR                                      </v>
          </cell>
          <cell r="H92" t="str">
            <v>24</v>
          </cell>
          <cell r="I92" t="str">
            <v>0</v>
          </cell>
          <cell r="J92">
            <v>34</v>
          </cell>
          <cell r="K92" t="str">
            <v>9</v>
          </cell>
          <cell r="L92" t="str">
            <v>34</v>
          </cell>
          <cell r="M92" t="str">
            <v>0</v>
          </cell>
          <cell r="N92" t="str">
            <v>18</v>
          </cell>
          <cell r="O92" t="str">
            <v>19</v>
          </cell>
          <cell r="P92" t="str">
            <v>32</v>
          </cell>
          <cell r="Q92" t="str">
            <v>1</v>
          </cell>
          <cell r="R92" t="str">
            <v>1</v>
          </cell>
          <cell r="S92" t="str">
            <v>Não</v>
          </cell>
          <cell r="T92" t="str">
            <v xml:space="preserve">HLBU2264455           </v>
          </cell>
          <cell r="U92" t="str">
            <v>22/02/2022</v>
          </cell>
          <cell r="V92" t="str">
            <v>22/02/2022</v>
          </cell>
          <cell r="W92" t="str">
            <v/>
          </cell>
          <cell r="X92" t="str">
            <v>FINALIZADO</v>
          </cell>
          <cell r="Y92" t="str">
            <v/>
          </cell>
          <cell r="Z92" t="str">
            <v>10</v>
          </cell>
          <cell r="AA92" t="str">
            <v>7</v>
          </cell>
          <cell r="AB92" t="str">
            <v>70</v>
          </cell>
          <cell r="AC92" t="str">
            <v>11</v>
          </cell>
          <cell r="AD92" t="str">
            <v xml:space="preserve">HLBU2264455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Processado</v>
          </cell>
          <cell r="AI92" t="str">
            <v>Não</v>
          </cell>
          <cell r="AJ92" t="str">
            <v>22/01/2022</v>
          </cell>
          <cell r="AK92" t="str">
            <v>Marítimo</v>
          </cell>
          <cell r="AL92" t="str">
            <v>27/01/2022</v>
          </cell>
          <cell r="AM92" t="str">
            <v>11/02/2022</v>
          </cell>
          <cell r="AN92" t="str">
            <v>2203427638</v>
          </cell>
        </row>
        <row r="93">
          <cell r="B93">
            <v>80532870</v>
          </cell>
          <cell r="C93" t="str">
            <v xml:space="preserve">540200907 </v>
          </cell>
          <cell r="E93" t="str">
            <v/>
          </cell>
          <cell r="F93" t="str">
            <v>VERDE</v>
          </cell>
          <cell r="G93" t="str">
            <v xml:space="preserve">UASC AL KHOR                                      </v>
          </cell>
          <cell r="H93" t="str">
            <v>25</v>
          </cell>
          <cell r="I93" t="str">
            <v>0</v>
          </cell>
          <cell r="J93">
            <v>7</v>
          </cell>
          <cell r="K93" t="str">
            <v>3</v>
          </cell>
          <cell r="L93" t="str">
            <v>7</v>
          </cell>
          <cell r="M93" t="str">
            <v>0</v>
          </cell>
          <cell r="N93" t="str">
            <v>14</v>
          </cell>
          <cell r="O93" t="str">
            <v>6</v>
          </cell>
          <cell r="P93" t="str">
            <v>1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UACU5691371           </v>
          </cell>
          <cell r="U93" t="str">
            <v>21/02/2022</v>
          </cell>
          <cell r="V93" t="str">
            <v>23/02/2022</v>
          </cell>
          <cell r="W93" t="str">
            <v>Silas A9606903344  8R35</v>
          </cell>
          <cell r="X93" t="str">
            <v>FINALIZADO</v>
          </cell>
          <cell r="Y93" t="str">
            <v/>
          </cell>
          <cell r="Z93" t="str">
            <v>10</v>
          </cell>
          <cell r="AA93" t="str">
            <v>2</v>
          </cell>
          <cell r="AB93" t="str">
            <v>21</v>
          </cell>
          <cell r="AC93" t="str">
            <v>11</v>
          </cell>
          <cell r="AD93" t="str">
            <v xml:space="preserve">UACU5691371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Processado</v>
          </cell>
          <cell r="AI93" t="str">
            <v>Sim</v>
          </cell>
          <cell r="AJ93" t="str">
            <v>22/01/2022</v>
          </cell>
          <cell r="AK93" t="str">
            <v>Marítimo</v>
          </cell>
          <cell r="AL93" t="str">
            <v>27/01/2022</v>
          </cell>
          <cell r="AM93" t="str">
            <v>11/02/2022</v>
          </cell>
          <cell r="AN93" t="str">
            <v>2203405502</v>
          </cell>
        </row>
        <row r="94">
          <cell r="B94">
            <v>80532878</v>
          </cell>
          <cell r="C94" t="str">
            <v xml:space="preserve">540200908 </v>
          </cell>
          <cell r="E94" t="str">
            <v/>
          </cell>
          <cell r="F94" t="str">
            <v>VERDE</v>
          </cell>
          <cell r="G94" t="str">
            <v xml:space="preserve">UASC AL KHOR                                      </v>
          </cell>
          <cell r="H94" t="str">
            <v>25</v>
          </cell>
          <cell r="I94" t="str">
            <v>0</v>
          </cell>
          <cell r="J94">
            <v>58</v>
          </cell>
          <cell r="K94" t="str">
            <v>11</v>
          </cell>
          <cell r="L94" t="str">
            <v>58</v>
          </cell>
          <cell r="M94" t="str">
            <v>530</v>
          </cell>
          <cell r="N94" t="str">
            <v>51</v>
          </cell>
          <cell r="O94" t="str">
            <v>5</v>
          </cell>
          <cell r="P94" t="str">
            <v>16</v>
          </cell>
          <cell r="Q94" t="str">
            <v>1</v>
          </cell>
          <cell r="R94" t="str">
            <v>1</v>
          </cell>
          <cell r="S94" t="str">
            <v>Não</v>
          </cell>
          <cell r="T94" t="str">
            <v xml:space="preserve">TEMU7498415           </v>
          </cell>
          <cell r="U94" t="str">
            <v>14/02/2022</v>
          </cell>
          <cell r="V94" t="str">
            <v>23/02/2022</v>
          </cell>
          <cell r="W94" t="str">
            <v>Guilherme A9262230901/ A9745010982/ Leticia A9715252482/ Ronie A9702600646</v>
          </cell>
          <cell r="X94" t="str">
            <v>FINALIZADO</v>
          </cell>
          <cell r="Y94" t="str">
            <v/>
          </cell>
          <cell r="Z94" t="str">
            <v>10</v>
          </cell>
          <cell r="AA94" t="str">
            <v>9</v>
          </cell>
          <cell r="AB94" t="str">
            <v>79</v>
          </cell>
          <cell r="AC94" t="str">
            <v>11</v>
          </cell>
          <cell r="AD94" t="str">
            <v xml:space="preserve">TEMU7498415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Processado</v>
          </cell>
          <cell r="AI94" t="str">
            <v>Sim</v>
          </cell>
          <cell r="AJ94" t="str">
            <v>22/01/2022</v>
          </cell>
          <cell r="AK94" t="str">
            <v>Marítimo</v>
          </cell>
          <cell r="AL94" t="str">
            <v>27/01/2022</v>
          </cell>
          <cell r="AM94" t="str">
            <v>11/02/2022</v>
          </cell>
          <cell r="AN94" t="str">
            <v>2203411995</v>
          </cell>
        </row>
        <row r="95">
          <cell r="B95">
            <v>80532882</v>
          </cell>
          <cell r="C95" t="str">
            <v xml:space="preserve">540200909 </v>
          </cell>
          <cell r="E95" t="str">
            <v/>
          </cell>
          <cell r="F95" t="str">
            <v>VERDE</v>
          </cell>
          <cell r="G95" t="str">
            <v xml:space="preserve">UASC AL KHOR                                      </v>
          </cell>
          <cell r="H95" t="str">
            <v>22</v>
          </cell>
          <cell r="I95" t="str">
            <v>0</v>
          </cell>
          <cell r="J95">
            <v>10</v>
          </cell>
          <cell r="K95" t="str">
            <v>3</v>
          </cell>
          <cell r="L95" t="str">
            <v>10</v>
          </cell>
          <cell r="M95" t="str">
            <v>0</v>
          </cell>
          <cell r="N95" t="str">
            <v>31</v>
          </cell>
          <cell r="O95" t="str">
            <v>15</v>
          </cell>
          <cell r="P95" t="str">
            <v>6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HLBU2009038           </v>
          </cell>
          <cell r="U95" t="str">
            <v>23/02/2022</v>
          </cell>
          <cell r="V95" t="str">
            <v>23/02/2022</v>
          </cell>
          <cell r="W95" t="str">
            <v/>
          </cell>
          <cell r="X95" t="str">
            <v>FINALIZADO</v>
          </cell>
          <cell r="Y95" t="str">
            <v/>
          </cell>
          <cell r="Z95" t="str">
            <v>10</v>
          </cell>
          <cell r="AA95" t="str">
            <v>1</v>
          </cell>
          <cell r="AB95" t="str">
            <v>52</v>
          </cell>
          <cell r="AC95" t="str">
            <v>11</v>
          </cell>
          <cell r="AD95" t="str">
            <v xml:space="preserve">HLBU2009038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Processado</v>
          </cell>
          <cell r="AI95" t="str">
            <v>Não</v>
          </cell>
          <cell r="AJ95" t="str">
            <v>22/01/2022</v>
          </cell>
          <cell r="AK95" t="str">
            <v>Marítimo</v>
          </cell>
          <cell r="AL95" t="str">
            <v>27/01/2022</v>
          </cell>
          <cell r="AM95" t="str">
            <v>11/02/2022</v>
          </cell>
          <cell r="AN95" t="str">
            <v>2203660219</v>
          </cell>
        </row>
        <row r="96">
          <cell r="B96">
            <v>80532920</v>
          </cell>
          <cell r="C96" t="str">
            <v xml:space="preserve">540200910 </v>
          </cell>
          <cell r="E96" t="str">
            <v/>
          </cell>
          <cell r="F96" t="str">
            <v>VERDE</v>
          </cell>
          <cell r="G96" t="str">
            <v xml:space="preserve">UASC AL KHOR                                      </v>
          </cell>
          <cell r="H96" t="str">
            <v>24</v>
          </cell>
          <cell r="I96" t="str">
            <v>0</v>
          </cell>
          <cell r="J96">
            <v>1</v>
          </cell>
          <cell r="K96" t="str">
            <v/>
          </cell>
          <cell r="L96" t="str">
            <v>1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10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BMOU5496826           </v>
          </cell>
          <cell r="U96" t="str">
            <v>23/02/2022</v>
          </cell>
          <cell r="V96" t="str">
            <v>23/02/2022</v>
          </cell>
          <cell r="W96" t="str">
            <v>Rodrigo A9483254609  7390</v>
          </cell>
          <cell r="X96" t="str">
            <v>FINALIZADO</v>
          </cell>
          <cell r="Y96" t="str">
            <v/>
          </cell>
          <cell r="Z96" t="str">
            <v>10</v>
          </cell>
          <cell r="AA96" t="str">
            <v>1</v>
          </cell>
          <cell r="AB96" t="str">
            <v>10</v>
          </cell>
          <cell r="AC96" t="str">
            <v>11</v>
          </cell>
          <cell r="AD96" t="str">
            <v xml:space="preserve">BMOU5496826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Processado</v>
          </cell>
          <cell r="AI96" t="str">
            <v>Sim</v>
          </cell>
          <cell r="AJ96" t="str">
            <v>22/01/2022</v>
          </cell>
          <cell r="AK96" t="str">
            <v>Marítimo</v>
          </cell>
          <cell r="AL96" t="str">
            <v>27/01/2022</v>
          </cell>
          <cell r="AM96" t="str">
            <v>11/02/2022</v>
          </cell>
          <cell r="AN96" t="str">
            <v>2203431554</v>
          </cell>
        </row>
        <row r="97">
          <cell r="B97">
            <v>80532926</v>
          </cell>
          <cell r="C97" t="str">
            <v xml:space="preserve">540200912 </v>
          </cell>
          <cell r="E97" t="str">
            <v/>
          </cell>
          <cell r="F97" t="str">
            <v>VERDE</v>
          </cell>
          <cell r="G97" t="str">
            <v xml:space="preserve">UASC AL KHOR                                      </v>
          </cell>
          <cell r="H97" t="str">
            <v>15</v>
          </cell>
          <cell r="I97" t="str">
            <v>0</v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0</v>
          </cell>
          <cell r="P97" t="str">
            <v>10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SEGU6955830           </v>
          </cell>
          <cell r="U97" t="str">
            <v>03/03/2022</v>
          </cell>
          <cell r="V97" t="str">
            <v>03/03/2022</v>
          </cell>
          <cell r="W97" t="str">
            <v>Patrick A9483254609 7390</v>
          </cell>
          <cell r="X97" t="str">
            <v>FINALIZADO</v>
          </cell>
          <cell r="Y97" t="str">
            <v/>
          </cell>
          <cell r="Z97" t="str">
            <v>10</v>
          </cell>
          <cell r="AA97" t="str">
            <v>1</v>
          </cell>
          <cell r="AB97" t="str">
            <v>10</v>
          </cell>
          <cell r="AC97" t="str">
            <v>11</v>
          </cell>
          <cell r="AD97" t="str">
            <v xml:space="preserve">SEGU6955830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Processado</v>
          </cell>
          <cell r="AI97" t="str">
            <v>Sim</v>
          </cell>
          <cell r="AJ97" t="str">
            <v>22/01/2022</v>
          </cell>
          <cell r="AK97" t="str">
            <v>Marítimo</v>
          </cell>
          <cell r="AL97" t="str">
            <v>27/01/2022</v>
          </cell>
          <cell r="AM97" t="str">
            <v>11/02/2022</v>
          </cell>
          <cell r="AN97" t="str">
            <v>2203973268</v>
          </cell>
        </row>
        <row r="98">
          <cell r="B98">
            <v>80532927</v>
          </cell>
          <cell r="C98" t="str">
            <v xml:space="preserve">540200913 </v>
          </cell>
          <cell r="E98" t="str">
            <v/>
          </cell>
          <cell r="F98" t="str">
            <v>VERDE</v>
          </cell>
          <cell r="G98" t="str">
            <v xml:space="preserve">UASC AL KHOR                                      </v>
          </cell>
          <cell r="H98" t="str">
            <v>11</v>
          </cell>
          <cell r="I98" t="str">
            <v>0</v>
          </cell>
          <cell r="J98">
            <v>7</v>
          </cell>
          <cell r="K98" t="str">
            <v>5</v>
          </cell>
          <cell r="L98" t="str">
            <v>7</v>
          </cell>
          <cell r="M98" t="str">
            <v>0</v>
          </cell>
          <cell r="N98" t="str">
            <v>1</v>
          </cell>
          <cell r="O98" t="str">
            <v>12</v>
          </cell>
          <cell r="P98" t="str">
            <v>14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TCKU6063922           </v>
          </cell>
          <cell r="U98" t="str">
            <v>09/03/2022</v>
          </cell>
          <cell r="V98" t="str">
            <v>09/03/2022</v>
          </cell>
          <cell r="W98" t="str">
            <v>DTA 04/03/ REFORCO ESQ ( DARIO ) PUXE SBL/ Patrick A9483254609  7390</v>
          </cell>
          <cell r="X98" t="str">
            <v>FINALIZADO</v>
          </cell>
          <cell r="Y98" t="str">
            <v/>
          </cell>
          <cell r="Z98" t="str">
            <v>10</v>
          </cell>
          <cell r="AA98" t="str">
            <v>1</v>
          </cell>
          <cell r="AB98" t="str">
            <v>27</v>
          </cell>
          <cell r="AC98" t="str">
            <v>11</v>
          </cell>
          <cell r="AD98" t="str">
            <v xml:space="preserve">TCKU6063922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Processado</v>
          </cell>
          <cell r="AI98" t="str">
            <v>Não</v>
          </cell>
          <cell r="AJ98" t="str">
            <v>22/01/2022</v>
          </cell>
          <cell r="AK98" t="str">
            <v>Marítimo</v>
          </cell>
          <cell r="AL98" t="str">
            <v>27/01/2022</v>
          </cell>
          <cell r="AM98" t="str">
            <v>11/02/2022</v>
          </cell>
          <cell r="AN98" t="str">
            <v>2204337780</v>
          </cell>
        </row>
        <row r="99">
          <cell r="B99">
            <v>80532933</v>
          </cell>
          <cell r="C99" t="str">
            <v xml:space="preserve">540200914 </v>
          </cell>
          <cell r="E99" t="str">
            <v/>
          </cell>
          <cell r="F99" t="str">
            <v>VERDE</v>
          </cell>
          <cell r="G99" t="str">
            <v xml:space="preserve">UASC AL KHOR                                      </v>
          </cell>
          <cell r="H99" t="str">
            <v>15</v>
          </cell>
          <cell r="I99" t="str">
            <v>0</v>
          </cell>
          <cell r="J99">
            <v>47</v>
          </cell>
          <cell r="K99" t="str">
            <v>9</v>
          </cell>
          <cell r="L99" t="str">
            <v>47</v>
          </cell>
          <cell r="M99" t="str">
            <v>200</v>
          </cell>
          <cell r="N99" t="str">
            <v>5</v>
          </cell>
          <cell r="O99" t="str">
            <v>10</v>
          </cell>
          <cell r="P99" t="str">
            <v>28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FANU1314039           </v>
          </cell>
          <cell r="U99" t="str">
            <v>04/03/2022</v>
          </cell>
          <cell r="V99" t="str">
            <v>03/03/2022</v>
          </cell>
          <cell r="W99" t="str">
            <v>Patrick A9408901225</v>
          </cell>
          <cell r="X99" t="str">
            <v>FINALIZADO</v>
          </cell>
          <cell r="Y99" t="str">
            <v/>
          </cell>
          <cell r="Z99" t="str">
            <v>10</v>
          </cell>
          <cell r="AA99" t="str">
            <v>3</v>
          </cell>
          <cell r="AB99" t="str">
            <v>48</v>
          </cell>
          <cell r="AC99" t="str">
            <v>11</v>
          </cell>
          <cell r="AD99" t="str">
            <v xml:space="preserve">FANU1314039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Processado</v>
          </cell>
          <cell r="AI99" t="str">
            <v>Sim</v>
          </cell>
          <cell r="AJ99" t="str">
            <v>22/01/2022</v>
          </cell>
          <cell r="AK99" t="str">
            <v>Marítimo</v>
          </cell>
          <cell r="AL99" t="str">
            <v>27/01/2022</v>
          </cell>
          <cell r="AM99" t="str">
            <v>11/02/2022</v>
          </cell>
          <cell r="AN99" t="str">
            <v>2203973357</v>
          </cell>
        </row>
        <row r="100">
          <cell r="B100">
            <v>80532936</v>
          </cell>
          <cell r="C100" t="str">
            <v xml:space="preserve">540200915 </v>
          </cell>
          <cell r="E100" t="str">
            <v/>
          </cell>
          <cell r="F100" t="str">
            <v>VERDE</v>
          </cell>
          <cell r="G100" t="str">
            <v xml:space="preserve">UASC AL KHOR                                      </v>
          </cell>
          <cell r="H100" t="str">
            <v>11</v>
          </cell>
          <cell r="I100" t="str">
            <v>0</v>
          </cell>
          <cell r="J100">
            <v>11</v>
          </cell>
          <cell r="K100" t="str">
            <v>4</v>
          </cell>
          <cell r="L100" t="str">
            <v>11</v>
          </cell>
          <cell r="M100" t="str">
            <v>0</v>
          </cell>
          <cell r="N100" t="str">
            <v>2</v>
          </cell>
          <cell r="O100" t="str">
            <v>17</v>
          </cell>
          <cell r="P100" t="str">
            <v>14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UACU5134904           </v>
          </cell>
          <cell r="U100" t="str">
            <v>15/03/2022</v>
          </cell>
          <cell r="V100" t="str">
            <v>15/03/2022</v>
          </cell>
          <cell r="W100" t="str">
            <v>DTA 04/03/ REFORCO ESQ ( DARIO ) PUXE SBL/ Patrick A9483254609  7390</v>
          </cell>
          <cell r="X100" t="str">
            <v>FINALIZADO</v>
          </cell>
          <cell r="Y100" t="str">
            <v/>
          </cell>
          <cell r="Z100" t="str">
            <v>10</v>
          </cell>
          <cell r="AA100" t="str">
            <v>2</v>
          </cell>
          <cell r="AB100" t="str">
            <v>33</v>
          </cell>
          <cell r="AC100" t="str">
            <v>11</v>
          </cell>
          <cell r="AD100" t="str">
            <v xml:space="preserve">UACU5134904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Processado</v>
          </cell>
          <cell r="AI100" t="str">
            <v>Não</v>
          </cell>
          <cell r="AJ100" t="str">
            <v>22/01/2022</v>
          </cell>
          <cell r="AK100" t="str">
            <v>Marítimo</v>
          </cell>
          <cell r="AL100" t="str">
            <v>27/01/2022</v>
          </cell>
          <cell r="AM100" t="str">
            <v>11/02/2022</v>
          </cell>
          <cell r="AN100" t="str">
            <v>2204335982</v>
          </cell>
        </row>
        <row r="101">
          <cell r="B101">
            <v>80532928</v>
          </cell>
          <cell r="C101" t="str">
            <v xml:space="preserve">540200916 </v>
          </cell>
          <cell r="E101" t="str">
            <v/>
          </cell>
          <cell r="F101" t="str">
            <v>VERDE</v>
          </cell>
          <cell r="G101" t="str">
            <v xml:space="preserve">UASC AL KHOR                                      </v>
          </cell>
          <cell r="H101" t="str">
            <v>22</v>
          </cell>
          <cell r="I101" t="str">
            <v>0</v>
          </cell>
          <cell r="J101">
            <v>1</v>
          </cell>
          <cell r="K101" t="str">
            <v>1</v>
          </cell>
          <cell r="L101" t="str">
            <v>1</v>
          </cell>
          <cell r="M101" t="str">
            <v>0</v>
          </cell>
          <cell r="N101" t="str">
            <v>0</v>
          </cell>
          <cell r="O101" t="str">
            <v>0</v>
          </cell>
          <cell r="P101" t="str">
            <v>10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FDCU0194523           </v>
          </cell>
          <cell r="U101" t="str">
            <v>03/03/2022</v>
          </cell>
          <cell r="V101" t="str">
            <v>03/03/2022</v>
          </cell>
          <cell r="W101" t="str">
            <v>Patrick A9483254609    7390</v>
          </cell>
          <cell r="X101" t="str">
            <v>FINALIZADO</v>
          </cell>
          <cell r="Y101" t="str">
            <v/>
          </cell>
          <cell r="Z101" t="str">
            <v>10</v>
          </cell>
          <cell r="AA101" t="str">
            <v>1</v>
          </cell>
          <cell r="AB101" t="str">
            <v>10</v>
          </cell>
          <cell r="AC101" t="str">
            <v>11</v>
          </cell>
          <cell r="AD101" t="str">
            <v xml:space="preserve">FDCU0194523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Processado</v>
          </cell>
          <cell r="AI101" t="str">
            <v>Sim</v>
          </cell>
          <cell r="AJ101" t="str">
            <v>22/01/2022</v>
          </cell>
          <cell r="AK101" t="str">
            <v>Marítimo</v>
          </cell>
          <cell r="AL101" t="str">
            <v>27/01/2022</v>
          </cell>
          <cell r="AM101" t="str">
            <v>11/02/2022</v>
          </cell>
          <cell r="AN101" t="str">
            <v>2203714203</v>
          </cell>
        </row>
        <row r="102">
          <cell r="B102">
            <v>80532888</v>
          </cell>
          <cell r="C102" t="str">
            <v xml:space="preserve">540200918 </v>
          </cell>
          <cell r="E102" t="str">
            <v/>
          </cell>
          <cell r="F102" t="str">
            <v>VERDE</v>
          </cell>
          <cell r="G102" t="str">
            <v xml:space="preserve">UASC AL KHOR                                      </v>
          </cell>
          <cell r="H102" t="str">
            <v>25</v>
          </cell>
          <cell r="I102" t="str">
            <v>0</v>
          </cell>
          <cell r="J102">
            <v>56</v>
          </cell>
          <cell r="K102" t="str">
            <v>9</v>
          </cell>
          <cell r="L102" t="str">
            <v>56</v>
          </cell>
          <cell r="M102" t="str">
            <v>457</v>
          </cell>
          <cell r="N102" t="str">
            <v>25</v>
          </cell>
          <cell r="O102" t="str">
            <v>10</v>
          </cell>
          <cell r="P102" t="str">
            <v>10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DRYU9158200           </v>
          </cell>
          <cell r="U102" t="str">
            <v>21/02/2022</v>
          </cell>
          <cell r="V102" t="str">
            <v>23/02/2022</v>
          </cell>
          <cell r="W102" t="str">
            <v>Ronie A0119811305</v>
          </cell>
          <cell r="X102" t="str">
            <v>FINALIZADO</v>
          </cell>
          <cell r="Y102" t="str">
            <v/>
          </cell>
          <cell r="Z102" t="str">
            <v>10</v>
          </cell>
          <cell r="AA102" t="str">
            <v>6</v>
          </cell>
          <cell r="AB102" t="str">
            <v>54</v>
          </cell>
          <cell r="AC102" t="str">
            <v>11</v>
          </cell>
          <cell r="AD102" t="str">
            <v xml:space="preserve">DRYU9158200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Processado</v>
          </cell>
          <cell r="AI102" t="str">
            <v>Sim</v>
          </cell>
          <cell r="AJ102" t="str">
            <v>22/01/2022</v>
          </cell>
          <cell r="AK102" t="str">
            <v>Marítimo</v>
          </cell>
          <cell r="AL102" t="str">
            <v>27/01/2022</v>
          </cell>
          <cell r="AM102" t="str">
            <v>11/02/2022</v>
          </cell>
          <cell r="AN102" t="str">
            <v>2203405693</v>
          </cell>
        </row>
        <row r="103">
          <cell r="B103">
            <v>80532886</v>
          </cell>
          <cell r="C103" t="str">
            <v xml:space="preserve">540200919 </v>
          </cell>
          <cell r="E103" t="str">
            <v/>
          </cell>
          <cell r="F103" t="str">
            <v>VERDE</v>
          </cell>
          <cell r="G103" t="str">
            <v xml:space="preserve">UASC AL KHOR                                      </v>
          </cell>
          <cell r="H103" t="str">
            <v>24</v>
          </cell>
          <cell r="I103" t="str">
            <v>0</v>
          </cell>
          <cell r="J103">
            <v>59</v>
          </cell>
          <cell r="K103" t="str">
            <v>9</v>
          </cell>
          <cell r="L103" t="str">
            <v>59</v>
          </cell>
          <cell r="M103" t="str">
            <v>609</v>
          </cell>
          <cell r="N103" t="str">
            <v>28</v>
          </cell>
          <cell r="O103" t="str">
            <v>13</v>
          </cell>
          <cell r="P103" t="str">
            <v>14</v>
          </cell>
          <cell r="Q103" t="str">
            <v>1</v>
          </cell>
          <cell r="R103" t="str">
            <v>1</v>
          </cell>
          <cell r="S103" t="str">
            <v>Não</v>
          </cell>
          <cell r="T103" t="str">
            <v xml:space="preserve">HLXU8262502           </v>
          </cell>
          <cell r="U103" t="str">
            <v>08/02/2022</v>
          </cell>
          <cell r="V103" t="str">
            <v>23/02/2022</v>
          </cell>
          <cell r="W103" t="str">
            <v>CJ TRAVESSA ( DARIO ) PUXE SBL/ Silas A9606951969  8N84</v>
          </cell>
          <cell r="X103" t="str">
            <v>FINALIZADO</v>
          </cell>
          <cell r="Y103" t="str">
            <v/>
          </cell>
          <cell r="Z103" t="str">
            <v>10</v>
          </cell>
          <cell r="AA103" t="str">
            <v>12</v>
          </cell>
          <cell r="AB103" t="str">
            <v>64</v>
          </cell>
          <cell r="AC103" t="str">
            <v>11</v>
          </cell>
          <cell r="AD103" t="str">
            <v xml:space="preserve">HLXU8262502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Processado</v>
          </cell>
          <cell r="AI103" t="str">
            <v>Sim</v>
          </cell>
          <cell r="AJ103" t="str">
            <v>22/01/2022</v>
          </cell>
          <cell r="AK103" t="str">
            <v>Marítimo</v>
          </cell>
          <cell r="AL103" t="str">
            <v>27/01/2022</v>
          </cell>
          <cell r="AM103" t="str">
            <v>11/02/2022</v>
          </cell>
          <cell r="AN103" t="str">
            <v>2203431910</v>
          </cell>
        </row>
        <row r="104">
          <cell r="B104">
            <v>80532922</v>
          </cell>
          <cell r="C104" t="str">
            <v xml:space="preserve">540200920 </v>
          </cell>
          <cell r="E104" t="str">
            <v/>
          </cell>
          <cell r="F104" t="str">
            <v>VERDE</v>
          </cell>
          <cell r="G104" t="str">
            <v xml:space="preserve">UASC AL KHOR                                      </v>
          </cell>
          <cell r="H104" t="str">
            <v>25</v>
          </cell>
          <cell r="I104" t="str">
            <v>0</v>
          </cell>
          <cell r="J104">
            <v>78</v>
          </cell>
          <cell r="K104" t="str">
            <v>11</v>
          </cell>
          <cell r="L104" t="str">
            <v>78</v>
          </cell>
          <cell r="M104" t="str">
            <v>541</v>
          </cell>
          <cell r="N104" t="str">
            <v>35</v>
          </cell>
          <cell r="O104" t="str">
            <v>13</v>
          </cell>
          <cell r="P104" t="str">
            <v>26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UACU5110986           </v>
          </cell>
          <cell r="U104" t="str">
            <v>16/02/2022</v>
          </cell>
          <cell r="V104" t="str">
            <v>21/02/2022</v>
          </cell>
          <cell r="W104" t="str">
            <v>Guilherme A9240161120</v>
          </cell>
          <cell r="X104" t="str">
            <v>FINALIZADO</v>
          </cell>
          <cell r="Y104" t="str">
            <v/>
          </cell>
          <cell r="Z104" t="str">
            <v>10</v>
          </cell>
          <cell r="AA104" t="str">
            <v>2</v>
          </cell>
          <cell r="AB104" t="str">
            <v>64</v>
          </cell>
          <cell r="AC104" t="str">
            <v>11</v>
          </cell>
          <cell r="AD104" t="str">
            <v xml:space="preserve">UACU5110986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Processado</v>
          </cell>
          <cell r="AI104" t="str">
            <v>Sim</v>
          </cell>
          <cell r="AJ104" t="str">
            <v>22/01/2022</v>
          </cell>
          <cell r="AK104" t="str">
            <v>Marítimo</v>
          </cell>
          <cell r="AL104" t="str">
            <v>27/01/2022</v>
          </cell>
          <cell r="AM104" t="str">
            <v>11/02/2022</v>
          </cell>
          <cell r="AN104" t="str">
            <v>2203406231</v>
          </cell>
        </row>
        <row r="105">
          <cell r="B105">
            <v>80532945</v>
          </cell>
          <cell r="C105" t="str">
            <v xml:space="preserve">540200921 </v>
          </cell>
          <cell r="E105" t="str">
            <v/>
          </cell>
          <cell r="F105" t="str">
            <v>VERDE</v>
          </cell>
          <cell r="G105" t="str">
            <v xml:space="preserve">UASC AL KHOR                                      </v>
          </cell>
          <cell r="H105" t="str">
            <v>25</v>
          </cell>
          <cell r="I105" t="str">
            <v>0</v>
          </cell>
          <cell r="J105">
            <v>129</v>
          </cell>
          <cell r="K105" t="str">
            <v>25</v>
          </cell>
          <cell r="L105" t="str">
            <v>129</v>
          </cell>
          <cell r="M105" t="str">
            <v>1252</v>
          </cell>
          <cell r="N105" t="str">
            <v>44</v>
          </cell>
          <cell r="O105" t="str">
            <v>3</v>
          </cell>
          <cell r="P105" t="str">
            <v>14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GESU5564883           </v>
          </cell>
          <cell r="U105" t="str">
            <v>21/02/2022</v>
          </cell>
          <cell r="V105" t="str">
            <v>22/02/2022</v>
          </cell>
          <cell r="W105" t="str">
            <v>Ronie A7162620139/ Carlos A5410502022</v>
          </cell>
          <cell r="X105" t="str">
            <v>FINALIZADO</v>
          </cell>
          <cell r="Y105" t="str">
            <v/>
          </cell>
          <cell r="Z105" t="str">
            <v>10</v>
          </cell>
          <cell r="AA105" t="str">
            <v>4</v>
          </cell>
          <cell r="AB105" t="str">
            <v>49</v>
          </cell>
          <cell r="AC105" t="str">
            <v>11</v>
          </cell>
          <cell r="AD105" t="str">
            <v xml:space="preserve">GESU5564883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Processado</v>
          </cell>
          <cell r="AI105" t="str">
            <v>Sim</v>
          </cell>
          <cell r="AJ105" t="str">
            <v>22/01/2022</v>
          </cell>
          <cell r="AK105" t="str">
            <v>Marítimo</v>
          </cell>
          <cell r="AL105" t="str">
            <v>27/01/2022</v>
          </cell>
          <cell r="AM105" t="str">
            <v>11/02/2022</v>
          </cell>
          <cell r="AN105" t="str">
            <v>2203405855</v>
          </cell>
        </row>
        <row r="106">
          <cell r="B106">
            <v>80532971</v>
          </cell>
          <cell r="C106" t="str">
            <v xml:space="preserve">540200922 </v>
          </cell>
          <cell r="E106" t="str">
            <v/>
          </cell>
          <cell r="F106" t="str">
            <v>VERDE</v>
          </cell>
          <cell r="G106" t="str">
            <v xml:space="preserve">UASC AL KHOR                                      </v>
          </cell>
          <cell r="H106" t="str">
            <v>24</v>
          </cell>
          <cell r="I106" t="str">
            <v>0</v>
          </cell>
          <cell r="J106">
            <v>74</v>
          </cell>
          <cell r="K106" t="str">
            <v>24</v>
          </cell>
          <cell r="L106" t="str">
            <v>74</v>
          </cell>
          <cell r="M106" t="str">
            <v>374</v>
          </cell>
          <cell r="N106" t="str">
            <v>45</v>
          </cell>
          <cell r="O106" t="str">
            <v>0</v>
          </cell>
          <cell r="P106" t="str">
            <v>2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UACU5854308           </v>
          </cell>
          <cell r="U106" t="str">
            <v>22/02/2022</v>
          </cell>
          <cell r="V106" t="str">
            <v>23/02/2022</v>
          </cell>
          <cell r="W106" t="str">
            <v>CJ. CAMBIO ( ALVARO ) PUXE SBL</v>
          </cell>
          <cell r="X106" t="str">
            <v>FINALIZADO</v>
          </cell>
          <cell r="Y106" t="str">
            <v/>
          </cell>
          <cell r="Z106" t="str">
            <v>10</v>
          </cell>
          <cell r="AA106" t="str">
            <v>3</v>
          </cell>
          <cell r="AB106" t="str">
            <v>55</v>
          </cell>
          <cell r="AC106" t="str">
            <v>11</v>
          </cell>
          <cell r="AD106" t="str">
            <v xml:space="preserve">UACU5854308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Processado</v>
          </cell>
          <cell r="AI106" t="str">
            <v>Não</v>
          </cell>
          <cell r="AJ106" t="str">
            <v>22/01/2022</v>
          </cell>
          <cell r="AK106" t="str">
            <v>Marítimo</v>
          </cell>
          <cell r="AL106" t="str">
            <v>27/01/2022</v>
          </cell>
          <cell r="AM106" t="str">
            <v>11/02/2022</v>
          </cell>
          <cell r="AN106" t="str">
            <v>2203427670</v>
          </cell>
        </row>
        <row r="107">
          <cell r="B107">
            <v>80532956</v>
          </cell>
          <cell r="C107" t="str">
            <v xml:space="preserve">540200923 </v>
          </cell>
          <cell r="E107" t="str">
            <v/>
          </cell>
          <cell r="F107" t="str">
            <v>VERDE</v>
          </cell>
          <cell r="G107" t="str">
            <v xml:space="preserve">UASC AL KHOR                                      </v>
          </cell>
          <cell r="H107" t="str">
            <v>24</v>
          </cell>
          <cell r="I107" t="str">
            <v>0</v>
          </cell>
          <cell r="J107">
            <v>67</v>
          </cell>
          <cell r="K107" t="str">
            <v>3</v>
          </cell>
          <cell r="L107" t="str">
            <v>67</v>
          </cell>
          <cell r="M107" t="str">
            <v>426</v>
          </cell>
          <cell r="N107" t="str">
            <v>33</v>
          </cell>
          <cell r="O107" t="str">
            <v>4</v>
          </cell>
          <cell r="P107" t="str">
            <v>3</v>
          </cell>
          <cell r="Q107" t="str">
            <v>2</v>
          </cell>
          <cell r="R107" t="str">
            <v>2</v>
          </cell>
          <cell r="S107" t="str">
            <v>Não</v>
          </cell>
          <cell r="T107" t="str">
            <v xml:space="preserve">FANU1816762           </v>
          </cell>
          <cell r="U107" t="str">
            <v>22/02/2022</v>
          </cell>
          <cell r="V107" t="str">
            <v>23/02/2022</v>
          </cell>
          <cell r="W107" t="str">
            <v/>
          </cell>
          <cell r="X107" t="str">
            <v>FINALIZADO</v>
          </cell>
          <cell r="Y107" t="str">
            <v/>
          </cell>
          <cell r="Z107" t="str">
            <v>10</v>
          </cell>
          <cell r="AA107" t="str">
            <v>5</v>
          </cell>
          <cell r="AB107" t="str">
            <v>51</v>
          </cell>
          <cell r="AC107" t="str">
            <v>11</v>
          </cell>
          <cell r="AD107" t="str">
            <v xml:space="preserve">FANU1816762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Processado</v>
          </cell>
          <cell r="AI107" t="str">
            <v>Sim</v>
          </cell>
          <cell r="AJ107" t="str">
            <v>22/01/2022</v>
          </cell>
          <cell r="AK107" t="str">
            <v>Marítimo</v>
          </cell>
          <cell r="AL107" t="str">
            <v>27/01/2022</v>
          </cell>
          <cell r="AM107" t="str">
            <v>11/02/2022</v>
          </cell>
          <cell r="AN107" t="str">
            <v>2203508441</v>
          </cell>
        </row>
        <row r="108">
          <cell r="B108">
            <v>80532991</v>
          </cell>
          <cell r="C108" t="str">
            <v xml:space="preserve">540200924 </v>
          </cell>
          <cell r="E108" t="str">
            <v/>
          </cell>
          <cell r="F108" t="str">
            <v>VERDE</v>
          </cell>
          <cell r="G108" t="str">
            <v xml:space="preserve">UASC AL KHOR                                      </v>
          </cell>
          <cell r="H108" t="str">
            <v>25</v>
          </cell>
          <cell r="I108" t="str">
            <v>0</v>
          </cell>
          <cell r="J108">
            <v>38</v>
          </cell>
          <cell r="K108" t="str">
            <v>5</v>
          </cell>
          <cell r="L108" t="str">
            <v>38</v>
          </cell>
          <cell r="M108" t="str">
            <v>231</v>
          </cell>
          <cell r="N108" t="str">
            <v>14</v>
          </cell>
          <cell r="O108" t="str">
            <v>2</v>
          </cell>
          <cell r="P108" t="str">
            <v>23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HLBU1554932           </v>
          </cell>
          <cell r="U108" t="str">
            <v>21/02/2022</v>
          </cell>
          <cell r="V108" t="str">
            <v>22/02/2022</v>
          </cell>
          <cell r="W108" t="str">
            <v/>
          </cell>
          <cell r="X108" t="str">
            <v>FINALIZADO</v>
          </cell>
          <cell r="Y108" t="str">
            <v/>
          </cell>
          <cell r="Z108" t="str">
            <v>10</v>
          </cell>
          <cell r="AA108" t="str">
            <v>2</v>
          </cell>
          <cell r="AB108" t="str">
            <v>43</v>
          </cell>
          <cell r="AC108" t="str">
            <v>11</v>
          </cell>
          <cell r="AD108" t="str">
            <v xml:space="preserve">HLBU1554932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Processado</v>
          </cell>
          <cell r="AI108" t="str">
            <v>Sim</v>
          </cell>
          <cell r="AJ108" t="str">
            <v>22/01/2022</v>
          </cell>
          <cell r="AK108" t="str">
            <v>Marítimo</v>
          </cell>
          <cell r="AL108" t="str">
            <v>27/01/2022</v>
          </cell>
          <cell r="AM108" t="str">
            <v>11/02/2022</v>
          </cell>
          <cell r="AN108" t="str">
            <v>2203406266</v>
          </cell>
        </row>
        <row r="109">
          <cell r="B109">
            <v>80533001</v>
          </cell>
          <cell r="C109" t="str">
            <v xml:space="preserve">540200925 </v>
          </cell>
          <cell r="E109" t="str">
            <v/>
          </cell>
          <cell r="F109" t="str">
            <v>VERDE</v>
          </cell>
          <cell r="G109" t="str">
            <v xml:space="preserve">UASC AL KHOR                                      </v>
          </cell>
          <cell r="H109" t="str">
            <v>25</v>
          </cell>
          <cell r="I109" t="str">
            <v>0</v>
          </cell>
          <cell r="J109">
            <v>31</v>
          </cell>
          <cell r="K109" t="str">
            <v>10</v>
          </cell>
          <cell r="L109" t="str">
            <v>31</v>
          </cell>
          <cell r="M109" t="str">
            <v>0</v>
          </cell>
          <cell r="N109" t="str">
            <v>23</v>
          </cell>
          <cell r="O109" t="str">
            <v>17</v>
          </cell>
          <cell r="P109" t="str">
            <v>11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DFSU6633334           </v>
          </cell>
          <cell r="U109" t="str">
            <v>23/02/2022</v>
          </cell>
          <cell r="V109" t="str">
            <v>22/02/2022</v>
          </cell>
          <cell r="W109" t="str">
            <v>CJ TRAVESSA ( DARIO ) PUXE SBL / Rodrigo A9603530136 / Milani 9408850053</v>
          </cell>
          <cell r="X109" t="str">
            <v>FINALIZADO</v>
          </cell>
          <cell r="Y109" t="str">
            <v/>
          </cell>
          <cell r="Z109" t="str">
            <v>10</v>
          </cell>
          <cell r="AA109" t="str">
            <v>7</v>
          </cell>
          <cell r="AB109" t="str">
            <v>53</v>
          </cell>
          <cell r="AC109" t="str">
            <v>11</v>
          </cell>
          <cell r="AD109" t="str">
            <v xml:space="preserve">DFSU6633334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Processado</v>
          </cell>
          <cell r="AI109" t="str">
            <v>Sim</v>
          </cell>
          <cell r="AJ109" t="str">
            <v>22/01/2022</v>
          </cell>
          <cell r="AK109" t="str">
            <v>Marítimo</v>
          </cell>
          <cell r="AL109" t="str">
            <v>27/01/2022</v>
          </cell>
          <cell r="AM109" t="str">
            <v>11/02/2022</v>
          </cell>
          <cell r="AN109" t="str">
            <v>2203412401</v>
          </cell>
        </row>
        <row r="110">
          <cell r="B110">
            <v>80533002</v>
          </cell>
          <cell r="C110" t="str">
            <v xml:space="preserve">540200926 </v>
          </cell>
          <cell r="E110" t="str">
            <v/>
          </cell>
          <cell r="F110" t="str">
            <v>VERDE</v>
          </cell>
          <cell r="G110" t="str">
            <v xml:space="preserve">UASC AL KHOR                                      </v>
          </cell>
          <cell r="H110" t="str">
            <v>24</v>
          </cell>
          <cell r="I110" t="str">
            <v>0</v>
          </cell>
          <cell r="J110">
            <v>29</v>
          </cell>
          <cell r="K110" t="str">
            <v>1</v>
          </cell>
          <cell r="L110" t="str">
            <v>29</v>
          </cell>
          <cell r="M110" t="str">
            <v>0</v>
          </cell>
          <cell r="N110" t="str">
            <v>33</v>
          </cell>
          <cell r="O110" t="str">
            <v>32</v>
          </cell>
          <cell r="P110" t="str">
            <v>10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HLBU1934300           </v>
          </cell>
          <cell r="U110" t="str">
            <v>22/02/2022</v>
          </cell>
          <cell r="V110" t="str">
            <v>23/02/2022</v>
          </cell>
          <cell r="W110" t="str">
            <v/>
          </cell>
          <cell r="X110" t="str">
            <v>FINALIZADO</v>
          </cell>
          <cell r="Y110" t="str">
            <v/>
          </cell>
          <cell r="Z110" t="str">
            <v>10</v>
          </cell>
          <cell r="AA110" t="str">
            <v>3</v>
          </cell>
          <cell r="AB110" t="str">
            <v>75</v>
          </cell>
          <cell r="AC110" t="str">
            <v>11</v>
          </cell>
          <cell r="AD110" t="str">
            <v xml:space="preserve">HLBU1934300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Processado</v>
          </cell>
          <cell r="AI110" t="str">
            <v>Não</v>
          </cell>
          <cell r="AJ110" t="str">
            <v>22/01/2022</v>
          </cell>
          <cell r="AK110" t="str">
            <v>Marítimo</v>
          </cell>
          <cell r="AL110" t="str">
            <v>27/01/2022</v>
          </cell>
          <cell r="AM110" t="str">
            <v>11/02/2022</v>
          </cell>
          <cell r="AN110" t="str">
            <v>2203427808</v>
          </cell>
        </row>
        <row r="111">
          <cell r="B111">
            <v>80533006</v>
          </cell>
          <cell r="C111" t="str">
            <v xml:space="preserve">540200927 </v>
          </cell>
          <cell r="E111" t="str">
            <v/>
          </cell>
          <cell r="F111" t="str">
            <v>VERDE</v>
          </cell>
          <cell r="G111" t="str">
            <v xml:space="preserve">UASC AL KHOR                                      </v>
          </cell>
          <cell r="H111" t="str">
            <v>24</v>
          </cell>
          <cell r="I111" t="str">
            <v>0</v>
          </cell>
          <cell r="J111">
            <v>15</v>
          </cell>
          <cell r="K111" t="str">
            <v>8</v>
          </cell>
          <cell r="L111" t="str">
            <v>15</v>
          </cell>
          <cell r="M111" t="str">
            <v>0</v>
          </cell>
          <cell r="N111" t="str">
            <v>6</v>
          </cell>
          <cell r="O111" t="str">
            <v>16</v>
          </cell>
          <cell r="P111" t="str">
            <v>20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TEMU6719661           </v>
          </cell>
          <cell r="U111" t="str">
            <v>23/02/2022</v>
          </cell>
          <cell r="V111" t="str">
            <v>23/02/2022</v>
          </cell>
          <cell r="W111" t="str">
            <v>EXO.TRANSM. GW6E-2800/200KV-12 ( TEZOTO-GIBA ) PUXE SBL</v>
          </cell>
          <cell r="X111" t="str">
            <v>FINALIZADO</v>
          </cell>
          <cell r="Y111" t="str">
            <v/>
          </cell>
          <cell r="Z111" t="str">
            <v>10</v>
          </cell>
          <cell r="AA111" t="str">
            <v>1</v>
          </cell>
          <cell r="AB111" t="str">
            <v>42</v>
          </cell>
          <cell r="AC111" t="str">
            <v>11</v>
          </cell>
          <cell r="AD111" t="str">
            <v xml:space="preserve">TEMU6719661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Processado</v>
          </cell>
          <cell r="AI111" t="str">
            <v>Não</v>
          </cell>
          <cell r="AJ111" t="str">
            <v>22/01/2022</v>
          </cell>
          <cell r="AK111" t="str">
            <v>Marítimo</v>
          </cell>
          <cell r="AL111" t="str">
            <v>27/01/2022</v>
          </cell>
          <cell r="AM111" t="str">
            <v>11/02/2022</v>
          </cell>
          <cell r="AN111" t="str">
            <v>2203522797</v>
          </cell>
        </row>
        <row r="112">
          <cell r="B112">
            <v>80533008</v>
          </cell>
          <cell r="C112" t="str">
            <v xml:space="preserve">540200928 </v>
          </cell>
          <cell r="E112" t="str">
            <v/>
          </cell>
          <cell r="F112" t="str">
            <v>VERDE</v>
          </cell>
          <cell r="G112" t="str">
            <v xml:space="preserve">UASC AL KHOR                                      </v>
          </cell>
          <cell r="H112" t="str">
            <v>25</v>
          </cell>
          <cell r="I112" t="str">
            <v>0</v>
          </cell>
          <cell r="J112">
            <v>54</v>
          </cell>
          <cell r="K112" t="str">
            <v>9</v>
          </cell>
          <cell r="L112" t="str">
            <v>54</v>
          </cell>
          <cell r="M112" t="str">
            <v>284</v>
          </cell>
          <cell r="N112" t="str">
            <v>12</v>
          </cell>
          <cell r="O112" t="str">
            <v>17</v>
          </cell>
          <cell r="P112" t="str">
            <v>11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HLXU8543536           </v>
          </cell>
          <cell r="U112" t="str">
            <v>21/02/2022</v>
          </cell>
          <cell r="V112" t="str">
            <v>22/02/2022</v>
          </cell>
          <cell r="W112" t="str">
            <v>Silas A0004468660/ Leticia A9435205422</v>
          </cell>
          <cell r="X112" t="str">
            <v>FINALIZADO</v>
          </cell>
          <cell r="Y112" t="str">
            <v/>
          </cell>
          <cell r="Z112" t="str">
            <v>10</v>
          </cell>
          <cell r="AA112" t="str">
            <v>5</v>
          </cell>
          <cell r="AB112" t="str">
            <v>40</v>
          </cell>
          <cell r="AC112" t="str">
            <v>11</v>
          </cell>
          <cell r="AD112" t="str">
            <v xml:space="preserve">HLXU8543536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Processado</v>
          </cell>
          <cell r="AI112" t="str">
            <v>Sim</v>
          </cell>
          <cell r="AJ112" t="str">
            <v>22/01/2022</v>
          </cell>
          <cell r="AK112" t="str">
            <v>Marítimo</v>
          </cell>
          <cell r="AL112" t="str">
            <v>27/01/2022</v>
          </cell>
          <cell r="AM112" t="str">
            <v>11/02/2022</v>
          </cell>
          <cell r="AN112" t="str">
            <v>2203406150</v>
          </cell>
        </row>
        <row r="113">
          <cell r="B113">
            <v>80533046</v>
          </cell>
          <cell r="C113" t="str">
            <v xml:space="preserve">540200930 </v>
          </cell>
          <cell r="E113" t="str">
            <v/>
          </cell>
          <cell r="F113" t="str">
            <v>VERDE</v>
          </cell>
          <cell r="G113" t="str">
            <v xml:space="preserve">UASC AL KHOR                                      </v>
          </cell>
          <cell r="H113" t="str">
            <v>24</v>
          </cell>
          <cell r="I113" t="str">
            <v>0</v>
          </cell>
          <cell r="J113">
            <v>3</v>
          </cell>
          <cell r="K113" t="str">
            <v>1</v>
          </cell>
          <cell r="L113" t="str">
            <v>3</v>
          </cell>
          <cell r="M113" t="str">
            <v>0</v>
          </cell>
          <cell r="N113" t="str">
            <v>0</v>
          </cell>
          <cell r="O113" t="str">
            <v>0</v>
          </cell>
          <cell r="P113" t="str">
            <v>20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HLBU1818830           </v>
          </cell>
          <cell r="U113" t="str">
            <v>23/02/2022</v>
          </cell>
          <cell r="V113" t="str">
            <v>23/02/2022</v>
          </cell>
          <cell r="W113" t="str">
            <v>EXO.TRANSM. GW6E-2800/200KV-12 ( TEZOTO-GIBA ) PUXE SBL</v>
          </cell>
          <cell r="X113" t="str">
            <v>FINALIZADO</v>
          </cell>
          <cell r="Y113" t="str">
            <v/>
          </cell>
          <cell r="Z113" t="str">
            <v>10</v>
          </cell>
          <cell r="AA113" t="str">
            <v>2</v>
          </cell>
          <cell r="AB113" t="str">
            <v>20</v>
          </cell>
          <cell r="AC113" t="str">
            <v>11</v>
          </cell>
          <cell r="AD113" t="str">
            <v xml:space="preserve">HLBU1818830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Processado</v>
          </cell>
          <cell r="AI113" t="str">
            <v>Não</v>
          </cell>
          <cell r="AJ113" t="str">
            <v>22/01/2022</v>
          </cell>
          <cell r="AK113" t="str">
            <v>Marítimo</v>
          </cell>
          <cell r="AL113" t="str">
            <v>27/01/2022</v>
          </cell>
          <cell r="AM113" t="str">
            <v>11/02/2022</v>
          </cell>
          <cell r="AN113" t="str">
            <v>2203431694</v>
          </cell>
        </row>
        <row r="114">
          <cell r="B114">
            <v>80533047</v>
          </cell>
          <cell r="C114" t="str">
            <v xml:space="preserve">540200931 </v>
          </cell>
          <cell r="E114" t="str">
            <v/>
          </cell>
          <cell r="F114" t="str">
            <v>VERDE</v>
          </cell>
          <cell r="G114" t="str">
            <v xml:space="preserve">UASC AL KHOR                                      </v>
          </cell>
          <cell r="H114" t="str">
            <v>10</v>
          </cell>
          <cell r="I114" t="str">
            <v>0</v>
          </cell>
          <cell r="J114">
            <v>15</v>
          </cell>
          <cell r="K114" t="str">
            <v>9</v>
          </cell>
          <cell r="L114" t="str">
            <v>15</v>
          </cell>
          <cell r="M114" t="str">
            <v>0</v>
          </cell>
          <cell r="N114" t="str">
            <v>3</v>
          </cell>
          <cell r="O114" t="str">
            <v>12</v>
          </cell>
          <cell r="P114" t="str">
            <v>23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HLBU1165381           </v>
          </cell>
          <cell r="U114" t="str">
            <v>15/03/2022</v>
          </cell>
          <cell r="V114" t="str">
            <v>15/03/2022</v>
          </cell>
          <cell r="W114" t="str">
            <v>EXO.TRANSM. GW6E-2800/200KV-12 ( TEZOTO-GIBA ) PUXE SBL/ Patrick A9483254609 7390</v>
          </cell>
          <cell r="X114" t="str">
            <v>FINALIZADO</v>
          </cell>
          <cell r="Y114" t="str">
            <v/>
          </cell>
          <cell r="Z114" t="str">
            <v>10</v>
          </cell>
          <cell r="AA114" t="str">
            <v>1</v>
          </cell>
          <cell r="AB114" t="str">
            <v>38</v>
          </cell>
          <cell r="AC114" t="str">
            <v>11</v>
          </cell>
          <cell r="AD114" t="str">
            <v xml:space="preserve">HLBU1165381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Processado</v>
          </cell>
          <cell r="AI114" t="str">
            <v>Não</v>
          </cell>
          <cell r="AJ114" t="str">
            <v>22/01/2022</v>
          </cell>
          <cell r="AK114" t="str">
            <v>Marítimo</v>
          </cell>
          <cell r="AL114" t="str">
            <v>27/01/2022</v>
          </cell>
          <cell r="AM114" t="str">
            <v>11/02/2022</v>
          </cell>
          <cell r="AN114" t="str">
            <v>2204335907</v>
          </cell>
        </row>
        <row r="115">
          <cell r="B115">
            <v>80533042</v>
          </cell>
          <cell r="C115" t="str">
            <v xml:space="preserve">540200933 </v>
          </cell>
          <cell r="E115" t="str">
            <v/>
          </cell>
          <cell r="F115" t="str">
            <v>VERDE</v>
          </cell>
          <cell r="G115" t="str">
            <v xml:space="preserve">UASC AL KHOR                                      </v>
          </cell>
          <cell r="H115" t="str">
            <v>24</v>
          </cell>
          <cell r="I115" t="str">
            <v>0</v>
          </cell>
          <cell r="J115">
            <v>10</v>
          </cell>
          <cell r="K115" t="str">
            <v>1</v>
          </cell>
          <cell r="L115" t="str">
            <v>10</v>
          </cell>
          <cell r="M115" t="str">
            <v>0</v>
          </cell>
          <cell r="N115" t="str">
            <v>3</v>
          </cell>
          <cell r="O115" t="str">
            <v>8</v>
          </cell>
          <cell r="P115" t="str">
            <v>16</v>
          </cell>
          <cell r="Q115" t="str">
            <v>16</v>
          </cell>
          <cell r="R115" t="str">
            <v>16</v>
          </cell>
          <cell r="S115" t="str">
            <v>Não</v>
          </cell>
          <cell r="T115" t="str">
            <v xml:space="preserve">FANU1834621           </v>
          </cell>
          <cell r="U115" t="str">
            <v>22/02/2022</v>
          </cell>
          <cell r="V115" t="str">
            <v>23/02/2022</v>
          </cell>
          <cell r="W115" t="str">
            <v/>
          </cell>
          <cell r="X115" t="str">
            <v>FINALIZADO</v>
          </cell>
          <cell r="Y115" t="str">
            <v/>
          </cell>
          <cell r="Z115" t="str">
            <v>10</v>
          </cell>
          <cell r="AA115" t="str">
            <v>2</v>
          </cell>
          <cell r="AB115" t="str">
            <v>43</v>
          </cell>
          <cell r="AC115" t="str">
            <v>11</v>
          </cell>
          <cell r="AD115" t="str">
            <v xml:space="preserve">FANU1834621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Processado</v>
          </cell>
          <cell r="AI115" t="str">
            <v>Não</v>
          </cell>
          <cell r="AJ115" t="str">
            <v>22/01/2022</v>
          </cell>
          <cell r="AK115" t="str">
            <v>Marítimo</v>
          </cell>
          <cell r="AL115" t="str">
            <v>27/01/2022</v>
          </cell>
          <cell r="AM115" t="str">
            <v>11/02/2022</v>
          </cell>
          <cell r="AN115" t="str">
            <v>2203427816</v>
          </cell>
        </row>
        <row r="116">
          <cell r="B116">
            <v>80532539</v>
          </cell>
          <cell r="C116" t="str">
            <v xml:space="preserve">540200949 </v>
          </cell>
          <cell r="E116" t="str">
            <v/>
          </cell>
          <cell r="F116" t="str">
            <v>VERDE</v>
          </cell>
          <cell r="G116" t="str">
            <v xml:space="preserve">UASC AL KHOR                                      </v>
          </cell>
          <cell r="H116" t="str">
            <v>25</v>
          </cell>
          <cell r="I116" t="str">
            <v>0</v>
          </cell>
          <cell r="J116">
            <v>11</v>
          </cell>
          <cell r="K116" t="str">
            <v>5</v>
          </cell>
          <cell r="L116" t="str">
            <v>11</v>
          </cell>
          <cell r="M116" t="str">
            <v>0</v>
          </cell>
          <cell r="N116" t="str">
            <v>2</v>
          </cell>
          <cell r="O116" t="str">
            <v>14</v>
          </cell>
          <cell r="P116" t="str">
            <v>23</v>
          </cell>
          <cell r="Q116" t="str">
            <v>2</v>
          </cell>
          <cell r="R116" t="str">
            <v>2</v>
          </cell>
          <cell r="S116" t="str">
            <v>Não</v>
          </cell>
          <cell r="T116" t="str">
            <v xml:space="preserve">BMOU4031505           </v>
          </cell>
          <cell r="U116" t="str">
            <v>21/02/2022</v>
          </cell>
          <cell r="V116" t="str">
            <v>22/02/2022</v>
          </cell>
          <cell r="W116" t="str">
            <v>Leticia A9745221101</v>
          </cell>
          <cell r="X116" t="str">
            <v>FINALIZADO</v>
          </cell>
          <cell r="Y116" t="str">
            <v/>
          </cell>
          <cell r="Z116" t="str">
            <v>10</v>
          </cell>
          <cell r="AA116" t="str">
            <v>4</v>
          </cell>
          <cell r="AB116" t="str">
            <v>43</v>
          </cell>
          <cell r="AC116" t="str">
            <v>11</v>
          </cell>
          <cell r="AD116" t="str">
            <v xml:space="preserve">BMOU4031505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Processado</v>
          </cell>
          <cell r="AI116" t="str">
            <v>Não</v>
          </cell>
          <cell r="AJ116" t="str">
            <v>22/01/2022</v>
          </cell>
          <cell r="AK116" t="str">
            <v>Marítimo</v>
          </cell>
          <cell r="AL116" t="str">
            <v>27/01/2022</v>
          </cell>
          <cell r="AM116" t="str">
            <v>09/02/2022</v>
          </cell>
          <cell r="AN116" t="str">
            <v>2203408293</v>
          </cell>
        </row>
        <row r="117">
          <cell r="B117">
            <v>80532217</v>
          </cell>
          <cell r="C117" t="str">
            <v xml:space="preserve">540200950 </v>
          </cell>
          <cell r="E117" t="str">
            <v/>
          </cell>
          <cell r="F117" t="str">
            <v>VERDE</v>
          </cell>
          <cell r="G117" t="str">
            <v xml:space="preserve">UASC AL KHOR                                      </v>
          </cell>
          <cell r="H117" t="str">
            <v>24</v>
          </cell>
          <cell r="I117" t="str">
            <v>0</v>
          </cell>
          <cell r="J117">
            <v>28</v>
          </cell>
          <cell r="K117" t="str">
            <v>9</v>
          </cell>
          <cell r="L117" t="str">
            <v>28</v>
          </cell>
          <cell r="M117" t="str">
            <v>0</v>
          </cell>
          <cell r="N117" t="str">
            <v>83</v>
          </cell>
          <cell r="O117" t="str">
            <v>4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FJKU6000348           </v>
          </cell>
          <cell r="U117" t="str">
            <v>15/02/2022</v>
          </cell>
          <cell r="V117" t="str">
            <v>23/02/2022</v>
          </cell>
          <cell r="W117" t="str">
            <v>Carlos A4600708532</v>
          </cell>
          <cell r="X117" t="str">
            <v>FINALIZADO</v>
          </cell>
          <cell r="Y117" t="str">
            <v/>
          </cell>
          <cell r="Z117" t="str">
            <v>10</v>
          </cell>
          <cell r="AA117" t="str">
            <v>3</v>
          </cell>
          <cell r="AB117" t="str">
            <v>88</v>
          </cell>
          <cell r="AC117" t="str">
            <v>11</v>
          </cell>
          <cell r="AD117" t="str">
            <v xml:space="preserve">FJKU6000348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Processado</v>
          </cell>
          <cell r="AI117" t="str">
            <v>Não</v>
          </cell>
          <cell r="AJ117" t="str">
            <v>22/01/2022</v>
          </cell>
          <cell r="AK117" t="str">
            <v>Marítimo</v>
          </cell>
          <cell r="AL117" t="str">
            <v>27/01/2022</v>
          </cell>
          <cell r="AM117" t="str">
            <v>09/02/2022</v>
          </cell>
          <cell r="AN117" t="str">
            <v>2203431902</v>
          </cell>
        </row>
        <row r="118">
          <cell r="B118">
            <v>80532602</v>
          </cell>
          <cell r="C118" t="str">
            <v xml:space="preserve">540200952 </v>
          </cell>
          <cell r="E118" t="str">
            <v/>
          </cell>
          <cell r="F118" t="str">
            <v>VERDE</v>
          </cell>
          <cell r="G118" t="str">
            <v xml:space="preserve">UASC AL KHOR                                      </v>
          </cell>
          <cell r="H118" t="str">
            <v>24</v>
          </cell>
          <cell r="I118" t="str">
            <v>0</v>
          </cell>
          <cell r="J118">
            <v>43</v>
          </cell>
          <cell r="K118" t="str">
            <v>3</v>
          </cell>
          <cell r="L118" t="str">
            <v>43</v>
          </cell>
          <cell r="M118" t="str">
            <v>548</v>
          </cell>
          <cell r="N118" t="str">
            <v>5</v>
          </cell>
          <cell r="O118" t="str">
            <v>16</v>
          </cell>
          <cell r="P118" t="str">
            <v>17</v>
          </cell>
          <cell r="Q118" t="str">
            <v>4</v>
          </cell>
          <cell r="R118" t="str">
            <v>4</v>
          </cell>
          <cell r="S118" t="str">
            <v>Não</v>
          </cell>
          <cell r="T118" t="str">
            <v xml:space="preserve">FANU1831617           </v>
          </cell>
          <cell r="U118" t="str">
            <v>23/02/2022</v>
          </cell>
          <cell r="V118" t="str">
            <v>23/02/2022</v>
          </cell>
          <cell r="W118" t="str">
            <v>Silas A0099887778</v>
          </cell>
          <cell r="X118" t="str">
            <v>FINALIZADO</v>
          </cell>
          <cell r="Y118" t="str">
            <v/>
          </cell>
          <cell r="Z118" t="str">
            <v>10</v>
          </cell>
          <cell r="AA118" t="str">
            <v>3</v>
          </cell>
          <cell r="AB118" t="str">
            <v>51</v>
          </cell>
          <cell r="AC118" t="str">
            <v>11</v>
          </cell>
          <cell r="AD118" t="str">
            <v xml:space="preserve">FANU1831617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Processado</v>
          </cell>
          <cell r="AI118" t="str">
            <v>Sim</v>
          </cell>
          <cell r="AJ118" t="str">
            <v>22/01/2022</v>
          </cell>
          <cell r="AK118" t="str">
            <v>Marítimo</v>
          </cell>
          <cell r="AL118" t="str">
            <v>27/01/2022</v>
          </cell>
          <cell r="AM118" t="str">
            <v>09/02/2022</v>
          </cell>
          <cell r="AN118" t="str">
            <v>2203431708</v>
          </cell>
        </row>
        <row r="119">
          <cell r="B119">
            <v>80532621</v>
          </cell>
          <cell r="C119" t="str">
            <v xml:space="preserve">540200955 </v>
          </cell>
          <cell r="E119" t="str">
            <v/>
          </cell>
          <cell r="F119" t="str">
            <v>VERDE</v>
          </cell>
          <cell r="G119" t="str">
            <v xml:space="preserve">UASC AL KHOR                                      </v>
          </cell>
          <cell r="H119" t="str">
            <v>25</v>
          </cell>
          <cell r="I119" t="str">
            <v>0</v>
          </cell>
          <cell r="J119">
            <v>14</v>
          </cell>
          <cell r="K119" t="str">
            <v>4</v>
          </cell>
          <cell r="L119" t="str">
            <v>14</v>
          </cell>
          <cell r="M119" t="str">
            <v>0</v>
          </cell>
          <cell r="N119" t="str">
            <v>6</v>
          </cell>
          <cell r="O119" t="str">
            <v>30</v>
          </cell>
          <cell r="P119" t="str">
            <v>10</v>
          </cell>
          <cell r="Q119" t="str">
            <v>3</v>
          </cell>
          <cell r="R119" t="str">
            <v>3</v>
          </cell>
          <cell r="S119" t="str">
            <v>Não</v>
          </cell>
          <cell r="T119" t="str">
            <v xml:space="preserve">HLBU3093716           </v>
          </cell>
          <cell r="U119" t="str">
            <v>21/02/2022</v>
          </cell>
          <cell r="V119" t="str">
            <v>22/02/2022</v>
          </cell>
          <cell r="W119" t="str">
            <v>MARIANA A9605460964</v>
          </cell>
          <cell r="X119" t="str">
            <v>FINALIZADO</v>
          </cell>
          <cell r="Y119" t="str">
            <v/>
          </cell>
          <cell r="Z119" t="str">
            <v>10</v>
          </cell>
          <cell r="AA119" t="str">
            <v>3</v>
          </cell>
          <cell r="AB119" t="str">
            <v>57</v>
          </cell>
          <cell r="AC119" t="str">
            <v>11</v>
          </cell>
          <cell r="AD119" t="str">
            <v xml:space="preserve">HLBU3093716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Processado</v>
          </cell>
          <cell r="AI119" t="str">
            <v>Não</v>
          </cell>
          <cell r="AJ119" t="str">
            <v>22/01/2022</v>
          </cell>
          <cell r="AK119" t="str">
            <v>Marítimo</v>
          </cell>
          <cell r="AL119" t="str">
            <v>27/01/2022</v>
          </cell>
          <cell r="AM119" t="str">
            <v>09/02/2022</v>
          </cell>
          <cell r="AN119" t="str">
            <v>2203408307</v>
          </cell>
        </row>
        <row r="120">
          <cell r="B120">
            <v>80532640</v>
          </cell>
          <cell r="C120" t="str">
            <v xml:space="preserve">540200956 </v>
          </cell>
          <cell r="E120" t="str">
            <v/>
          </cell>
          <cell r="F120" t="str">
            <v>VERDE</v>
          </cell>
          <cell r="G120" t="str">
            <v xml:space="preserve">UASC AL KHOR                                      </v>
          </cell>
          <cell r="H120" t="str">
            <v>24</v>
          </cell>
          <cell r="I120" t="str">
            <v>0</v>
          </cell>
          <cell r="J120">
            <v>11</v>
          </cell>
          <cell r="K120" t="str">
            <v>5</v>
          </cell>
          <cell r="L120" t="str">
            <v>11</v>
          </cell>
          <cell r="M120" t="str">
            <v>0</v>
          </cell>
          <cell r="N120" t="str">
            <v>25</v>
          </cell>
          <cell r="O120" t="str">
            <v>11</v>
          </cell>
          <cell r="P120" t="str">
            <v>12</v>
          </cell>
          <cell r="Q120" t="str">
            <v>9</v>
          </cell>
          <cell r="R120" t="str">
            <v>9</v>
          </cell>
          <cell r="S120" t="str">
            <v>Não</v>
          </cell>
          <cell r="T120" t="str">
            <v xml:space="preserve">CAIU8473085           </v>
          </cell>
          <cell r="U120" t="str">
            <v>22/02/2022</v>
          </cell>
          <cell r="V120" t="str">
            <v>23/02/2022</v>
          </cell>
          <cell r="W120" t="str">
            <v/>
          </cell>
          <cell r="X120" t="str">
            <v>FINALIZADO</v>
          </cell>
          <cell r="Y120" t="str">
            <v/>
          </cell>
          <cell r="Z120" t="str">
            <v>10</v>
          </cell>
          <cell r="AA120" t="str">
            <v>1</v>
          </cell>
          <cell r="AB120" t="str">
            <v>57</v>
          </cell>
          <cell r="AC120" t="str">
            <v>11</v>
          </cell>
          <cell r="AD120" t="str">
            <v xml:space="preserve">CAIU8473085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Processado</v>
          </cell>
          <cell r="AI120" t="str">
            <v>Não</v>
          </cell>
          <cell r="AJ120" t="str">
            <v>22/01/2022</v>
          </cell>
          <cell r="AK120" t="str">
            <v>Marítimo</v>
          </cell>
          <cell r="AL120" t="str">
            <v>27/01/2022</v>
          </cell>
          <cell r="AM120" t="str">
            <v>09/02/2022</v>
          </cell>
          <cell r="AN120" t="str">
            <v>2203428006</v>
          </cell>
        </row>
        <row r="121">
          <cell r="B121">
            <v>80532424</v>
          </cell>
          <cell r="C121" t="str">
            <v xml:space="preserve">540200957 </v>
          </cell>
          <cell r="E121" t="str">
            <v/>
          </cell>
          <cell r="F121" t="str">
            <v>VERDE</v>
          </cell>
          <cell r="G121" t="str">
            <v xml:space="preserve">UASC AL KHOR                                      </v>
          </cell>
          <cell r="H121" t="str">
            <v>24</v>
          </cell>
          <cell r="I121" t="str">
            <v>0</v>
          </cell>
          <cell r="J121">
            <v>25</v>
          </cell>
          <cell r="K121" t="str">
            <v>6</v>
          </cell>
          <cell r="L121" t="str">
            <v>25</v>
          </cell>
          <cell r="M121" t="str">
            <v>135</v>
          </cell>
          <cell r="N121" t="str">
            <v>63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GESU6477886           </v>
          </cell>
          <cell r="U121" t="str">
            <v>22/02/2022</v>
          </cell>
          <cell r="V121" t="str">
            <v>23/02/2022</v>
          </cell>
          <cell r="W121" t="str">
            <v>Leticia A9582800000</v>
          </cell>
          <cell r="X121" t="str">
            <v>FINALIZADO</v>
          </cell>
          <cell r="Y121" t="str">
            <v/>
          </cell>
          <cell r="Z121" t="str">
            <v>10</v>
          </cell>
          <cell r="AA121" t="str">
            <v>1</v>
          </cell>
          <cell r="AB121" t="str">
            <v>70</v>
          </cell>
          <cell r="AC121" t="str">
            <v>11</v>
          </cell>
          <cell r="AD121" t="str">
            <v xml:space="preserve">GESU6477886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Processado</v>
          </cell>
          <cell r="AI121" t="str">
            <v>Sim</v>
          </cell>
          <cell r="AJ121" t="str">
            <v>22/01/2022</v>
          </cell>
          <cell r="AK121" t="str">
            <v>Marítimo</v>
          </cell>
          <cell r="AL121" t="str">
            <v>27/01/2022</v>
          </cell>
          <cell r="AM121" t="str">
            <v>09/02/2022</v>
          </cell>
          <cell r="AN121" t="str">
            <v>2203425503</v>
          </cell>
        </row>
        <row r="122">
          <cell r="B122">
            <v>80532634</v>
          </cell>
          <cell r="C122" t="str">
            <v xml:space="preserve">540200958 </v>
          </cell>
          <cell r="E122" t="str">
            <v/>
          </cell>
          <cell r="F122" t="str">
            <v>VERDE</v>
          </cell>
          <cell r="G122" t="str">
            <v xml:space="preserve">UASC AL KHOR                                      </v>
          </cell>
          <cell r="H122" t="str">
            <v>25</v>
          </cell>
          <cell r="I122" t="str">
            <v>0</v>
          </cell>
          <cell r="J122">
            <v>71</v>
          </cell>
          <cell r="K122" t="str">
            <v>10</v>
          </cell>
          <cell r="L122" t="str">
            <v>71</v>
          </cell>
          <cell r="M122" t="str">
            <v>563</v>
          </cell>
          <cell r="N122" t="str">
            <v>18</v>
          </cell>
          <cell r="O122" t="str">
            <v>9</v>
          </cell>
          <cell r="P122" t="str">
            <v>21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TCLU6420164           </v>
          </cell>
          <cell r="U122" t="str">
            <v>22/02/2022</v>
          </cell>
          <cell r="V122" t="str">
            <v>22/02/2022</v>
          </cell>
          <cell r="W122" t="str">
            <v>Silas A0009973369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3</v>
          </cell>
          <cell r="AB122" t="str">
            <v>46</v>
          </cell>
          <cell r="AC122" t="str">
            <v>11</v>
          </cell>
          <cell r="AD122" t="str">
            <v xml:space="preserve">TCLU6420164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Sim</v>
          </cell>
          <cell r="AJ122" t="str">
            <v>22/01/2022</v>
          </cell>
          <cell r="AK122" t="str">
            <v>Marítimo</v>
          </cell>
          <cell r="AL122" t="str">
            <v>27/01/2022</v>
          </cell>
          <cell r="AM122" t="str">
            <v>09/02/2022</v>
          </cell>
          <cell r="AN122" t="str">
            <v>2203412428</v>
          </cell>
        </row>
        <row r="123">
          <cell r="B123">
            <v>80533061</v>
          </cell>
          <cell r="C123" t="str">
            <v xml:space="preserve">540200960 </v>
          </cell>
          <cell r="E123" t="str">
            <v/>
          </cell>
          <cell r="F123" t="str">
            <v>VERDE</v>
          </cell>
          <cell r="G123" t="str">
            <v xml:space="preserve">UASC AL KHOR                                      </v>
          </cell>
          <cell r="H123" t="str">
            <v>24</v>
          </cell>
          <cell r="I123" t="str">
            <v>0</v>
          </cell>
          <cell r="J123">
            <v>23</v>
          </cell>
          <cell r="K123" t="str">
            <v>7</v>
          </cell>
          <cell r="L123" t="str">
            <v>23</v>
          </cell>
          <cell r="M123" t="str">
            <v>0</v>
          </cell>
          <cell r="N123" t="str">
            <v>30</v>
          </cell>
          <cell r="O123" t="str">
            <v>14</v>
          </cell>
          <cell r="P123" t="str">
            <v>14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TCKU6057112           </v>
          </cell>
          <cell r="U123" t="str">
            <v>24/02/2022</v>
          </cell>
          <cell r="V123" t="str">
            <v>23/02/2022</v>
          </cell>
          <cell r="W123" t="str">
            <v>Silas A9608014114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5</v>
          </cell>
          <cell r="AB123" t="str">
            <v>58</v>
          </cell>
          <cell r="AC123" t="str">
            <v>11</v>
          </cell>
          <cell r="AD123" t="str">
            <v xml:space="preserve">TCKU6057112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Não</v>
          </cell>
          <cell r="AJ123" t="str">
            <v>22/01/2022</v>
          </cell>
          <cell r="AK123" t="str">
            <v>Marítimo</v>
          </cell>
          <cell r="AL123" t="str">
            <v>27/01/2022</v>
          </cell>
          <cell r="AM123" t="str">
            <v>09/02/2022</v>
          </cell>
          <cell r="AN123" t="str">
            <v>2203427824</v>
          </cell>
        </row>
        <row r="124">
          <cell r="B124">
            <v>80533424</v>
          </cell>
          <cell r="C124" t="str">
            <v xml:space="preserve">540201113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3</v>
          </cell>
          <cell r="K124" t="str">
            <v>2</v>
          </cell>
          <cell r="L124" t="str">
            <v>3</v>
          </cell>
          <cell r="M124" t="str">
            <v>0</v>
          </cell>
          <cell r="N124" t="str">
            <v>0</v>
          </cell>
          <cell r="O124" t="str">
            <v>2</v>
          </cell>
          <cell r="P124" t="str">
            <v>18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AMFU8950641           </v>
          </cell>
          <cell r="V124" t="str">
            <v/>
          </cell>
          <cell r="W124" t="str">
            <v>DTA 04/03</v>
          </cell>
          <cell r="X124" t="str">
            <v>DTA TRANSP</v>
          </cell>
          <cell r="Y124" t="str">
            <v/>
          </cell>
          <cell r="Z124" t="str">
            <v xml:space="preserve">8 </v>
          </cell>
          <cell r="AA124" t="str">
            <v>0</v>
          </cell>
          <cell r="AB124" t="str">
            <v>20</v>
          </cell>
          <cell r="AC124" t="str">
            <v>11</v>
          </cell>
          <cell r="AD124" t="str">
            <v xml:space="preserve">AMFU8950641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80533591</v>
          </cell>
          <cell r="C125" t="str">
            <v xml:space="preserve">540201118 </v>
          </cell>
          <cell r="E125" t="str">
            <v/>
          </cell>
          <cell r="F125" t="str">
            <v>VERDE</v>
          </cell>
          <cell r="G125" t="str">
            <v xml:space="preserve">MSC CATERINA                                      </v>
          </cell>
          <cell r="H125" t="str">
            <v>1</v>
          </cell>
          <cell r="I125" t="str">
            <v/>
          </cell>
          <cell r="J125">
            <v>18</v>
          </cell>
          <cell r="K125" t="str">
            <v>9</v>
          </cell>
          <cell r="L125" t="str">
            <v>18</v>
          </cell>
          <cell r="M125" t="str">
            <v>0</v>
          </cell>
          <cell r="N125" t="str">
            <v>15</v>
          </cell>
          <cell r="O125" t="str">
            <v>36</v>
          </cell>
          <cell r="P125" t="str">
            <v>7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HLBU1939955           </v>
          </cell>
          <cell r="U125" t="str">
            <v>17/03/2022</v>
          </cell>
          <cell r="V125" t="str">
            <v>17/03/2022</v>
          </cell>
          <cell r="W125" t="str">
            <v>DTA 11/03 / Rodrigo A9423500145</v>
          </cell>
          <cell r="X125" t="str">
            <v>SBL</v>
          </cell>
          <cell r="Y125" t="str">
            <v>11/03/2022</v>
          </cell>
          <cell r="Z125" t="str">
            <v>20</v>
          </cell>
          <cell r="AA125" t="str">
            <v>1</v>
          </cell>
          <cell r="AB125" t="str">
            <v>58</v>
          </cell>
          <cell r="AC125" t="str">
            <v>11</v>
          </cell>
          <cell r="AD125" t="str">
            <v xml:space="preserve">HLBU1939955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04/02/2022</v>
          </cell>
          <cell r="AM125" t="str">
            <v>15/02/2022</v>
          </cell>
          <cell r="AN125" t="str">
            <v>2205125582</v>
          </cell>
        </row>
        <row r="126">
          <cell r="B126">
            <v>80533964</v>
          </cell>
          <cell r="C126" t="str">
            <v xml:space="preserve">540201130 </v>
          </cell>
          <cell r="E126" t="str">
            <v/>
          </cell>
          <cell r="F126" t="str">
            <v>VERDE</v>
          </cell>
          <cell r="G126" t="str">
            <v xml:space="preserve">MSC CATERINA                                      </v>
          </cell>
          <cell r="I126" t="str">
            <v/>
          </cell>
          <cell r="J126">
            <v>5</v>
          </cell>
          <cell r="K126" t="str">
            <v>4</v>
          </cell>
          <cell r="L126" t="str">
            <v>5</v>
          </cell>
          <cell r="M126" t="str">
            <v>0</v>
          </cell>
          <cell r="N126" t="str">
            <v>0</v>
          </cell>
          <cell r="O126" t="str">
            <v>17</v>
          </cell>
          <cell r="P126" t="str">
            <v>61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HLBU2690213           </v>
          </cell>
          <cell r="U126" t="str">
            <v>18/03/2022</v>
          </cell>
          <cell r="V126" t="str">
            <v>21/03/2022</v>
          </cell>
          <cell r="W126" t="str">
            <v>Milani A9408900676    7354</v>
          </cell>
          <cell r="X126" t="str">
            <v>MBB</v>
          </cell>
          <cell r="Y126" t="str">
            <v/>
          </cell>
          <cell r="Z126" t="str">
            <v>14</v>
          </cell>
          <cell r="AA126" t="str">
            <v>1</v>
          </cell>
          <cell r="AB126" t="str">
            <v>78</v>
          </cell>
          <cell r="AC126" t="str">
            <v>11</v>
          </cell>
          <cell r="AD126" t="str">
            <v xml:space="preserve">HLBU2690213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04/02/2022</v>
          </cell>
          <cell r="AM126" t="str">
            <v>15/02/2022</v>
          </cell>
          <cell r="AN126" t="str">
            <v>2205125590</v>
          </cell>
        </row>
        <row r="127">
          <cell r="B127">
            <v>80533978</v>
          </cell>
          <cell r="C127" t="str">
            <v xml:space="preserve">540201135 </v>
          </cell>
          <cell r="E127" t="str">
            <v/>
          </cell>
          <cell r="F127" t="str">
            <v>VERDE</v>
          </cell>
          <cell r="G127" t="str">
            <v xml:space="preserve">MSC CATERINA                                      </v>
          </cell>
          <cell r="H127" t="str">
            <v>15</v>
          </cell>
          <cell r="I127" t="str">
            <v/>
          </cell>
          <cell r="J127">
            <v>3</v>
          </cell>
          <cell r="K127" t="str">
            <v>1</v>
          </cell>
          <cell r="L127" t="str">
            <v>3</v>
          </cell>
          <cell r="M127" t="str">
            <v>0</v>
          </cell>
          <cell r="N127" t="str">
            <v>10</v>
          </cell>
          <cell r="O127" t="str">
            <v>0</v>
          </cell>
          <cell r="P127" t="str">
            <v>0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TRHU3301202           </v>
          </cell>
          <cell r="U127" t="str">
            <v>18/03/2022</v>
          </cell>
          <cell r="V127" t="str">
            <v>18/03/2022</v>
          </cell>
          <cell r="W127" t="str">
            <v>Guilherme A9060107221</v>
          </cell>
          <cell r="X127" t="str">
            <v>MBB</v>
          </cell>
          <cell r="Y127" t="str">
            <v/>
          </cell>
          <cell r="Z127" t="str">
            <v>20</v>
          </cell>
          <cell r="AA127" t="str">
            <v>1</v>
          </cell>
          <cell r="AB127" t="str">
            <v>10</v>
          </cell>
          <cell r="AC127" t="str">
            <v>11</v>
          </cell>
          <cell r="AD127" t="str">
            <v xml:space="preserve">TRHU3301202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04/02/2022</v>
          </cell>
          <cell r="AM127" t="str">
            <v>15/02/2022</v>
          </cell>
          <cell r="AN127" t="str">
            <v>2203846053</v>
          </cell>
        </row>
        <row r="128">
          <cell r="B128">
            <v>80534090</v>
          </cell>
          <cell r="C128" t="str">
            <v xml:space="preserve">540201161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11</v>
          </cell>
          <cell r="K128" t="str">
            <v>5</v>
          </cell>
          <cell r="L128" t="str">
            <v>11</v>
          </cell>
          <cell r="M128" t="str">
            <v>0</v>
          </cell>
          <cell r="N128" t="str">
            <v>16</v>
          </cell>
          <cell r="O128" t="str">
            <v>16</v>
          </cell>
          <cell r="P128" t="str">
            <v>9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BEAU4993680           </v>
          </cell>
          <cell r="U128" t="str">
            <v>28/03/2022</v>
          </cell>
          <cell r="V128" t="str">
            <v/>
          </cell>
          <cell r="W128" t="str">
            <v>DTA 07/03</v>
          </cell>
          <cell r="X128" t="str">
            <v>DTA TRANSP</v>
          </cell>
          <cell r="Y128" t="str">
            <v/>
          </cell>
          <cell r="Z128" t="str">
            <v xml:space="preserve">8 </v>
          </cell>
          <cell r="AA128" t="str">
            <v>1</v>
          </cell>
          <cell r="AB128" t="str">
            <v>41</v>
          </cell>
          <cell r="AC128" t="str">
            <v>11</v>
          </cell>
          <cell r="AD128" t="str">
            <v xml:space="preserve">BEAU4993680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04/02/2022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80534084</v>
          </cell>
          <cell r="C129" t="str">
            <v xml:space="preserve">540201162 </v>
          </cell>
          <cell r="E129" t="str">
            <v/>
          </cell>
          <cell r="F129" t="str">
            <v>VERDE</v>
          </cell>
          <cell r="G129" t="str">
            <v xml:space="preserve">MSC CATERINA                                      </v>
          </cell>
          <cell r="H129" t="str">
            <v>24</v>
          </cell>
          <cell r="I129" t="str">
            <v/>
          </cell>
          <cell r="J129">
            <v>7</v>
          </cell>
          <cell r="K129" t="str">
            <v>4</v>
          </cell>
          <cell r="L129" t="str">
            <v>7</v>
          </cell>
          <cell r="M129" t="str">
            <v>0</v>
          </cell>
          <cell r="N129" t="str">
            <v>16</v>
          </cell>
          <cell r="O129" t="str">
            <v>2</v>
          </cell>
          <cell r="P129" t="str">
            <v>21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HLXU8588865           </v>
          </cell>
          <cell r="U129" t="str">
            <v>22/02/2022</v>
          </cell>
          <cell r="V129" t="str">
            <v>24/02/2022</v>
          </cell>
          <cell r="W129" t="str">
            <v>CJ TRAVESSA ( DARIO ) PUXE SBL/ Rodrigo A9603506903</v>
          </cell>
          <cell r="X129" t="str">
            <v>SBL</v>
          </cell>
          <cell r="Y129" t="str">
            <v/>
          </cell>
          <cell r="Z129" t="str">
            <v>20</v>
          </cell>
          <cell r="AA129" t="str">
            <v>1</v>
          </cell>
          <cell r="AB129" t="str">
            <v>39</v>
          </cell>
          <cell r="AC129" t="str">
            <v>11</v>
          </cell>
          <cell r="AD129" t="str">
            <v xml:space="preserve">HLXU8588865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04/02/2022</v>
          </cell>
          <cell r="AM129" t="str">
            <v>15/02/2022</v>
          </cell>
          <cell r="AN129" t="str">
            <v>2203512104</v>
          </cell>
        </row>
        <row r="130">
          <cell r="B130">
            <v>80534103</v>
          </cell>
          <cell r="C130" t="str">
            <v xml:space="preserve">540201163 </v>
          </cell>
          <cell r="E130" t="str">
            <v/>
          </cell>
          <cell r="F130" t="str">
            <v/>
          </cell>
          <cell r="G130" t="str">
            <v xml:space="preserve">MSC CATERINA                                      </v>
          </cell>
          <cell r="I130" t="str">
            <v/>
          </cell>
          <cell r="J130">
            <v>12</v>
          </cell>
          <cell r="K130" t="str">
            <v>6</v>
          </cell>
          <cell r="L130" t="str">
            <v>12</v>
          </cell>
          <cell r="M130" t="str">
            <v>0</v>
          </cell>
          <cell r="N130" t="str">
            <v>3</v>
          </cell>
          <cell r="O130" t="str">
            <v>1</v>
          </cell>
          <cell r="P130" t="str">
            <v>34</v>
          </cell>
          <cell r="Q130" t="str">
            <v>0</v>
          </cell>
          <cell r="R130" t="str">
            <v>0</v>
          </cell>
          <cell r="S130" t="str">
            <v>Não</v>
          </cell>
          <cell r="T130" t="str">
            <v xml:space="preserve">UACU5664484           </v>
          </cell>
          <cell r="V130" t="str">
            <v/>
          </cell>
          <cell r="W130" t="str">
            <v>DTA 07/03</v>
          </cell>
          <cell r="X130" t="str">
            <v>DTA TRANSP</v>
          </cell>
          <cell r="Y130" t="str">
            <v/>
          </cell>
          <cell r="Z130" t="str">
            <v xml:space="preserve">8 </v>
          </cell>
          <cell r="AA130" t="str">
            <v>0</v>
          </cell>
          <cell r="AB130" t="str">
            <v>38</v>
          </cell>
          <cell r="AC130" t="str">
            <v>11</v>
          </cell>
          <cell r="AD130" t="str">
            <v xml:space="preserve">UACU5664484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 xml:space="preserve">          </v>
          </cell>
        </row>
        <row r="131">
          <cell r="B131">
            <v>80534119</v>
          </cell>
          <cell r="C131" t="str">
            <v xml:space="preserve">540201164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12</v>
          </cell>
          <cell r="K131" t="str">
            <v>8</v>
          </cell>
          <cell r="L131" t="str">
            <v>12</v>
          </cell>
          <cell r="M131" t="str">
            <v>0</v>
          </cell>
          <cell r="N131" t="str">
            <v>12</v>
          </cell>
          <cell r="O131" t="str">
            <v>10</v>
          </cell>
          <cell r="P131" t="str">
            <v>23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TCKU6073108           </v>
          </cell>
          <cell r="V131" t="str">
            <v/>
          </cell>
          <cell r="W131" t="str">
            <v>DTA 07/03/ BANCOS ( ALVARO ) PUXE SBL</v>
          </cell>
          <cell r="X131" t="str">
            <v>DTA TRANSP</v>
          </cell>
          <cell r="Y131" t="str">
            <v/>
          </cell>
          <cell r="Z131" t="str">
            <v xml:space="preserve">8 </v>
          </cell>
          <cell r="AA131" t="str">
            <v>0</v>
          </cell>
          <cell r="AB131" t="str">
            <v>45</v>
          </cell>
          <cell r="AC131" t="str">
            <v>11</v>
          </cell>
          <cell r="AD131" t="str">
            <v xml:space="preserve">TCKU6073108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80534128</v>
          </cell>
          <cell r="C132" t="str">
            <v xml:space="preserve">540201167 </v>
          </cell>
          <cell r="E132" t="str">
            <v/>
          </cell>
          <cell r="F132" t="str">
            <v>VERDE</v>
          </cell>
          <cell r="G132" t="str">
            <v xml:space="preserve">MSC CATERINA                                      </v>
          </cell>
          <cell r="H132" t="str">
            <v>9</v>
          </cell>
          <cell r="I132" t="str">
            <v/>
          </cell>
          <cell r="J132">
            <v>82</v>
          </cell>
          <cell r="K132" t="str">
            <v>16</v>
          </cell>
          <cell r="L132" t="str">
            <v>82</v>
          </cell>
          <cell r="M132" t="str">
            <v>603</v>
          </cell>
          <cell r="N132" t="str">
            <v>4</v>
          </cell>
          <cell r="O132" t="str">
            <v>22</v>
          </cell>
          <cell r="P132" t="str">
            <v>9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CAIU9606140           </v>
          </cell>
          <cell r="U132" t="str">
            <v>21/03/2022</v>
          </cell>
          <cell r="V132" t="str">
            <v/>
          </cell>
          <cell r="W132" t="str">
            <v/>
          </cell>
          <cell r="X132" t="str">
            <v/>
          </cell>
          <cell r="Y132" t="str">
            <v/>
          </cell>
          <cell r="Z132" t="str">
            <v>20</v>
          </cell>
          <cell r="AA132" t="str">
            <v>4</v>
          </cell>
          <cell r="AB132" t="str">
            <v>41</v>
          </cell>
          <cell r="AC132" t="str">
            <v>11</v>
          </cell>
          <cell r="AD132" t="str">
            <v xml:space="preserve">CAIU9606140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04/02/2022</v>
          </cell>
          <cell r="AM132" t="str">
            <v>15/02/2022</v>
          </cell>
          <cell r="AN132" t="str">
            <v>2204531307</v>
          </cell>
        </row>
        <row r="133">
          <cell r="B133">
            <v>80534142</v>
          </cell>
          <cell r="C133" t="str">
            <v xml:space="preserve">540201168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</v>
          </cell>
          <cell r="K133" t="str">
            <v>1</v>
          </cell>
          <cell r="L133" t="str">
            <v>2</v>
          </cell>
          <cell r="M133" t="str">
            <v>0</v>
          </cell>
          <cell r="N133" t="str">
            <v>20</v>
          </cell>
          <cell r="O133" t="str">
            <v>0</v>
          </cell>
          <cell r="P133" t="str">
            <v>2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UACU5325639           </v>
          </cell>
          <cell r="V133" t="str">
            <v/>
          </cell>
          <cell r="W133" t="str">
            <v>DTA 07/03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0</v>
          </cell>
          <cell r="AB133" t="str">
            <v>22</v>
          </cell>
          <cell r="AC133" t="str">
            <v>11</v>
          </cell>
          <cell r="AD133" t="str">
            <v xml:space="preserve">UACU5325639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80534144</v>
          </cell>
          <cell r="C134" t="str">
            <v xml:space="preserve">540201170 </v>
          </cell>
          <cell r="E134" t="str">
            <v/>
          </cell>
          <cell r="F134" t="str">
            <v/>
          </cell>
          <cell r="G134" t="str">
            <v xml:space="preserve">MSC CATERINA                                      </v>
          </cell>
          <cell r="I134" t="str">
            <v/>
          </cell>
          <cell r="J134">
            <v>1</v>
          </cell>
          <cell r="K134" t="str">
            <v>1</v>
          </cell>
          <cell r="L134" t="str">
            <v>1</v>
          </cell>
          <cell r="M134" t="str">
            <v>0</v>
          </cell>
          <cell r="N134" t="str">
            <v>0</v>
          </cell>
          <cell r="O134" t="str">
            <v>20</v>
          </cell>
          <cell r="P134" t="str">
            <v>0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SEGU6901915           </v>
          </cell>
          <cell r="V134" t="str">
            <v/>
          </cell>
          <cell r="W134" t="str">
            <v>DTA 07/03/ PORTA-OBJETOS AREA DO TETO ( ALVARO ) PUXE SBL</v>
          </cell>
          <cell r="X134" t="str">
            <v>DTA TRANSP</v>
          </cell>
          <cell r="Y134" t="str">
            <v/>
          </cell>
          <cell r="Z134" t="str">
            <v xml:space="preserve">8 </v>
          </cell>
          <cell r="AA134" t="str">
            <v>0</v>
          </cell>
          <cell r="AB134" t="str">
            <v>20</v>
          </cell>
          <cell r="AC134" t="str">
            <v>11</v>
          </cell>
          <cell r="AD134" t="str">
            <v xml:space="preserve">SEGU6901915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 xml:space="preserve">          </v>
          </cell>
        </row>
        <row r="135">
          <cell r="B135">
            <v>80534145</v>
          </cell>
          <cell r="C135" t="str">
            <v xml:space="preserve">540201172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10</v>
          </cell>
          <cell r="K135" t="str">
            <v>6</v>
          </cell>
          <cell r="L135" t="str">
            <v>10</v>
          </cell>
          <cell r="M135" t="str">
            <v>0</v>
          </cell>
          <cell r="N135" t="str">
            <v>0</v>
          </cell>
          <cell r="O135" t="str">
            <v>20</v>
          </cell>
          <cell r="P135" t="str">
            <v>28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HLXU8367946           </v>
          </cell>
          <cell r="V135" t="str">
            <v/>
          </cell>
          <cell r="W135" t="str">
            <v>DTA 07/03/ BANCOS ( ALVARO ) PUXE SBL</v>
          </cell>
          <cell r="X135" t="str">
            <v>DTA TRANSP</v>
          </cell>
          <cell r="Y135" t="str">
            <v/>
          </cell>
          <cell r="Z135" t="str">
            <v xml:space="preserve">8 </v>
          </cell>
          <cell r="AA135" t="str">
            <v>0</v>
          </cell>
          <cell r="AB135" t="str">
            <v>48</v>
          </cell>
          <cell r="AC135" t="str">
            <v>11</v>
          </cell>
          <cell r="AD135" t="str">
            <v xml:space="preserve">HLXU8367946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04/02/2022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80534155</v>
          </cell>
          <cell r="C136" t="str">
            <v xml:space="preserve">540201173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20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FANU1385900           </v>
          </cell>
          <cell r="V136" t="str">
            <v/>
          </cell>
          <cell r="W136" t="str">
            <v>DTA 07/03/ PORTA-OBJETOS AREA DO TETO ( ALVARO ) PUXE SBL</v>
          </cell>
          <cell r="X136" t="str">
            <v>DTA EADI</v>
          </cell>
          <cell r="Y136" t="str">
            <v>08/03/2022</v>
          </cell>
          <cell r="Z136" t="str">
            <v xml:space="preserve">8 </v>
          </cell>
          <cell r="AA136" t="str">
            <v>0</v>
          </cell>
          <cell r="AB136" t="str">
            <v>20</v>
          </cell>
          <cell r="AC136" t="str">
            <v>11</v>
          </cell>
          <cell r="AD136" t="str">
            <v xml:space="preserve">FANU1385900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04/02/2022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80534156</v>
          </cell>
          <cell r="C137" t="str">
            <v xml:space="preserve">540201175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14</v>
          </cell>
          <cell r="K137" t="str">
            <v>7</v>
          </cell>
          <cell r="L137" t="str">
            <v>14</v>
          </cell>
          <cell r="M137" t="str">
            <v>0</v>
          </cell>
          <cell r="N137" t="str">
            <v>1</v>
          </cell>
          <cell r="O137" t="str">
            <v>22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FANU1591650           </v>
          </cell>
          <cell r="U137" t="str">
            <v>30/03/2022</v>
          </cell>
          <cell r="V137" t="str">
            <v/>
          </cell>
          <cell r="W137" t="str">
            <v>DTA 07/03/ PORTA-OBJETOS AREA DO TETO ( ALVARO ) PUXE SBL</v>
          </cell>
          <cell r="X137" t="str">
            <v>DTA TRANSP</v>
          </cell>
          <cell r="Y137" t="str">
            <v/>
          </cell>
          <cell r="Z137" t="str">
            <v xml:space="preserve">8 </v>
          </cell>
          <cell r="AA137" t="str">
            <v>1</v>
          </cell>
          <cell r="AB137" t="str">
            <v>36</v>
          </cell>
          <cell r="AC137" t="str">
            <v>11</v>
          </cell>
          <cell r="AD137" t="str">
            <v xml:space="preserve">FANU1591650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04/02/2022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80534158</v>
          </cell>
          <cell r="C138" t="str">
            <v xml:space="preserve">540201179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1</v>
          </cell>
          <cell r="K138" t="str">
            <v>1</v>
          </cell>
          <cell r="L138" t="str">
            <v>1</v>
          </cell>
          <cell r="M138" t="str">
            <v>0</v>
          </cell>
          <cell r="N138" t="str">
            <v>0</v>
          </cell>
          <cell r="O138" t="str">
            <v>20</v>
          </cell>
          <cell r="P138" t="str">
            <v>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FANU1702076           </v>
          </cell>
          <cell r="V138" t="str">
            <v/>
          </cell>
          <cell r="W138" t="str">
            <v>DTA 07/03/ PORTA-OBJETOS AREA DO TETO ( ALVARO ) PUXE SBL</v>
          </cell>
          <cell r="X138" t="str">
            <v>DTA TRANSP</v>
          </cell>
          <cell r="Y138" t="str">
            <v/>
          </cell>
          <cell r="Z138" t="str">
            <v xml:space="preserve">8 </v>
          </cell>
          <cell r="AA138" t="str">
            <v>0</v>
          </cell>
          <cell r="AB138" t="str">
            <v>20</v>
          </cell>
          <cell r="AC138" t="str">
            <v>11</v>
          </cell>
          <cell r="AD138" t="str">
            <v xml:space="preserve">FANU1702076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 xml:space="preserve">          </v>
          </cell>
        </row>
        <row r="139">
          <cell r="B139">
            <v>80534168</v>
          </cell>
          <cell r="C139" t="str">
            <v xml:space="preserve">540201180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20</v>
          </cell>
          <cell r="P139" t="str">
            <v>0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FANU1178293           </v>
          </cell>
          <cell r="V139" t="str">
            <v/>
          </cell>
          <cell r="W139" t="str">
            <v>DTA 07/03/ PORTA-OBJETOS AREA DO TETO ( ALVARO ) PUXE SBL</v>
          </cell>
          <cell r="X139" t="str">
            <v>DTA TRANSP</v>
          </cell>
          <cell r="Y139" t="str">
            <v/>
          </cell>
          <cell r="Z139" t="str">
            <v xml:space="preserve">8 </v>
          </cell>
          <cell r="AA139" t="str">
            <v>0</v>
          </cell>
          <cell r="AB139" t="str">
            <v>20</v>
          </cell>
          <cell r="AC139" t="str">
            <v>11</v>
          </cell>
          <cell r="AD139" t="str">
            <v xml:space="preserve">FANU1178293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04/02/2022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80534182</v>
          </cell>
          <cell r="C140" t="str">
            <v xml:space="preserve">540201185 </v>
          </cell>
          <cell r="E140" t="str">
            <v/>
          </cell>
          <cell r="F140" t="str">
            <v>VERDE</v>
          </cell>
          <cell r="G140" t="str">
            <v xml:space="preserve">MSC CATERINA                                      </v>
          </cell>
          <cell r="H140" t="str">
            <v>8</v>
          </cell>
          <cell r="I140" t="str">
            <v/>
          </cell>
          <cell r="J140">
            <v>2</v>
          </cell>
          <cell r="K140" t="str">
            <v/>
          </cell>
          <cell r="L140" t="str">
            <v>2</v>
          </cell>
          <cell r="M140" t="str">
            <v>0</v>
          </cell>
          <cell r="N140" t="str">
            <v>0</v>
          </cell>
          <cell r="O140" t="str">
            <v>0</v>
          </cell>
          <cell r="P140" t="str">
            <v>40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GESU6404025           </v>
          </cell>
          <cell r="U140" t="str">
            <v>22/03/2022</v>
          </cell>
          <cell r="V140" t="str">
            <v/>
          </cell>
          <cell r="W140" t="str">
            <v/>
          </cell>
          <cell r="X140" t="str">
            <v/>
          </cell>
          <cell r="Y140" t="str">
            <v/>
          </cell>
          <cell r="Z140" t="str">
            <v>20</v>
          </cell>
          <cell r="AA140" t="str">
            <v>1</v>
          </cell>
          <cell r="AB140" t="str">
            <v>40</v>
          </cell>
          <cell r="AC140" t="str">
            <v>11</v>
          </cell>
          <cell r="AD140" t="str">
            <v xml:space="preserve">GESU6404025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04/02/2022</v>
          </cell>
          <cell r="AM140" t="str">
            <v>15/02/2022</v>
          </cell>
          <cell r="AN140" t="str">
            <v>2204633070</v>
          </cell>
        </row>
        <row r="141">
          <cell r="B141">
            <v>80534184</v>
          </cell>
          <cell r="C141" t="str">
            <v xml:space="preserve">540201186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1</v>
          </cell>
          <cell r="K141" t="str">
            <v>1</v>
          </cell>
          <cell r="L141" t="str">
            <v>1</v>
          </cell>
          <cell r="M141" t="str">
            <v>0</v>
          </cell>
          <cell r="N141" t="str">
            <v>0</v>
          </cell>
          <cell r="O141" t="str">
            <v>51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BEAU4547668           </v>
          </cell>
          <cell r="V141" t="str">
            <v/>
          </cell>
          <cell r="W141" t="str">
            <v>DTA 07/03/ BANCOS ( ALVARO ) PUXE SBL</v>
          </cell>
          <cell r="X141" t="str">
            <v>DTA TRANSP</v>
          </cell>
          <cell r="Y141" t="str">
            <v/>
          </cell>
          <cell r="Z141" t="str">
            <v xml:space="preserve">8 </v>
          </cell>
          <cell r="AA141" t="str">
            <v>0</v>
          </cell>
          <cell r="AB141" t="str">
            <v>51</v>
          </cell>
          <cell r="AC141" t="str">
            <v>11</v>
          </cell>
          <cell r="AD141" t="str">
            <v xml:space="preserve">BEAU4547668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04/02/2002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80534185</v>
          </cell>
          <cell r="C142" t="str">
            <v xml:space="preserve">540201187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3</v>
          </cell>
          <cell r="K142" t="str">
            <v>2</v>
          </cell>
          <cell r="L142" t="str">
            <v>3</v>
          </cell>
          <cell r="M142" t="str">
            <v>0</v>
          </cell>
          <cell r="N142" t="str">
            <v>0</v>
          </cell>
          <cell r="O142" t="str">
            <v>17</v>
          </cell>
          <cell r="P142" t="str">
            <v>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FANU1787920           </v>
          </cell>
          <cell r="V142" t="str">
            <v/>
          </cell>
          <cell r="W142" t="str">
            <v>DTA 07/03/ PORTA-OBJETOS AREA DO TETO ( ALVARO ) PUXE SBL</v>
          </cell>
          <cell r="X142" t="str">
            <v>DTA TRANSP</v>
          </cell>
          <cell r="Y142" t="str">
            <v/>
          </cell>
          <cell r="Z142" t="str">
            <v xml:space="preserve">8 </v>
          </cell>
          <cell r="AA142" t="str">
            <v>0</v>
          </cell>
          <cell r="AB142" t="str">
            <v>20</v>
          </cell>
          <cell r="AC142" t="str">
            <v>11</v>
          </cell>
          <cell r="AD142" t="str">
            <v xml:space="preserve">FANU1787920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04/02/2022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80534186</v>
          </cell>
          <cell r="C143" t="str">
            <v xml:space="preserve">540201188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</v>
          </cell>
          <cell r="K143" t="str">
            <v>1</v>
          </cell>
          <cell r="L143" t="str">
            <v>1</v>
          </cell>
          <cell r="M143" t="str">
            <v>0</v>
          </cell>
          <cell r="N143" t="str">
            <v>0</v>
          </cell>
          <cell r="O143" t="str">
            <v>8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FANU1800998           </v>
          </cell>
          <cell r="V143" t="str">
            <v/>
          </cell>
          <cell r="W143" t="str">
            <v>DTA 07/03/ PARABRISA ( ALVARO ) PUXE SBL</v>
          </cell>
          <cell r="X143" t="str">
            <v>DTA TRANSP</v>
          </cell>
          <cell r="Y143" t="str">
            <v/>
          </cell>
          <cell r="Z143" t="str">
            <v xml:space="preserve">8 </v>
          </cell>
          <cell r="AA143" t="str">
            <v>0</v>
          </cell>
          <cell r="AB143" t="str">
            <v>8</v>
          </cell>
          <cell r="AC143" t="str">
            <v>11</v>
          </cell>
          <cell r="AD143" t="str">
            <v xml:space="preserve">FANU1800998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04/02/2022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80534141</v>
          </cell>
          <cell r="C144" t="str">
            <v xml:space="preserve">540201189 </v>
          </cell>
          <cell r="E144" t="str">
            <v/>
          </cell>
          <cell r="F144" t="str">
            <v>VERDE</v>
          </cell>
          <cell r="G144" t="str">
            <v xml:space="preserve">MSC CATERINA                                      </v>
          </cell>
          <cell r="H144" t="str">
            <v>11</v>
          </cell>
          <cell r="I144" t="str">
            <v/>
          </cell>
          <cell r="J144">
            <v>18</v>
          </cell>
          <cell r="K144" t="str">
            <v>6</v>
          </cell>
          <cell r="L144" t="str">
            <v>18</v>
          </cell>
          <cell r="M144" t="str">
            <v>0</v>
          </cell>
          <cell r="N144" t="str">
            <v>14</v>
          </cell>
          <cell r="O144" t="str">
            <v>24</v>
          </cell>
          <cell r="P144" t="str">
            <v>13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HLBU1683441           </v>
          </cell>
          <cell r="U144" t="str">
            <v>07/03/2022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>20</v>
          </cell>
          <cell r="AA144" t="str">
            <v>1</v>
          </cell>
          <cell r="AB144" t="str">
            <v>51</v>
          </cell>
          <cell r="AC144" t="str">
            <v>11</v>
          </cell>
          <cell r="AD144" t="str">
            <v xml:space="preserve">HLBU1683441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>2204212465</v>
          </cell>
        </row>
        <row r="145">
          <cell r="B145">
            <v>80534154</v>
          </cell>
          <cell r="C145" t="str">
            <v xml:space="preserve">540201190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46</v>
          </cell>
          <cell r="K145" t="str">
            <v>7</v>
          </cell>
          <cell r="L145" t="str">
            <v>46</v>
          </cell>
          <cell r="M145" t="str">
            <v>281</v>
          </cell>
          <cell r="N145" t="str">
            <v>8</v>
          </cell>
          <cell r="O145" t="str">
            <v>19</v>
          </cell>
          <cell r="P145" t="str">
            <v>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CAAU5491591           </v>
          </cell>
          <cell r="U145" t="str">
            <v>28/02/2022</v>
          </cell>
          <cell r="V145" t="str">
            <v>22/03/2022</v>
          </cell>
          <cell r="W145" t="str">
            <v>Milani</v>
          </cell>
          <cell r="X145" t="str">
            <v>DTA TRANSP</v>
          </cell>
          <cell r="Y145" t="str">
            <v/>
          </cell>
          <cell r="Z145" t="str">
            <v xml:space="preserve">8 </v>
          </cell>
          <cell r="AA145" t="str">
            <v>2</v>
          </cell>
          <cell r="AB145" t="str">
            <v>42</v>
          </cell>
          <cell r="AC145" t="str">
            <v>11</v>
          </cell>
          <cell r="AD145" t="str">
            <v xml:space="preserve">CAAU5491591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04/02/2022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80534369</v>
          </cell>
          <cell r="C146" t="str">
            <v xml:space="preserve">540201196 </v>
          </cell>
          <cell r="E146" t="str">
            <v/>
          </cell>
          <cell r="F146" t="str">
            <v>VERMELHO</v>
          </cell>
          <cell r="G146" t="str">
            <v xml:space="preserve">MSC CATERINA                                      </v>
          </cell>
          <cell r="I146" t="str">
            <v/>
          </cell>
          <cell r="J146">
            <v>10</v>
          </cell>
          <cell r="K146" t="str">
            <v>7</v>
          </cell>
          <cell r="L146" t="str">
            <v>10</v>
          </cell>
          <cell r="M146" t="str">
            <v>0</v>
          </cell>
          <cell r="N146" t="str">
            <v>1</v>
          </cell>
          <cell r="O146" t="str">
            <v>12</v>
          </cell>
          <cell r="P146" t="str">
            <v>29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FANU1109564           </v>
          </cell>
          <cell r="V146" t="str">
            <v/>
          </cell>
          <cell r="W146" t="str">
            <v>EXO.TRANSM. GW6E-2800/200KV-12 ( TEZOTO-GIBA ) PUXE SBL/ Milani A0001401578</v>
          </cell>
          <cell r="X146" t="str">
            <v/>
          </cell>
          <cell r="Y146" t="str">
            <v/>
          </cell>
          <cell r="Z146" t="str">
            <v>14</v>
          </cell>
          <cell r="AA146" t="str">
            <v>0</v>
          </cell>
          <cell r="AB146" t="str">
            <v>42</v>
          </cell>
          <cell r="AC146" t="str">
            <v>11</v>
          </cell>
          <cell r="AD146" t="str">
            <v xml:space="preserve">FANU1109564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2204435316</v>
          </cell>
        </row>
        <row r="147">
          <cell r="B147">
            <v>80534304</v>
          </cell>
          <cell r="C147" t="str">
            <v xml:space="preserve">540201201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8</v>
          </cell>
          <cell r="I147" t="str">
            <v/>
          </cell>
          <cell r="J147">
            <v>1</v>
          </cell>
          <cell r="K147" t="str">
            <v>1</v>
          </cell>
          <cell r="L147" t="str">
            <v>1</v>
          </cell>
          <cell r="M147" t="str">
            <v>0</v>
          </cell>
          <cell r="N147" t="str">
            <v>0</v>
          </cell>
          <cell r="O147" t="str">
            <v>8</v>
          </cell>
          <cell r="P147" t="str">
            <v>0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BSIU9555584           </v>
          </cell>
          <cell r="V147" t="str">
            <v/>
          </cell>
          <cell r="W147" t="str">
            <v>DTA 08/03-PARABRISA ( ALVARO ) PUXE SBL</v>
          </cell>
          <cell r="X147" t="str">
            <v>DTA EADI</v>
          </cell>
          <cell r="Y147" t="str">
            <v>08/03/2022</v>
          </cell>
          <cell r="Z147" t="str">
            <v>20</v>
          </cell>
          <cell r="AA147" t="str">
            <v>0</v>
          </cell>
          <cell r="AB147" t="str">
            <v>8</v>
          </cell>
          <cell r="AC147" t="str">
            <v>11</v>
          </cell>
          <cell r="AD147" t="str">
            <v xml:space="preserve">BSIU9555584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2204637504</v>
          </cell>
        </row>
        <row r="148">
          <cell r="B148">
            <v>80534311</v>
          </cell>
          <cell r="C148" t="str">
            <v xml:space="preserve">540201202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8</v>
          </cell>
          <cell r="I148" t="str">
            <v/>
          </cell>
          <cell r="J148">
            <v>22</v>
          </cell>
          <cell r="K148" t="str">
            <v>6</v>
          </cell>
          <cell r="L148" t="str">
            <v>22</v>
          </cell>
          <cell r="M148" t="str">
            <v>568</v>
          </cell>
          <cell r="N148" t="str">
            <v>2</v>
          </cell>
          <cell r="O148" t="str">
            <v>10</v>
          </cell>
          <cell r="P148" t="str">
            <v>159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HLBU1583910           </v>
          </cell>
          <cell r="V148" t="str">
            <v/>
          </cell>
          <cell r="W148" t="str">
            <v/>
          </cell>
          <cell r="X148" t="str">
            <v>DTA EADI</v>
          </cell>
          <cell r="Y148" t="str">
            <v>08/03/2022</v>
          </cell>
          <cell r="Z148" t="str">
            <v>20</v>
          </cell>
          <cell r="AA148" t="str">
            <v>0</v>
          </cell>
          <cell r="AB148" t="str">
            <v>37</v>
          </cell>
          <cell r="AC148" t="str">
            <v>11</v>
          </cell>
          <cell r="AD148" t="str">
            <v xml:space="preserve">HLBU1583910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2204637512</v>
          </cell>
        </row>
        <row r="149">
          <cell r="B149">
            <v>80534312</v>
          </cell>
          <cell r="C149" t="str">
            <v xml:space="preserve">540201203 </v>
          </cell>
          <cell r="E149" t="str">
            <v/>
          </cell>
          <cell r="F149" t="str">
            <v>VERDE</v>
          </cell>
          <cell r="G149" t="str">
            <v xml:space="preserve">MSC CATERINA                                      </v>
          </cell>
          <cell r="H149" t="str">
            <v>8</v>
          </cell>
          <cell r="I149" t="str">
            <v/>
          </cell>
          <cell r="J149">
            <v>2</v>
          </cell>
          <cell r="K149" t="str">
            <v/>
          </cell>
          <cell r="L149" t="str">
            <v>2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20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CAIU9766323           </v>
          </cell>
          <cell r="V149" t="str">
            <v/>
          </cell>
          <cell r="W149" t="str">
            <v>DTA 08/03</v>
          </cell>
          <cell r="X149" t="str">
            <v>DTA EADI</v>
          </cell>
          <cell r="Y149" t="str">
            <v>08/03/2022</v>
          </cell>
          <cell r="Z149" t="str">
            <v>20</v>
          </cell>
          <cell r="AA149" t="str">
            <v>0</v>
          </cell>
          <cell r="AB149" t="str">
            <v>20</v>
          </cell>
          <cell r="AC149" t="str">
            <v>11</v>
          </cell>
          <cell r="AD149" t="str">
            <v xml:space="preserve">CAIU9766323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04/02/2022</v>
          </cell>
          <cell r="AM149" t="str">
            <v>15/02/2022</v>
          </cell>
          <cell r="AN149" t="str">
            <v>2204637997</v>
          </cell>
        </row>
        <row r="150">
          <cell r="B150">
            <v>80534313</v>
          </cell>
          <cell r="C150" t="str">
            <v xml:space="preserve">540201204 </v>
          </cell>
          <cell r="E150" t="str">
            <v/>
          </cell>
          <cell r="F150" t="str">
            <v>VERDE</v>
          </cell>
          <cell r="G150" t="str">
            <v xml:space="preserve">MSC CATERINA                                      </v>
          </cell>
          <cell r="H150" t="str">
            <v>8</v>
          </cell>
          <cell r="I150" t="str">
            <v/>
          </cell>
          <cell r="J150">
            <v>1</v>
          </cell>
          <cell r="K150" t="str">
            <v>1</v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8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UACU5938570           </v>
          </cell>
          <cell r="V150" t="str">
            <v/>
          </cell>
          <cell r="W150" t="str">
            <v>DTA 08/03-PARABRISA ( ALVARO ) PUXE SBL</v>
          </cell>
          <cell r="X150" t="str">
            <v>DTA EADI</v>
          </cell>
          <cell r="Y150" t="str">
            <v>08/03/2022</v>
          </cell>
          <cell r="Z150" t="str">
            <v>20</v>
          </cell>
          <cell r="AA150" t="str">
            <v>0</v>
          </cell>
          <cell r="AB150" t="str">
            <v>8</v>
          </cell>
          <cell r="AC150" t="str">
            <v>11</v>
          </cell>
          <cell r="AD150" t="str">
            <v xml:space="preserve">UACU5938570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>2204637539</v>
          </cell>
        </row>
        <row r="151">
          <cell r="B151">
            <v>80534310</v>
          </cell>
          <cell r="C151" t="str">
            <v xml:space="preserve">540201205 </v>
          </cell>
          <cell r="E151" t="str">
            <v/>
          </cell>
          <cell r="F151" t="str">
            <v>VERDE</v>
          </cell>
          <cell r="G151" t="str">
            <v xml:space="preserve">MSC CATERINA                                      </v>
          </cell>
          <cell r="H151" t="str">
            <v>23</v>
          </cell>
          <cell r="I151" t="str">
            <v/>
          </cell>
          <cell r="J151">
            <v>31</v>
          </cell>
          <cell r="K151" t="str">
            <v>13</v>
          </cell>
          <cell r="L151" t="str">
            <v>31</v>
          </cell>
          <cell r="M151" t="str">
            <v>220</v>
          </cell>
          <cell r="N151" t="str">
            <v>35</v>
          </cell>
          <cell r="O151" t="str">
            <v>0</v>
          </cell>
          <cell r="P151" t="str">
            <v>2</v>
          </cell>
          <cell r="Q151" t="str">
            <v>4</v>
          </cell>
          <cell r="R151" t="str">
            <v>4</v>
          </cell>
          <cell r="S151" t="str">
            <v>Não</v>
          </cell>
          <cell r="T151" t="str">
            <v xml:space="preserve">DFSU7094068           </v>
          </cell>
          <cell r="U151" t="str">
            <v>22/03/2022</v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>20</v>
          </cell>
          <cell r="AA151" t="str">
            <v>2</v>
          </cell>
          <cell r="AB151" t="str">
            <v>45</v>
          </cell>
          <cell r="AC151" t="str">
            <v>11</v>
          </cell>
          <cell r="AD151" t="str">
            <v xml:space="preserve">DFSU7094068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04/02/2022</v>
          </cell>
          <cell r="AM151" t="str">
            <v>15/02/2022</v>
          </cell>
          <cell r="AN151" t="str">
            <v>2203555067</v>
          </cell>
        </row>
        <row r="152">
          <cell r="B152">
            <v>80534330</v>
          </cell>
          <cell r="C152" t="str">
            <v xml:space="preserve">540201207 </v>
          </cell>
          <cell r="E152" t="str">
            <v/>
          </cell>
          <cell r="F152" t="str">
            <v>VERDE</v>
          </cell>
          <cell r="G152" t="str">
            <v xml:space="preserve">MSC CATERINA                                      </v>
          </cell>
          <cell r="H152" t="str">
            <v>8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8</v>
          </cell>
          <cell r="P152" t="str">
            <v>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DFSU6222565           </v>
          </cell>
          <cell r="V152" t="str">
            <v/>
          </cell>
          <cell r="W152" t="str">
            <v>DTA 08/03-PARABRISA ( ALVARO ) PUXE SBL</v>
          </cell>
          <cell r="X152" t="str">
            <v>DTA EADI</v>
          </cell>
          <cell r="Y152" t="str">
            <v>08/03/2022</v>
          </cell>
          <cell r="Z152" t="str">
            <v>20</v>
          </cell>
          <cell r="AA152" t="str">
            <v>0</v>
          </cell>
          <cell r="AB152" t="str">
            <v>8</v>
          </cell>
          <cell r="AC152" t="str">
            <v>11</v>
          </cell>
          <cell r="AD152" t="str">
            <v xml:space="preserve">DFSU6222565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04/02/2022</v>
          </cell>
          <cell r="AM152" t="str">
            <v>15/02/2022</v>
          </cell>
          <cell r="AN152" t="str">
            <v>2204637547</v>
          </cell>
        </row>
        <row r="153">
          <cell r="B153">
            <v>80534347</v>
          </cell>
          <cell r="C153" t="str">
            <v xml:space="preserve">540201208 </v>
          </cell>
          <cell r="E153" t="str">
            <v/>
          </cell>
          <cell r="F153" t="str">
            <v>VERMELHO</v>
          </cell>
          <cell r="G153" t="str">
            <v xml:space="preserve">MSC CATERINA                                      </v>
          </cell>
          <cell r="I153" t="str">
            <v/>
          </cell>
          <cell r="J153">
            <v>29</v>
          </cell>
          <cell r="K153" t="str">
            <v>14</v>
          </cell>
          <cell r="L153" t="str">
            <v>29</v>
          </cell>
          <cell r="M153" t="str">
            <v>103</v>
          </cell>
          <cell r="N153" t="str">
            <v>15</v>
          </cell>
          <cell r="O153" t="str">
            <v>12</v>
          </cell>
          <cell r="P153" t="str">
            <v>18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FSCU8952510           </v>
          </cell>
          <cell r="U153" t="str">
            <v>15/03/2022</v>
          </cell>
          <cell r="V153" t="str">
            <v/>
          </cell>
          <cell r="W153" t="str">
            <v>Milani A0002603298    9B51  (Veic Bloqueados)</v>
          </cell>
          <cell r="X153" t="str">
            <v/>
          </cell>
          <cell r="Y153" t="str">
            <v/>
          </cell>
          <cell r="Z153" t="str">
            <v>14</v>
          </cell>
          <cell r="AA153" t="str">
            <v>1</v>
          </cell>
          <cell r="AB153" t="str">
            <v>50</v>
          </cell>
          <cell r="AC153" t="str">
            <v>11</v>
          </cell>
          <cell r="AD153" t="str">
            <v xml:space="preserve">FSCU8952510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04/02/2022</v>
          </cell>
          <cell r="AM153" t="str">
            <v>15/02/2022</v>
          </cell>
          <cell r="AN153" t="str">
            <v>2204730423</v>
          </cell>
        </row>
        <row r="154">
          <cell r="B154">
            <v>80534350</v>
          </cell>
          <cell r="C154" t="str">
            <v xml:space="preserve">540201210 </v>
          </cell>
          <cell r="E154" t="str">
            <v/>
          </cell>
          <cell r="F154" t="str">
            <v>VERDE</v>
          </cell>
          <cell r="G154" t="str">
            <v xml:space="preserve">MSC CATERINA                                      </v>
          </cell>
          <cell r="H154" t="str">
            <v>8</v>
          </cell>
          <cell r="I154" t="str">
            <v/>
          </cell>
          <cell r="J154">
            <v>2</v>
          </cell>
          <cell r="K154" t="str">
            <v>1</v>
          </cell>
          <cell r="L154" t="str">
            <v>2</v>
          </cell>
          <cell r="M154" t="str">
            <v>0</v>
          </cell>
          <cell r="N154" t="str">
            <v>0</v>
          </cell>
          <cell r="O154" t="str">
            <v>7</v>
          </cell>
          <cell r="P154" t="str">
            <v>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HLXU8342995           </v>
          </cell>
          <cell r="V154" t="str">
            <v/>
          </cell>
          <cell r="W154" t="str">
            <v>DTA 08/03-PARABRISA ( ALVARO ) PUXE SBL</v>
          </cell>
          <cell r="X154" t="str">
            <v>DTA EADI</v>
          </cell>
          <cell r="Y154" t="str">
            <v>08/03/2022</v>
          </cell>
          <cell r="Z154" t="str">
            <v>20</v>
          </cell>
          <cell r="AA154" t="str">
            <v>0</v>
          </cell>
          <cell r="AB154" t="str">
            <v>9</v>
          </cell>
          <cell r="AC154" t="str">
            <v>11</v>
          </cell>
          <cell r="AD154" t="str">
            <v xml:space="preserve">HLXU8342995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04/02/2022</v>
          </cell>
          <cell r="AM154" t="str">
            <v>15/02/2022</v>
          </cell>
          <cell r="AN154" t="str">
            <v>2204628963</v>
          </cell>
        </row>
        <row r="155">
          <cell r="B155">
            <v>80534359</v>
          </cell>
          <cell r="C155" t="str">
            <v xml:space="preserve">540201211 </v>
          </cell>
          <cell r="E155" t="str">
            <v/>
          </cell>
          <cell r="F155" t="str">
            <v>VERDE</v>
          </cell>
          <cell r="G155" t="str">
            <v xml:space="preserve">MSC CATERINA                                      </v>
          </cell>
          <cell r="H155" t="str">
            <v>8</v>
          </cell>
          <cell r="I155" t="str">
            <v/>
          </cell>
          <cell r="J155">
            <v>1</v>
          </cell>
          <cell r="K155" t="str">
            <v>1</v>
          </cell>
          <cell r="L155" t="str">
            <v>1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42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CAAU5554410           </v>
          </cell>
          <cell r="V155" t="str">
            <v/>
          </cell>
          <cell r="W155" t="str">
            <v/>
          </cell>
          <cell r="X155" t="str">
            <v>DTA EADI</v>
          </cell>
          <cell r="Y155" t="str">
            <v>08/03/2022</v>
          </cell>
          <cell r="Z155" t="str">
            <v>20</v>
          </cell>
          <cell r="AA155" t="str">
            <v>0</v>
          </cell>
          <cell r="AB155" t="str">
            <v>42</v>
          </cell>
          <cell r="AC155" t="str">
            <v>11</v>
          </cell>
          <cell r="AD155" t="str">
            <v xml:space="preserve">CAAU5554410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04/02/2022</v>
          </cell>
          <cell r="AM155" t="str">
            <v>15/02/2022</v>
          </cell>
          <cell r="AN155" t="str">
            <v>2204628971</v>
          </cell>
        </row>
        <row r="156">
          <cell r="B156">
            <v>80534360</v>
          </cell>
          <cell r="C156" t="str">
            <v xml:space="preserve">540201212 </v>
          </cell>
          <cell r="E156" t="str">
            <v/>
          </cell>
          <cell r="F156" t="str">
            <v>VERDE</v>
          </cell>
          <cell r="G156" t="str">
            <v xml:space="preserve">MSC CATERINA                                      </v>
          </cell>
          <cell r="H156" t="str">
            <v>8</v>
          </cell>
          <cell r="I156" t="str">
            <v/>
          </cell>
          <cell r="J156">
            <v>24</v>
          </cell>
          <cell r="K156" t="str">
            <v>6</v>
          </cell>
          <cell r="L156" t="str">
            <v>24</v>
          </cell>
          <cell r="M156" t="str">
            <v>130</v>
          </cell>
          <cell r="N156" t="str">
            <v>8</v>
          </cell>
          <cell r="O156" t="str">
            <v>20</v>
          </cell>
          <cell r="P156" t="str">
            <v>13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TCLU5039528           </v>
          </cell>
          <cell r="U156" t="str">
            <v>24/03/2022</v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>20</v>
          </cell>
          <cell r="AA156" t="str">
            <v>2</v>
          </cell>
          <cell r="AB156" t="str">
            <v>43</v>
          </cell>
          <cell r="AC156" t="str">
            <v>11</v>
          </cell>
          <cell r="AD156" t="str">
            <v xml:space="preserve">TCLU5039528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04/02/2022</v>
          </cell>
          <cell r="AM156" t="str">
            <v>15/02/2022</v>
          </cell>
          <cell r="AN156" t="str">
            <v>2204628980</v>
          </cell>
        </row>
        <row r="157">
          <cell r="B157">
            <v>80534366</v>
          </cell>
          <cell r="C157" t="str">
            <v xml:space="preserve">540201216 </v>
          </cell>
          <cell r="E157" t="str">
            <v/>
          </cell>
          <cell r="F157" t="str">
            <v>VERDE</v>
          </cell>
          <cell r="G157" t="str">
            <v xml:space="preserve">MSC CATERINA                                      </v>
          </cell>
          <cell r="H157" t="str">
            <v>8</v>
          </cell>
          <cell r="I157" t="str">
            <v/>
          </cell>
          <cell r="J157">
            <v>1</v>
          </cell>
          <cell r="K157" t="str">
            <v>1</v>
          </cell>
          <cell r="L157" t="str">
            <v>1</v>
          </cell>
          <cell r="M157" t="str">
            <v>0</v>
          </cell>
          <cell r="N157" t="str">
            <v>0</v>
          </cell>
          <cell r="O157" t="str">
            <v>0</v>
          </cell>
          <cell r="P157" t="str">
            <v>42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HAMU1246586           </v>
          </cell>
          <cell r="V157" t="str">
            <v/>
          </cell>
          <cell r="W157" t="str">
            <v>DTA 08/03</v>
          </cell>
          <cell r="X157" t="str">
            <v>DTA EADI</v>
          </cell>
          <cell r="Y157" t="str">
            <v>08/03/2022</v>
          </cell>
          <cell r="Z157" t="str">
            <v>20</v>
          </cell>
          <cell r="AA157" t="str">
            <v>0</v>
          </cell>
          <cell r="AB157" t="str">
            <v>42</v>
          </cell>
          <cell r="AC157" t="str">
            <v>11</v>
          </cell>
          <cell r="AD157" t="str">
            <v xml:space="preserve">HAMU1246586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>2204629110</v>
          </cell>
        </row>
        <row r="158">
          <cell r="B158">
            <v>80534375</v>
          </cell>
          <cell r="C158" t="str">
            <v xml:space="preserve">540201219 </v>
          </cell>
          <cell r="E158" t="str">
            <v/>
          </cell>
          <cell r="F158" t="str">
            <v>VERDE</v>
          </cell>
          <cell r="G158" t="str">
            <v xml:space="preserve">MSC CATERINA                                      </v>
          </cell>
          <cell r="H158" t="str">
            <v>10</v>
          </cell>
          <cell r="I158" t="str">
            <v/>
          </cell>
          <cell r="J158">
            <v>72</v>
          </cell>
          <cell r="K158" t="str">
            <v>30</v>
          </cell>
          <cell r="L158" t="str">
            <v>72</v>
          </cell>
          <cell r="M158" t="str">
            <v>1073</v>
          </cell>
          <cell r="N158" t="str">
            <v>14</v>
          </cell>
          <cell r="O158" t="str">
            <v>1</v>
          </cell>
          <cell r="P158" t="str">
            <v>13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TCLU6302135           </v>
          </cell>
          <cell r="U158" t="str">
            <v>21/03/2022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>20</v>
          </cell>
          <cell r="AA158" t="str">
            <v>4</v>
          </cell>
          <cell r="AB158" t="str">
            <v>45</v>
          </cell>
          <cell r="AC158" t="str">
            <v>11</v>
          </cell>
          <cell r="AD158" t="str">
            <v xml:space="preserve">TCLU6302135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>2204356211</v>
          </cell>
        </row>
        <row r="159">
          <cell r="B159">
            <v>80533505</v>
          </cell>
          <cell r="C159" t="str">
            <v xml:space="preserve">540201221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15</v>
          </cell>
          <cell r="K159" t="str">
            <v>2</v>
          </cell>
          <cell r="L159" t="str">
            <v>15</v>
          </cell>
          <cell r="M159" t="str">
            <v>70</v>
          </cell>
          <cell r="N159" t="str">
            <v>13</v>
          </cell>
          <cell r="O159" t="str">
            <v>11</v>
          </cell>
          <cell r="P159" t="str">
            <v>11</v>
          </cell>
          <cell r="Q159" t="str">
            <v>2</v>
          </cell>
          <cell r="R159" t="str">
            <v>2</v>
          </cell>
          <cell r="S159" t="str">
            <v>Não</v>
          </cell>
          <cell r="T159" t="str">
            <v xml:space="preserve">FCIU7335855           </v>
          </cell>
          <cell r="U159" t="str">
            <v>03/03/2022</v>
          </cell>
          <cell r="V159" t="str">
            <v>22/03/2022</v>
          </cell>
          <cell r="W159" t="str">
            <v/>
          </cell>
          <cell r="X159" t="str">
            <v>DTA TRANSP</v>
          </cell>
          <cell r="Y159" t="str">
            <v/>
          </cell>
          <cell r="Z159" t="str">
            <v xml:space="preserve">8 </v>
          </cell>
          <cell r="AA159" t="str">
            <v>2</v>
          </cell>
          <cell r="AB159" t="str">
            <v>38</v>
          </cell>
          <cell r="AC159" t="str">
            <v>11</v>
          </cell>
          <cell r="AD159" t="str">
            <v xml:space="preserve">FCIU7335855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04/02/2022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80533594</v>
          </cell>
          <cell r="C160" t="str">
            <v xml:space="preserve">540201223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1</v>
          </cell>
          <cell r="K160" t="str">
            <v>1</v>
          </cell>
          <cell r="L160" t="str">
            <v>1</v>
          </cell>
          <cell r="M160" t="str">
            <v>0</v>
          </cell>
          <cell r="N160" t="str">
            <v>0</v>
          </cell>
          <cell r="O160" t="str">
            <v>0</v>
          </cell>
          <cell r="P160" t="str">
            <v>41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HLBU3322690           </v>
          </cell>
          <cell r="V160" t="str">
            <v/>
          </cell>
          <cell r="W160" t="str">
            <v/>
          </cell>
          <cell r="X160" t="str">
            <v>DTA EADI</v>
          </cell>
          <cell r="Y160" t="str">
            <v>09/03/2022</v>
          </cell>
          <cell r="Z160" t="str">
            <v xml:space="preserve">8 </v>
          </cell>
          <cell r="AA160" t="str">
            <v>0</v>
          </cell>
          <cell r="AB160" t="str">
            <v>41</v>
          </cell>
          <cell r="AC160" t="str">
            <v>11</v>
          </cell>
          <cell r="AD160" t="str">
            <v xml:space="preserve">HLBU3322690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 xml:space="preserve">          </v>
          </cell>
        </row>
        <row r="161">
          <cell r="B161">
            <v>80533620</v>
          </cell>
          <cell r="C161" t="str">
            <v xml:space="preserve">540201224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24</v>
          </cell>
          <cell r="I161" t="str">
            <v/>
          </cell>
          <cell r="J161">
            <v>22</v>
          </cell>
          <cell r="K161" t="str">
            <v>6</v>
          </cell>
          <cell r="L161" t="str">
            <v>22</v>
          </cell>
          <cell r="M161" t="str">
            <v>0</v>
          </cell>
          <cell r="N161" t="str">
            <v>2</v>
          </cell>
          <cell r="O161" t="str">
            <v>25</v>
          </cell>
          <cell r="P161" t="str">
            <v>21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HLBU3175497           </v>
          </cell>
          <cell r="U161" t="str">
            <v>21/02/2022</v>
          </cell>
          <cell r="V161" t="str">
            <v>11/03/2022</v>
          </cell>
          <cell r="W161" t="str">
            <v>Silas A9588400006 7D66</v>
          </cell>
          <cell r="X161" t="str">
            <v>SBL</v>
          </cell>
          <cell r="Y161" t="str">
            <v/>
          </cell>
          <cell r="Z161" t="str">
            <v>20</v>
          </cell>
          <cell r="AA161" t="str">
            <v>5</v>
          </cell>
          <cell r="AB161" t="str">
            <v>48</v>
          </cell>
          <cell r="AC161" t="str">
            <v>11</v>
          </cell>
          <cell r="AD161" t="str">
            <v xml:space="preserve">HLBU3175497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2203512120</v>
          </cell>
        </row>
        <row r="162">
          <cell r="B162">
            <v>80533623</v>
          </cell>
          <cell r="C162" t="str">
            <v xml:space="preserve">540201226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24</v>
          </cell>
          <cell r="I162" t="str">
            <v/>
          </cell>
          <cell r="J162">
            <v>37</v>
          </cell>
          <cell r="K162" t="str">
            <v>6</v>
          </cell>
          <cell r="L162" t="str">
            <v>37</v>
          </cell>
          <cell r="M162" t="str">
            <v>52</v>
          </cell>
          <cell r="N162" t="str">
            <v>7</v>
          </cell>
          <cell r="O162" t="str">
            <v>36</v>
          </cell>
          <cell r="P162" t="str">
            <v>7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FANU1242854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>MBB</v>
          </cell>
          <cell r="Y162" t="str">
            <v/>
          </cell>
          <cell r="Z162" t="str">
            <v>20</v>
          </cell>
          <cell r="AA162" t="str">
            <v>4</v>
          </cell>
          <cell r="AB162" t="str">
            <v>52</v>
          </cell>
          <cell r="AC162" t="str">
            <v>11</v>
          </cell>
          <cell r="AD162" t="str">
            <v xml:space="preserve">FANU1242854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2203512147</v>
          </cell>
        </row>
        <row r="163">
          <cell r="B163">
            <v>80533625</v>
          </cell>
          <cell r="C163" t="str">
            <v xml:space="preserve">540201229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</v>
          </cell>
          <cell r="K163" t="str">
            <v>1</v>
          </cell>
          <cell r="L163" t="str">
            <v>1</v>
          </cell>
          <cell r="M163" t="str">
            <v>0</v>
          </cell>
          <cell r="N163" t="str">
            <v>0</v>
          </cell>
          <cell r="O163" t="str">
            <v>51</v>
          </cell>
          <cell r="P163" t="str">
            <v>0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UACU5182287           </v>
          </cell>
          <cell r="V163" t="str">
            <v>09/03/2022</v>
          </cell>
          <cell r="W163" t="str">
            <v>BANCOS ( ALVARO ) PUXE SBL</v>
          </cell>
          <cell r="X163" t="str">
            <v>DTA TRANSP</v>
          </cell>
          <cell r="Y163" t="str">
            <v/>
          </cell>
          <cell r="Z163" t="str">
            <v xml:space="preserve">8 </v>
          </cell>
          <cell r="AA163" t="str">
            <v>0</v>
          </cell>
          <cell r="AB163" t="str">
            <v>51</v>
          </cell>
          <cell r="AC163" t="str">
            <v>11</v>
          </cell>
          <cell r="AD163" t="str">
            <v xml:space="preserve">UACU5182287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04/02/2022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80533636</v>
          </cell>
          <cell r="C164" t="str">
            <v xml:space="preserve">540201230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</v>
          </cell>
          <cell r="K164" t="str">
            <v>1</v>
          </cell>
          <cell r="L164" t="str">
            <v>1</v>
          </cell>
          <cell r="M164" t="str">
            <v>0</v>
          </cell>
          <cell r="N164" t="str">
            <v>0</v>
          </cell>
          <cell r="O164" t="str">
            <v>0</v>
          </cell>
          <cell r="P164" t="str">
            <v>40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HLXU8328180           </v>
          </cell>
          <cell r="V164" t="str">
            <v>10/03/2022</v>
          </cell>
          <cell r="W164" t="str">
            <v/>
          </cell>
          <cell r="X164" t="str">
            <v>DTA TRANSP</v>
          </cell>
          <cell r="Y164" t="str">
            <v/>
          </cell>
          <cell r="Z164" t="str">
            <v xml:space="preserve">8 </v>
          </cell>
          <cell r="AA164" t="str">
            <v>0</v>
          </cell>
          <cell r="AB164" t="str">
            <v>40</v>
          </cell>
          <cell r="AC164" t="str">
            <v>11</v>
          </cell>
          <cell r="AD164" t="str">
            <v xml:space="preserve">HLXU8328180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 xml:space="preserve">          </v>
          </cell>
        </row>
        <row r="165">
          <cell r="B165">
            <v>80534380</v>
          </cell>
          <cell r="C165" t="str">
            <v xml:space="preserve">540201233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5</v>
          </cell>
          <cell r="K165" t="str">
            <v>1</v>
          </cell>
          <cell r="L165" t="str">
            <v>5</v>
          </cell>
          <cell r="M165" t="str">
            <v>0</v>
          </cell>
          <cell r="N165" t="str">
            <v>0</v>
          </cell>
          <cell r="O165" t="str">
            <v>14</v>
          </cell>
          <cell r="P165" t="str">
            <v>18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HLBU2103912           </v>
          </cell>
          <cell r="V165" t="str">
            <v>10/03/2022</v>
          </cell>
          <cell r="W165" t="str">
            <v/>
          </cell>
          <cell r="X165" t="str">
            <v>DTA TRANSP</v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32</v>
          </cell>
          <cell r="AC165" t="str">
            <v>11</v>
          </cell>
          <cell r="AD165" t="str">
            <v xml:space="preserve">HLBU2103912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80534455</v>
          </cell>
          <cell r="C166" t="str">
            <v xml:space="preserve">540201237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51</v>
          </cell>
          <cell r="K166" t="str">
            <v>15</v>
          </cell>
          <cell r="L166" t="str">
            <v>51</v>
          </cell>
          <cell r="M166" t="str">
            <v>245</v>
          </cell>
          <cell r="N166" t="str">
            <v>35</v>
          </cell>
          <cell r="O166" t="str">
            <v>22</v>
          </cell>
          <cell r="P166" t="str">
            <v>21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HLBU2661257           </v>
          </cell>
          <cell r="U166" t="str">
            <v>04/02/2022</v>
          </cell>
          <cell r="V166" t="str">
            <v>22/03/2022</v>
          </cell>
          <cell r="W166" t="str">
            <v/>
          </cell>
          <cell r="X166" t="str">
            <v>DTA TRANSP</v>
          </cell>
          <cell r="Y166" t="str">
            <v/>
          </cell>
          <cell r="Z166" t="str">
            <v xml:space="preserve">8 </v>
          </cell>
          <cell r="AA166" t="str">
            <v>4</v>
          </cell>
          <cell r="AB166" t="str">
            <v>83</v>
          </cell>
          <cell r="AC166" t="str">
            <v>11</v>
          </cell>
          <cell r="AD166" t="str">
            <v xml:space="preserve">HLBU2661257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 xml:space="preserve">          </v>
          </cell>
        </row>
        <row r="167">
          <cell r="B167">
            <v>80534494</v>
          </cell>
          <cell r="C167" t="str">
            <v xml:space="preserve">540201238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6</v>
          </cell>
          <cell r="K167" t="str">
            <v>5</v>
          </cell>
          <cell r="L167" t="str">
            <v>6</v>
          </cell>
          <cell r="M167" t="str">
            <v>0</v>
          </cell>
          <cell r="N167" t="str">
            <v>8</v>
          </cell>
          <cell r="O167" t="str">
            <v>6</v>
          </cell>
          <cell r="P167" t="str">
            <v>13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FSCU7222776           </v>
          </cell>
          <cell r="V167" t="str">
            <v>10/03/2022</v>
          </cell>
          <cell r="W167" t="str">
            <v>CJ TRAVESSA ( DARIO ) PUXE SBL</v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27</v>
          </cell>
          <cell r="AC167" t="str">
            <v>11</v>
          </cell>
          <cell r="AD167" t="str">
            <v xml:space="preserve">FSCU7222776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80534526</v>
          </cell>
          <cell r="C168" t="str">
            <v xml:space="preserve">540201244 </v>
          </cell>
          <cell r="E168" t="str">
            <v/>
          </cell>
          <cell r="F168" t="str">
            <v>VERDE</v>
          </cell>
          <cell r="G168" t="str">
            <v xml:space="preserve">MSC CATERINA                                      </v>
          </cell>
          <cell r="H168" t="str">
            <v>14</v>
          </cell>
          <cell r="I168" t="str">
            <v>10</v>
          </cell>
          <cell r="J168">
            <v>37</v>
          </cell>
          <cell r="K168" t="str">
            <v>20</v>
          </cell>
          <cell r="L168" t="str">
            <v>37</v>
          </cell>
          <cell r="M168" t="str">
            <v>139</v>
          </cell>
          <cell r="N168" t="str">
            <v>17</v>
          </cell>
          <cell r="O168" t="str">
            <v>3</v>
          </cell>
          <cell r="P168" t="str">
            <v>27</v>
          </cell>
          <cell r="Q168" t="str">
            <v>1</v>
          </cell>
          <cell r="R168" t="str">
            <v>1</v>
          </cell>
          <cell r="S168" t="str">
            <v>Não</v>
          </cell>
          <cell r="T168" t="str">
            <v xml:space="preserve">CAIU9419833           </v>
          </cell>
          <cell r="V168" t="str">
            <v/>
          </cell>
          <cell r="W168" t="str">
            <v>(SNS) TROCA DE NOTA</v>
          </cell>
          <cell r="X168" t="str">
            <v/>
          </cell>
          <cell r="Y168" t="str">
            <v/>
          </cell>
          <cell r="Z168" t="str">
            <v>10</v>
          </cell>
          <cell r="AA168" t="str">
            <v>0</v>
          </cell>
          <cell r="AB168" t="str">
            <v>55</v>
          </cell>
          <cell r="AC168" t="str">
            <v>11</v>
          </cell>
          <cell r="AD168" t="str">
            <v xml:space="preserve">CAIU9419833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04/02/2022</v>
          </cell>
          <cell r="AM168" t="str">
            <v>15/02/2022</v>
          </cell>
          <cell r="AN168" t="str">
            <v>2204075352</v>
          </cell>
        </row>
        <row r="169">
          <cell r="B169">
            <v>80534540</v>
          </cell>
          <cell r="C169" t="str">
            <v xml:space="preserve">540201247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12</v>
          </cell>
          <cell r="K169" t="str">
            <v>8</v>
          </cell>
          <cell r="L169" t="str">
            <v>12</v>
          </cell>
          <cell r="M169" t="str">
            <v>0</v>
          </cell>
          <cell r="N169" t="str">
            <v>18</v>
          </cell>
          <cell r="O169" t="str">
            <v>4</v>
          </cell>
          <cell r="P169" t="str">
            <v>14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TCNU1510160           </v>
          </cell>
          <cell r="V169" t="str">
            <v>10/03/2022</v>
          </cell>
          <cell r="W169" t="str">
            <v/>
          </cell>
          <cell r="X169" t="str">
            <v>DTA TRANSP</v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36</v>
          </cell>
          <cell r="AC169" t="str">
            <v>11</v>
          </cell>
          <cell r="AD169" t="str">
            <v xml:space="preserve">TCNU1510160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80534549</v>
          </cell>
          <cell r="C170" t="str">
            <v xml:space="preserve">540201248 </v>
          </cell>
          <cell r="E170" t="str">
            <v/>
          </cell>
          <cell r="F170" t="str">
            <v/>
          </cell>
          <cell r="G170" t="str">
            <v xml:space="preserve">MSC CATERINA                                      </v>
          </cell>
          <cell r="I170" t="str">
            <v/>
          </cell>
          <cell r="J170">
            <v>5</v>
          </cell>
          <cell r="K170" t="str">
            <v>5</v>
          </cell>
          <cell r="L170" t="str">
            <v>5</v>
          </cell>
          <cell r="M170" t="str">
            <v>0</v>
          </cell>
          <cell r="N170" t="str">
            <v>4</v>
          </cell>
          <cell r="O170" t="str">
            <v>1</v>
          </cell>
          <cell r="P170" t="str">
            <v>44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TEMU7175069           </v>
          </cell>
          <cell r="V170" t="str">
            <v>10/03/2022</v>
          </cell>
          <cell r="W170" t="str">
            <v/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49</v>
          </cell>
          <cell r="AC170" t="str">
            <v>11</v>
          </cell>
          <cell r="AD170" t="str">
            <v xml:space="preserve">TEMU7175069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30/01/2022</v>
          </cell>
          <cell r="AM170" t="str">
            <v>15/02/2022</v>
          </cell>
          <cell r="AN170" t="str">
            <v xml:space="preserve">          </v>
          </cell>
        </row>
        <row r="171">
          <cell r="B171">
            <v>80534572</v>
          </cell>
          <cell r="C171" t="str">
            <v xml:space="preserve">540201251 </v>
          </cell>
          <cell r="E171" t="str">
            <v/>
          </cell>
          <cell r="F171" t="str">
            <v/>
          </cell>
          <cell r="G171" t="str">
            <v xml:space="preserve">MSC CATERINA                                      </v>
          </cell>
          <cell r="I171" t="str">
            <v/>
          </cell>
          <cell r="J171">
            <v>5</v>
          </cell>
          <cell r="K171" t="str">
            <v>4</v>
          </cell>
          <cell r="L171" t="str">
            <v>5</v>
          </cell>
          <cell r="M171" t="str">
            <v>0</v>
          </cell>
          <cell r="N171" t="str">
            <v>0</v>
          </cell>
          <cell r="O171" t="str">
            <v>7</v>
          </cell>
          <cell r="P171" t="str">
            <v>24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HLBU2781669           </v>
          </cell>
          <cell r="V171" t="str">
            <v>10/03/2022</v>
          </cell>
          <cell r="W171" t="str">
            <v>REFORCO DIR ( DARIO ) PUXE SBL</v>
          </cell>
          <cell r="X171" t="str">
            <v>DTA TRANSP</v>
          </cell>
          <cell r="Y171" t="str">
            <v/>
          </cell>
          <cell r="Z171" t="str">
            <v xml:space="preserve">7 </v>
          </cell>
          <cell r="AA171" t="str">
            <v>0</v>
          </cell>
          <cell r="AB171" t="str">
            <v>31</v>
          </cell>
          <cell r="AC171" t="str">
            <v>11</v>
          </cell>
          <cell r="AD171" t="str">
            <v xml:space="preserve">HLBU2781669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30/01/2022</v>
          </cell>
          <cell r="AM171" t="str">
            <v>15/02/2022</v>
          </cell>
          <cell r="AN171" t="str">
            <v xml:space="preserve">          </v>
          </cell>
        </row>
        <row r="172">
          <cell r="B172">
            <v>80534575</v>
          </cell>
          <cell r="C172" t="str">
            <v xml:space="preserve">540201253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3</v>
          </cell>
          <cell r="K172" t="str">
            <v>2</v>
          </cell>
          <cell r="L172" t="str">
            <v>3</v>
          </cell>
          <cell r="M172" t="str">
            <v>0</v>
          </cell>
          <cell r="N172" t="str">
            <v>0</v>
          </cell>
          <cell r="O172" t="str">
            <v>19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CAAU5324470           </v>
          </cell>
          <cell r="U172" t="str">
            <v>21/03/2022</v>
          </cell>
          <cell r="V172" t="str">
            <v>21/03/2022</v>
          </cell>
          <cell r="W172" t="str">
            <v>Leticia A9408811301</v>
          </cell>
          <cell r="X172" t="str">
            <v>SBL</v>
          </cell>
          <cell r="Y172" t="str">
            <v/>
          </cell>
          <cell r="Z172" t="str">
            <v>14</v>
          </cell>
          <cell r="AA172" t="str">
            <v>2</v>
          </cell>
          <cell r="AB172" t="str">
            <v>19</v>
          </cell>
          <cell r="AC172" t="str">
            <v>11</v>
          </cell>
          <cell r="AD172" t="str">
            <v xml:space="preserve">CAAU5324470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04/02/2022</v>
          </cell>
          <cell r="AM172" t="str">
            <v>15/02/2022</v>
          </cell>
          <cell r="AN172" t="str">
            <v>2205151869</v>
          </cell>
        </row>
        <row r="173">
          <cell r="B173">
            <v>80534596</v>
          </cell>
          <cell r="C173" t="str">
            <v xml:space="preserve">540201255 </v>
          </cell>
          <cell r="E173" t="str">
            <v/>
          </cell>
          <cell r="F173" t="str">
            <v/>
          </cell>
          <cell r="G173" t="str">
            <v xml:space="preserve">MSC CATERINA                                      </v>
          </cell>
          <cell r="I173" t="str">
            <v/>
          </cell>
          <cell r="J173">
            <v>5</v>
          </cell>
          <cell r="K173" t="str">
            <v>1</v>
          </cell>
          <cell r="L173" t="str">
            <v>5</v>
          </cell>
          <cell r="M173" t="str">
            <v>0</v>
          </cell>
          <cell r="N173" t="str">
            <v>0</v>
          </cell>
          <cell r="O173" t="str">
            <v>14</v>
          </cell>
          <cell r="P173" t="str">
            <v>30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FSCU8943524           </v>
          </cell>
          <cell r="V173" t="str">
            <v/>
          </cell>
          <cell r="W173" t="str">
            <v/>
          </cell>
          <cell r="X173" t="str">
            <v>DTA EADI</v>
          </cell>
          <cell r="Y173" t="str">
            <v>10/03/2022</v>
          </cell>
          <cell r="Z173" t="str">
            <v xml:space="preserve">7 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FSCU8943524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30/01/2022</v>
          </cell>
          <cell r="AM173" t="str">
            <v>15/02/2022</v>
          </cell>
          <cell r="AN173" t="str">
            <v xml:space="preserve">          </v>
          </cell>
        </row>
        <row r="174">
          <cell r="B174">
            <v>80534597</v>
          </cell>
          <cell r="C174" t="str">
            <v xml:space="preserve">540201256 </v>
          </cell>
          <cell r="E174" t="str">
            <v/>
          </cell>
          <cell r="F174" t="str">
            <v>VERDE</v>
          </cell>
          <cell r="G174" t="str">
            <v xml:space="preserve">MSC CATERINA                                      </v>
          </cell>
          <cell r="H174" t="str">
            <v>22</v>
          </cell>
          <cell r="I174" t="str">
            <v/>
          </cell>
          <cell r="J174">
            <v>5</v>
          </cell>
          <cell r="K174" t="str">
            <v>2</v>
          </cell>
          <cell r="L174" t="str">
            <v>5</v>
          </cell>
          <cell r="M174" t="str">
            <v>0</v>
          </cell>
          <cell r="N174" t="str">
            <v>0</v>
          </cell>
          <cell r="O174" t="str">
            <v>10</v>
          </cell>
          <cell r="P174" t="str">
            <v>4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HLBU2906560           </v>
          </cell>
          <cell r="U174" t="str">
            <v>24/02/2022</v>
          </cell>
          <cell r="V174" t="str">
            <v/>
          </cell>
          <cell r="W174" t="str">
            <v>REFORCO DIR ( DARIO ) PUXE SBL/ Silas A96069067 8R35</v>
          </cell>
          <cell r="X174" t="str">
            <v/>
          </cell>
          <cell r="Y174" t="str">
            <v/>
          </cell>
          <cell r="Z174" t="str">
            <v>20</v>
          </cell>
          <cell r="AA174" t="str">
            <v>1</v>
          </cell>
          <cell r="AB174" t="str">
            <v>14</v>
          </cell>
          <cell r="AC174" t="str">
            <v>11</v>
          </cell>
          <cell r="AD174" t="str">
            <v xml:space="preserve">HLBU2906560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04/02/2022</v>
          </cell>
          <cell r="AM174" t="str">
            <v>15/02/2022</v>
          </cell>
          <cell r="AN174" t="str">
            <v>2203657382</v>
          </cell>
        </row>
        <row r="175">
          <cell r="B175">
            <v>80534598</v>
          </cell>
          <cell r="C175" t="str">
            <v xml:space="preserve">540201257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1</v>
          </cell>
          <cell r="K175" t="str">
            <v>1</v>
          </cell>
          <cell r="L175" t="str">
            <v>1</v>
          </cell>
          <cell r="M175" t="str">
            <v>0</v>
          </cell>
          <cell r="N175" t="str">
            <v>0</v>
          </cell>
          <cell r="O175" t="str">
            <v>51</v>
          </cell>
          <cell r="P175" t="str">
            <v>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TRLU8240793           </v>
          </cell>
          <cell r="V175" t="str">
            <v>10/03/2022</v>
          </cell>
          <cell r="W175" t="str">
            <v>BANCOS ( ALVARO ) PUXE SBL</v>
          </cell>
          <cell r="X175" t="str">
            <v>DTA TRANSP</v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51</v>
          </cell>
          <cell r="AC175" t="str">
            <v>11</v>
          </cell>
          <cell r="AD175" t="str">
            <v xml:space="preserve">TRLU8240793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80534583</v>
          </cell>
          <cell r="C176" t="str">
            <v xml:space="preserve">540201258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6</v>
          </cell>
          <cell r="K176" t="str">
            <v>3</v>
          </cell>
          <cell r="L176" t="str">
            <v>6</v>
          </cell>
          <cell r="M176" t="str">
            <v>0</v>
          </cell>
          <cell r="N176" t="str">
            <v>15</v>
          </cell>
          <cell r="O176" t="str">
            <v>0</v>
          </cell>
          <cell r="P176" t="str">
            <v>21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TGBU6885770           </v>
          </cell>
          <cell r="V176" t="str">
            <v>10/03/2022</v>
          </cell>
          <cell r="W176" t="str">
            <v/>
          </cell>
          <cell r="X176" t="str">
            <v>DTA TRANSP</v>
          </cell>
          <cell r="Y176" t="str">
            <v/>
          </cell>
          <cell r="Z176" t="str">
            <v xml:space="preserve">7 </v>
          </cell>
          <cell r="AA176" t="str">
            <v>0</v>
          </cell>
          <cell r="AB176" t="str">
            <v>36</v>
          </cell>
          <cell r="AC176" t="str">
            <v>11</v>
          </cell>
          <cell r="AD176" t="str">
            <v xml:space="preserve">TGBU6885770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30/01/2022</v>
          </cell>
          <cell r="AM176" t="str">
            <v>15/02/2022</v>
          </cell>
          <cell r="AN176" t="str">
            <v xml:space="preserve">          </v>
          </cell>
        </row>
        <row r="177">
          <cell r="B177">
            <v>80533662</v>
          </cell>
          <cell r="C177" t="str">
            <v xml:space="preserve">540201259 </v>
          </cell>
          <cell r="E177" t="str">
            <v/>
          </cell>
          <cell r="F177" t="str">
            <v>VERDE</v>
          </cell>
          <cell r="G177" t="str">
            <v xml:space="preserve">MSC CATERINA                                      </v>
          </cell>
          <cell r="H177" t="str">
            <v>4</v>
          </cell>
          <cell r="I177" t="str">
            <v/>
          </cell>
          <cell r="J177">
            <v>17</v>
          </cell>
          <cell r="K177" t="str">
            <v>3</v>
          </cell>
          <cell r="L177" t="str">
            <v>17</v>
          </cell>
          <cell r="M177" t="str">
            <v>180</v>
          </cell>
          <cell r="N177" t="str">
            <v>13</v>
          </cell>
          <cell r="O177" t="str">
            <v>15</v>
          </cell>
          <cell r="P177" t="str">
            <v>6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HLBU2377636           </v>
          </cell>
          <cell r="U177" t="str">
            <v>21/03/2022</v>
          </cell>
          <cell r="V177" t="str">
            <v/>
          </cell>
          <cell r="W177" t="str">
            <v/>
          </cell>
          <cell r="X177" t="str">
            <v/>
          </cell>
          <cell r="Y177" t="str">
            <v/>
          </cell>
          <cell r="Z177" t="str">
            <v>20</v>
          </cell>
          <cell r="AA177" t="str">
            <v>1</v>
          </cell>
          <cell r="AB177" t="str">
            <v>36</v>
          </cell>
          <cell r="AC177" t="str">
            <v>11</v>
          </cell>
          <cell r="AD177" t="str">
            <v xml:space="preserve">HLBU2377636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04/02/2022</v>
          </cell>
          <cell r="AM177" t="str">
            <v>15/02/2022</v>
          </cell>
          <cell r="AN177" t="str">
            <v>2204776946</v>
          </cell>
        </row>
        <row r="178">
          <cell r="B178">
            <v>80533674</v>
          </cell>
          <cell r="C178" t="str">
            <v xml:space="preserve">540201260 </v>
          </cell>
          <cell r="E178" t="str">
            <v/>
          </cell>
          <cell r="F178" t="str">
            <v>VERDE</v>
          </cell>
          <cell r="G178" t="str">
            <v xml:space="preserve">MSC CATERINA                                      </v>
          </cell>
          <cell r="H178" t="str">
            <v>7</v>
          </cell>
          <cell r="I178" t="str">
            <v/>
          </cell>
          <cell r="J178">
            <v>12</v>
          </cell>
          <cell r="K178" t="str">
            <v>4</v>
          </cell>
          <cell r="L178" t="str">
            <v>12</v>
          </cell>
          <cell r="M178" t="str">
            <v>0</v>
          </cell>
          <cell r="N178" t="str">
            <v>0</v>
          </cell>
          <cell r="O178" t="str">
            <v>14</v>
          </cell>
          <cell r="P178" t="str">
            <v>23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TCLU6361420           </v>
          </cell>
          <cell r="U178" t="str">
            <v>21/03/2022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>20</v>
          </cell>
          <cell r="AA178" t="str">
            <v>1</v>
          </cell>
          <cell r="AB178" t="str">
            <v>37</v>
          </cell>
          <cell r="AC178" t="str">
            <v>11</v>
          </cell>
          <cell r="AD178" t="str">
            <v xml:space="preserve">TCLU6361420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04/02/2022</v>
          </cell>
          <cell r="AM178" t="str">
            <v>15/02/2022</v>
          </cell>
          <cell r="AN178" t="str">
            <v>2204730431</v>
          </cell>
        </row>
        <row r="179">
          <cell r="B179">
            <v>80533676</v>
          </cell>
          <cell r="C179" t="str">
            <v xml:space="preserve">540201262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</v>
          </cell>
          <cell r="K179" t="str">
            <v>1</v>
          </cell>
          <cell r="L179" t="str">
            <v>1</v>
          </cell>
          <cell r="M179" t="str">
            <v>0</v>
          </cell>
          <cell r="N179" t="str">
            <v>0</v>
          </cell>
          <cell r="O179" t="str">
            <v>51</v>
          </cell>
          <cell r="P179" t="str">
            <v>0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UASU1008556           </v>
          </cell>
          <cell r="V179" t="str">
            <v>10/03/2022</v>
          </cell>
          <cell r="W179" t="str">
            <v>BANCOS ( ALVARO ) PUXE SBL</v>
          </cell>
          <cell r="X179" t="str">
            <v>DTA TRANSP</v>
          </cell>
          <cell r="Y179" t="str">
            <v/>
          </cell>
          <cell r="Z179" t="str">
            <v xml:space="preserve">7 </v>
          </cell>
          <cell r="AA179" t="str">
            <v>0</v>
          </cell>
          <cell r="AB179" t="str">
            <v>51</v>
          </cell>
          <cell r="AC179" t="str">
            <v>11</v>
          </cell>
          <cell r="AD179" t="str">
            <v xml:space="preserve">UASU1008556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80533681</v>
          </cell>
          <cell r="C180" t="str">
            <v xml:space="preserve">540201265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</v>
          </cell>
          <cell r="K180" t="str">
            <v>1</v>
          </cell>
          <cell r="L180" t="str">
            <v>1</v>
          </cell>
          <cell r="M180" t="str">
            <v>0</v>
          </cell>
          <cell r="N180" t="str">
            <v>0</v>
          </cell>
          <cell r="O180" t="str">
            <v>51</v>
          </cell>
          <cell r="P180" t="str">
            <v>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FANU3204597           </v>
          </cell>
          <cell r="V180" t="str">
            <v>10/03/2022</v>
          </cell>
          <cell r="W180" t="str">
            <v>BANCOS ( ALVARO ) PUXE SBL</v>
          </cell>
          <cell r="X180" t="str">
            <v>DTA TRANSP</v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51</v>
          </cell>
          <cell r="AC180" t="str">
            <v>11</v>
          </cell>
          <cell r="AD180" t="str">
            <v xml:space="preserve">FANU3204597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80533684</v>
          </cell>
          <cell r="C181" t="str">
            <v xml:space="preserve">540201267 </v>
          </cell>
          <cell r="E181" t="str">
            <v/>
          </cell>
          <cell r="F181" t="str">
            <v/>
          </cell>
          <cell r="G181" t="str">
            <v xml:space="preserve">MSC CATERINA                                      </v>
          </cell>
          <cell r="I181" t="str">
            <v/>
          </cell>
          <cell r="J181">
            <v>1</v>
          </cell>
          <cell r="K181" t="str">
            <v>1</v>
          </cell>
          <cell r="L181" t="str">
            <v>1</v>
          </cell>
          <cell r="M181" t="str">
            <v>0</v>
          </cell>
          <cell r="N181" t="str">
            <v>0</v>
          </cell>
          <cell r="O181" t="str">
            <v>51</v>
          </cell>
          <cell r="P181" t="str">
            <v>0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HLBU1866463           </v>
          </cell>
          <cell r="V181" t="str">
            <v/>
          </cell>
          <cell r="W181" t="str">
            <v>BANCOS ( ALVARO ) PUXE SBL</v>
          </cell>
          <cell r="X181" t="str">
            <v>DTA EADI</v>
          </cell>
          <cell r="Y181" t="str">
            <v>10/03/2022</v>
          </cell>
          <cell r="Z181" t="str">
            <v xml:space="preserve">7 </v>
          </cell>
          <cell r="AA181" t="str">
            <v>0</v>
          </cell>
          <cell r="AB181" t="str">
            <v>51</v>
          </cell>
          <cell r="AC181" t="str">
            <v>11</v>
          </cell>
          <cell r="AD181" t="str">
            <v xml:space="preserve">HLBU1866463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28/01/2022</v>
          </cell>
          <cell r="AM181" t="str">
            <v>15/02/2022</v>
          </cell>
          <cell r="AN181" t="str">
            <v xml:space="preserve">          </v>
          </cell>
        </row>
        <row r="182">
          <cell r="B182">
            <v>80533686</v>
          </cell>
          <cell r="C182" t="str">
            <v xml:space="preserve">540201269 </v>
          </cell>
          <cell r="E182" t="str">
            <v/>
          </cell>
          <cell r="F182" t="str">
            <v>VERDE</v>
          </cell>
          <cell r="G182" t="str">
            <v xml:space="preserve">MSC CATERINA                                      </v>
          </cell>
          <cell r="H182" t="str">
            <v>9</v>
          </cell>
          <cell r="I182" t="str">
            <v/>
          </cell>
          <cell r="J182">
            <v>9</v>
          </cell>
          <cell r="K182" t="str">
            <v>4</v>
          </cell>
          <cell r="L182" t="str">
            <v>9</v>
          </cell>
          <cell r="M182" t="str">
            <v>0</v>
          </cell>
          <cell r="N182" t="str">
            <v>0</v>
          </cell>
          <cell r="O182" t="str">
            <v>18</v>
          </cell>
          <cell r="P182" t="str">
            <v>8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TCNU3275310           </v>
          </cell>
          <cell r="U182" t="str">
            <v>22/03/2022</v>
          </cell>
          <cell r="V182" t="str">
            <v/>
          </cell>
          <cell r="W182" t="str">
            <v/>
          </cell>
          <cell r="X182" t="str">
            <v/>
          </cell>
          <cell r="Y182" t="str">
            <v/>
          </cell>
          <cell r="Z182" t="str">
            <v>20</v>
          </cell>
          <cell r="AA182" t="str">
            <v>1</v>
          </cell>
          <cell r="AB182" t="str">
            <v>26</v>
          </cell>
          <cell r="AC182" t="str">
            <v>11</v>
          </cell>
          <cell r="AD182" t="str">
            <v xml:space="preserve">TCNU3275310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04/02/2022</v>
          </cell>
          <cell r="AM182" t="str">
            <v>15/02/2022</v>
          </cell>
          <cell r="AN182" t="str">
            <v>2204459606</v>
          </cell>
        </row>
        <row r="183">
          <cell r="B183">
            <v>80533688</v>
          </cell>
          <cell r="C183" t="str">
            <v xml:space="preserve">540201272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9</v>
          </cell>
          <cell r="I183" t="str">
            <v/>
          </cell>
          <cell r="J183">
            <v>8</v>
          </cell>
          <cell r="K183" t="str">
            <v>4</v>
          </cell>
          <cell r="L183" t="str">
            <v>8</v>
          </cell>
          <cell r="M183" t="str">
            <v>0</v>
          </cell>
          <cell r="N183" t="str">
            <v>3</v>
          </cell>
          <cell r="O183" t="str">
            <v>2</v>
          </cell>
          <cell r="P183" t="str">
            <v>30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BEAU5089889           </v>
          </cell>
          <cell r="U183" t="str">
            <v>14/03/2022</v>
          </cell>
          <cell r="V183" t="str">
            <v/>
          </cell>
          <cell r="W183" t="str">
            <v>Ronie A9702600390</v>
          </cell>
          <cell r="X183" t="str">
            <v/>
          </cell>
          <cell r="Y183" t="str">
            <v/>
          </cell>
          <cell r="Z183" t="str">
            <v>20</v>
          </cell>
          <cell r="AA183" t="str">
            <v>1</v>
          </cell>
          <cell r="AB183" t="str">
            <v>35</v>
          </cell>
          <cell r="AC183" t="str">
            <v>11</v>
          </cell>
          <cell r="AD183" t="str">
            <v xml:space="preserve">BEAU5089889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2204538468</v>
          </cell>
        </row>
        <row r="184">
          <cell r="B184">
            <v>80533689</v>
          </cell>
          <cell r="C184" t="str">
            <v xml:space="preserve">540201276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3</v>
          </cell>
          <cell r="K184" t="str">
            <v>1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3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TCKU6448740           </v>
          </cell>
          <cell r="V184" t="str">
            <v>21/03/2022</v>
          </cell>
          <cell r="W184" t="str">
            <v>EXO.TRANSM. GW6E-2800/200KV-12 ( TEZOTO-GIBA ) PUXE SBL</v>
          </cell>
          <cell r="X184" t="str">
            <v>DTA EADI</v>
          </cell>
          <cell r="Y184" t="str">
            <v>17/03/2022</v>
          </cell>
          <cell r="Z184" t="str">
            <v xml:space="preserve">7 </v>
          </cell>
          <cell r="AA184" t="str">
            <v>0</v>
          </cell>
          <cell r="AB184" t="str">
            <v>23</v>
          </cell>
          <cell r="AC184" t="str">
            <v>11</v>
          </cell>
          <cell r="AD184" t="str">
            <v xml:space="preserve">TCKU6448740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80533703</v>
          </cell>
          <cell r="C185" t="str">
            <v xml:space="preserve">540201277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UACU5283934           </v>
          </cell>
          <cell r="V185" t="str">
            <v/>
          </cell>
          <cell r="W185" t="str">
            <v>BANCOS ( ALVARO ) PUXE SBL</v>
          </cell>
          <cell r="X185" t="str">
            <v>DTA EADI</v>
          </cell>
          <cell r="Y185" t="str">
            <v>10/03/2022</v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UACU5283934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80533704</v>
          </cell>
          <cell r="C186" t="str">
            <v xml:space="preserve">540201280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24</v>
          </cell>
          <cell r="K186" t="str">
            <v>13</v>
          </cell>
          <cell r="L186" t="str">
            <v>24</v>
          </cell>
          <cell r="M186" t="str">
            <v>0</v>
          </cell>
          <cell r="N186" t="str">
            <v>1</v>
          </cell>
          <cell r="O186" t="str">
            <v>25</v>
          </cell>
          <cell r="P186" t="str">
            <v>31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TCLU6521909           </v>
          </cell>
          <cell r="U186" t="str">
            <v>25/03/2022</v>
          </cell>
          <cell r="V186" t="str">
            <v>22/03/2022</v>
          </cell>
          <cell r="W186" t="str">
            <v>EXO.TRANSM. GW6E-2800/200KV-12 ( TEZOTO-GIBA ) PUXE SBL</v>
          </cell>
          <cell r="X186" t="str">
            <v>DTA TRANSP</v>
          </cell>
          <cell r="Y186" t="str">
            <v/>
          </cell>
          <cell r="Z186" t="str">
            <v xml:space="preserve">7 </v>
          </cell>
          <cell r="AA186" t="str">
            <v>1</v>
          </cell>
          <cell r="AB186" t="str">
            <v>57</v>
          </cell>
          <cell r="AC186" t="str">
            <v>11</v>
          </cell>
          <cell r="AD186" t="str">
            <v xml:space="preserve">TCLU6521909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80533706</v>
          </cell>
          <cell r="C187" t="str">
            <v xml:space="preserve">540201282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20</v>
          </cell>
          <cell r="K187" t="str">
            <v>9</v>
          </cell>
          <cell r="L187" t="str">
            <v>20</v>
          </cell>
          <cell r="M187" t="str">
            <v>0</v>
          </cell>
          <cell r="N187" t="str">
            <v>2</v>
          </cell>
          <cell r="O187" t="str">
            <v>19</v>
          </cell>
          <cell r="P187" t="str">
            <v>19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UACU5581008           </v>
          </cell>
          <cell r="U187" t="str">
            <v>21/03/2022</v>
          </cell>
          <cell r="V187" t="str">
            <v/>
          </cell>
          <cell r="W187" t="str">
            <v>EXO.TRANSM. GW6E-2800/200KV-12 ( TEZOTO-GIBA ) PUXE SBL</v>
          </cell>
          <cell r="X187" t="str">
            <v>SBL</v>
          </cell>
          <cell r="Y187" t="str">
            <v/>
          </cell>
          <cell r="Z187" t="str">
            <v xml:space="preserve">7 </v>
          </cell>
          <cell r="AA187" t="str">
            <v>1</v>
          </cell>
          <cell r="AB187" t="str">
            <v>40</v>
          </cell>
          <cell r="AC187" t="str">
            <v>11</v>
          </cell>
          <cell r="AD187" t="str">
            <v xml:space="preserve">UACU5581008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30/12/2021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80533715</v>
          </cell>
          <cell r="C188" t="str">
            <v xml:space="preserve">540201283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24</v>
          </cell>
          <cell r="K188" t="str">
            <v>9</v>
          </cell>
          <cell r="L188" t="str">
            <v>24</v>
          </cell>
          <cell r="M188" t="str">
            <v>1</v>
          </cell>
          <cell r="N188" t="str">
            <v>0</v>
          </cell>
          <cell r="O188" t="str">
            <v>21</v>
          </cell>
          <cell r="P188" t="str">
            <v>31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HLBU3345839           </v>
          </cell>
          <cell r="U188" t="str">
            <v>24/03/2022</v>
          </cell>
          <cell r="V188" t="str">
            <v/>
          </cell>
          <cell r="W188" t="str">
            <v>PORTA-OBJETOS AREA DO TETO ( ALVARO ) PUXE / EXO.TRANSM. GW6E-2800/200KV-12 ( TEZOTO-GIBA ) PUXE SBL</v>
          </cell>
          <cell r="X188" t="str">
            <v>DTA EADI</v>
          </cell>
          <cell r="Y188" t="str">
            <v>10/03/2022</v>
          </cell>
          <cell r="Z188" t="str">
            <v xml:space="preserve">7 </v>
          </cell>
          <cell r="AA188" t="str">
            <v>1</v>
          </cell>
          <cell r="AB188" t="str">
            <v>53</v>
          </cell>
          <cell r="AC188" t="str">
            <v>11</v>
          </cell>
          <cell r="AD188" t="str">
            <v xml:space="preserve">HLBU3345839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30/12/2021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80533723</v>
          </cell>
          <cell r="C189" t="str">
            <v xml:space="preserve">540201285 </v>
          </cell>
          <cell r="E189" t="str">
            <v/>
          </cell>
          <cell r="F189" t="str">
            <v>VERDE</v>
          </cell>
          <cell r="G189" t="str">
            <v xml:space="preserve">MSC CATERINA                                      </v>
          </cell>
          <cell r="H189" t="str">
            <v>14</v>
          </cell>
          <cell r="I189" t="str">
            <v/>
          </cell>
          <cell r="J189">
            <v>20</v>
          </cell>
          <cell r="K189" t="str">
            <v>10</v>
          </cell>
          <cell r="L189" t="str">
            <v>20</v>
          </cell>
          <cell r="M189" t="str">
            <v>0</v>
          </cell>
          <cell r="N189" t="str">
            <v>4</v>
          </cell>
          <cell r="O189" t="str">
            <v>31</v>
          </cell>
          <cell r="P189" t="str">
            <v>13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FANU1832608           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>20</v>
          </cell>
          <cell r="AA189" t="str">
            <v>0</v>
          </cell>
          <cell r="AB189" t="str">
            <v>48</v>
          </cell>
          <cell r="AC189" t="str">
            <v>11</v>
          </cell>
          <cell r="AD189" t="str">
            <v xml:space="preserve">FANU1832608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04/02/2022</v>
          </cell>
          <cell r="AM189" t="str">
            <v>15/02/2022</v>
          </cell>
          <cell r="AN189" t="str">
            <v>2204075808</v>
          </cell>
        </row>
        <row r="190">
          <cell r="B190">
            <v>80533724</v>
          </cell>
          <cell r="C190" t="str">
            <v xml:space="preserve">540201286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7</v>
          </cell>
          <cell r="K190" t="str">
            <v>4</v>
          </cell>
          <cell r="L190" t="str">
            <v>7</v>
          </cell>
          <cell r="M190" t="str">
            <v>0</v>
          </cell>
          <cell r="N190" t="str">
            <v>3</v>
          </cell>
          <cell r="O190" t="str">
            <v>14</v>
          </cell>
          <cell r="P190" t="str">
            <v>6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UASU1050638           </v>
          </cell>
          <cell r="V190" t="str">
            <v/>
          </cell>
          <cell r="W190" t="str">
            <v/>
          </cell>
          <cell r="X190" t="str">
            <v>DTA EADI</v>
          </cell>
          <cell r="Y190" t="str">
            <v>10/03/2022</v>
          </cell>
          <cell r="Z190" t="str">
            <v xml:space="preserve">7 </v>
          </cell>
          <cell r="AA190" t="str">
            <v>0</v>
          </cell>
          <cell r="AB190" t="str">
            <v>23</v>
          </cell>
          <cell r="AC190" t="str">
            <v>11</v>
          </cell>
          <cell r="AD190" t="str">
            <v xml:space="preserve">UASU1050638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30/01/2022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80533707</v>
          </cell>
          <cell r="C191" t="str">
            <v xml:space="preserve">540201292 </v>
          </cell>
          <cell r="E191" t="str">
            <v/>
          </cell>
          <cell r="F191" t="str">
            <v>VERDE</v>
          </cell>
          <cell r="G191" t="str">
            <v xml:space="preserve">MSC CATERINA                                      </v>
          </cell>
          <cell r="H191" t="str">
            <v>11</v>
          </cell>
          <cell r="I191" t="str">
            <v/>
          </cell>
          <cell r="J191">
            <v>35</v>
          </cell>
          <cell r="K191" t="str">
            <v>12</v>
          </cell>
          <cell r="L191" t="str">
            <v>35</v>
          </cell>
          <cell r="M191" t="str">
            <v>79</v>
          </cell>
          <cell r="N191" t="str">
            <v>11</v>
          </cell>
          <cell r="O191" t="str">
            <v>7</v>
          </cell>
          <cell r="P191" t="str">
            <v>26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UACU5890835           </v>
          </cell>
          <cell r="U191" t="str">
            <v>24/02/2022</v>
          </cell>
          <cell r="V191" t="str">
            <v>18/03/2022</v>
          </cell>
          <cell r="W191" t="str">
            <v>CJ TRAVESSA ( DARIO ) PUXE SBL/ Leticia A9734603631</v>
          </cell>
          <cell r="X191" t="str">
            <v>SBL</v>
          </cell>
          <cell r="Y191" t="str">
            <v/>
          </cell>
          <cell r="Z191" t="str">
            <v>20</v>
          </cell>
          <cell r="AA191" t="str">
            <v>5</v>
          </cell>
          <cell r="AB191" t="str">
            <v>46</v>
          </cell>
          <cell r="AC191" t="str">
            <v>11</v>
          </cell>
          <cell r="AD191" t="str">
            <v xml:space="preserve">UACU5890835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04/02/2022</v>
          </cell>
          <cell r="AM191" t="str">
            <v>15/02/2022</v>
          </cell>
          <cell r="AN191" t="str">
            <v>2204212473</v>
          </cell>
        </row>
        <row r="192">
          <cell r="B192">
            <v>80533720</v>
          </cell>
          <cell r="C192" t="str">
            <v xml:space="preserve">540201296 </v>
          </cell>
          <cell r="E192" t="str">
            <v/>
          </cell>
          <cell r="F192" t="str">
            <v>VERDE</v>
          </cell>
          <cell r="G192" t="str">
            <v xml:space="preserve">MSC CATERINA                                      </v>
          </cell>
          <cell r="H192" t="str">
            <v>2</v>
          </cell>
          <cell r="I192" t="str">
            <v/>
          </cell>
          <cell r="J192">
            <v>20</v>
          </cell>
          <cell r="K192" t="str">
            <v>6</v>
          </cell>
          <cell r="L192" t="str">
            <v>20</v>
          </cell>
          <cell r="M192" t="str">
            <v>0</v>
          </cell>
          <cell r="N192" t="str">
            <v>11</v>
          </cell>
          <cell r="O192" t="str">
            <v>20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GLDU0707967           </v>
          </cell>
          <cell r="U192" t="str">
            <v>16/03/2022</v>
          </cell>
          <cell r="V192" t="str">
            <v>16/03/2022</v>
          </cell>
          <cell r="W192" t="str">
            <v>Leticia A9734603631</v>
          </cell>
          <cell r="X192" t="str">
            <v>SBL</v>
          </cell>
          <cell r="Y192" t="str">
            <v/>
          </cell>
          <cell r="Z192" t="str">
            <v>20</v>
          </cell>
          <cell r="AA192" t="str">
            <v>2</v>
          </cell>
          <cell r="AB192" t="str">
            <v>62</v>
          </cell>
          <cell r="AC192" t="str">
            <v>11</v>
          </cell>
          <cell r="AD192" t="str">
            <v xml:space="preserve">GLDU0707967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04/02/2022</v>
          </cell>
          <cell r="AM192" t="str">
            <v>15/02/2022</v>
          </cell>
          <cell r="AN192" t="str">
            <v>2204969205</v>
          </cell>
        </row>
        <row r="193">
          <cell r="B193">
            <v>80533729</v>
          </cell>
          <cell r="C193" t="str">
            <v xml:space="preserve">540201303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7</v>
          </cell>
          <cell r="K193" t="str">
            <v>6</v>
          </cell>
          <cell r="L193" t="str">
            <v>7</v>
          </cell>
          <cell r="M193" t="str">
            <v>0</v>
          </cell>
          <cell r="N193" t="str">
            <v>0</v>
          </cell>
          <cell r="O193" t="str">
            <v>19</v>
          </cell>
          <cell r="P193" t="str">
            <v>17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HLBU1949568           </v>
          </cell>
          <cell r="U193" t="str">
            <v>23/03/2022</v>
          </cell>
          <cell r="V193" t="str">
            <v/>
          </cell>
          <cell r="W193" t="str">
            <v>BANCOS ( ALVARO ) PUXE SBL / 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36</v>
          </cell>
          <cell r="AC193" t="str">
            <v>11</v>
          </cell>
          <cell r="AD193" t="str">
            <v xml:space="preserve">HLBU1949568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30/01/2022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80533786</v>
          </cell>
          <cell r="C194" t="str">
            <v xml:space="preserve">540201305 </v>
          </cell>
          <cell r="E194" t="str">
            <v/>
          </cell>
          <cell r="F194" t="str">
            <v>VERDE</v>
          </cell>
          <cell r="G194" t="str">
            <v xml:space="preserve">MSC CATERINA                                      </v>
          </cell>
          <cell r="H194" t="str">
            <v>11</v>
          </cell>
          <cell r="I194" t="str">
            <v/>
          </cell>
          <cell r="J194">
            <v>16</v>
          </cell>
          <cell r="K194" t="str">
            <v>6</v>
          </cell>
          <cell r="L194" t="str">
            <v>16</v>
          </cell>
          <cell r="M194" t="str">
            <v>0</v>
          </cell>
          <cell r="N194" t="str">
            <v>41</v>
          </cell>
          <cell r="O194" t="str">
            <v>6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HLBU2542520           </v>
          </cell>
          <cell r="U194" t="str">
            <v>22/03/2022</v>
          </cell>
          <cell r="V194" t="str">
            <v/>
          </cell>
          <cell r="W194" t="str">
            <v>CJ. CAMBIO ( ALVARO ) PUXE SBL</v>
          </cell>
          <cell r="X194" t="str">
            <v>SBL</v>
          </cell>
          <cell r="Y194" t="str">
            <v/>
          </cell>
          <cell r="Z194" t="str">
            <v>20</v>
          </cell>
          <cell r="AA194" t="str">
            <v>4</v>
          </cell>
          <cell r="AB194" t="str">
            <v>47</v>
          </cell>
          <cell r="AC194" t="str">
            <v>11</v>
          </cell>
          <cell r="AD194" t="str">
            <v xml:space="preserve">HLBU2542520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04/02/2022</v>
          </cell>
          <cell r="AM194" t="str">
            <v>15/02/2022</v>
          </cell>
          <cell r="AN194" t="str">
            <v>2204211426</v>
          </cell>
        </row>
        <row r="195">
          <cell r="B195">
            <v>80533788</v>
          </cell>
          <cell r="C195" t="str">
            <v xml:space="preserve">540201307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28</v>
          </cell>
          <cell r="K195" t="str">
            <v>11</v>
          </cell>
          <cell r="L195" t="str">
            <v>28</v>
          </cell>
          <cell r="M195" t="str">
            <v>0</v>
          </cell>
          <cell r="N195" t="str">
            <v>20</v>
          </cell>
          <cell r="O195" t="str">
            <v>22</v>
          </cell>
          <cell r="P195" t="str">
            <v>10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UACU5686499           </v>
          </cell>
          <cell r="V195" t="str">
            <v/>
          </cell>
          <cell r="W195" t="str">
            <v/>
          </cell>
          <cell r="X195" t="str">
            <v>DTA EADI</v>
          </cell>
          <cell r="Y195" t="str">
            <v>11/03/2022</v>
          </cell>
          <cell r="Z195" t="str">
            <v xml:space="preserve">7 </v>
          </cell>
          <cell r="AA195" t="str">
            <v>0</v>
          </cell>
          <cell r="AB195" t="str">
            <v>53</v>
          </cell>
          <cell r="AC195" t="str">
            <v>11</v>
          </cell>
          <cell r="AD195" t="str">
            <v xml:space="preserve">UACU5686499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30/01/2022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80533819</v>
          </cell>
          <cell r="C196" t="str">
            <v xml:space="preserve">540201310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21</v>
          </cell>
          <cell r="K196" t="str">
            <v>7</v>
          </cell>
          <cell r="L196" t="str">
            <v>21</v>
          </cell>
          <cell r="M196" t="str">
            <v>166</v>
          </cell>
          <cell r="N196" t="str">
            <v>14</v>
          </cell>
          <cell r="O196" t="str">
            <v>1</v>
          </cell>
          <cell r="P196" t="str">
            <v>8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TCNU1746941           </v>
          </cell>
          <cell r="U196" t="str">
            <v>22/03/2022</v>
          </cell>
          <cell r="V196" t="str">
            <v/>
          </cell>
          <cell r="W196" t="str">
            <v>CJ TRAVESSA ( DARIO ) PUXE SBL</v>
          </cell>
          <cell r="X196" t="str">
            <v>SBL</v>
          </cell>
          <cell r="Y196" t="str">
            <v/>
          </cell>
          <cell r="Z196" t="str">
            <v xml:space="preserve">8 </v>
          </cell>
          <cell r="AA196" t="str">
            <v>1</v>
          </cell>
          <cell r="AB196" t="str">
            <v>27</v>
          </cell>
          <cell r="AC196" t="str">
            <v>11</v>
          </cell>
          <cell r="AD196" t="str">
            <v xml:space="preserve">TCNU1746941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04/02/2022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80533832</v>
          </cell>
          <cell r="C197" t="str">
            <v xml:space="preserve">540201312 </v>
          </cell>
          <cell r="E197" t="str">
            <v/>
          </cell>
          <cell r="F197" t="str">
            <v>VERDE</v>
          </cell>
          <cell r="G197" t="str">
            <v xml:space="preserve">MSC CATERINA                                      </v>
          </cell>
          <cell r="H197" t="str">
            <v>8</v>
          </cell>
          <cell r="I197" t="str">
            <v/>
          </cell>
          <cell r="J197">
            <v>8</v>
          </cell>
          <cell r="K197" t="str">
            <v>6</v>
          </cell>
          <cell r="L197" t="str">
            <v>8</v>
          </cell>
          <cell r="M197" t="str">
            <v>0</v>
          </cell>
          <cell r="N197" t="str">
            <v>6</v>
          </cell>
          <cell r="O197" t="str">
            <v>2</v>
          </cell>
          <cell r="P197" t="str">
            <v>16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HLXU8567918           </v>
          </cell>
          <cell r="U197" t="str">
            <v>18/03/2022</v>
          </cell>
          <cell r="V197" t="str">
            <v>18/03/2022</v>
          </cell>
          <cell r="W197" t="str">
            <v>Leticia A9406660531  7390</v>
          </cell>
          <cell r="X197" t="str">
            <v>MBB</v>
          </cell>
          <cell r="Y197" t="str">
            <v/>
          </cell>
          <cell r="Z197" t="str">
            <v>20</v>
          </cell>
          <cell r="AA197" t="str">
            <v>2</v>
          </cell>
          <cell r="AB197" t="str">
            <v>24</v>
          </cell>
          <cell r="AC197" t="str">
            <v>11</v>
          </cell>
          <cell r="AD197" t="str">
            <v xml:space="preserve">HLXU8567918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>2204633088</v>
          </cell>
        </row>
        <row r="198">
          <cell r="B198">
            <v>80533835</v>
          </cell>
          <cell r="C198" t="str">
            <v xml:space="preserve">540201315 </v>
          </cell>
          <cell r="E198" t="str">
            <v/>
          </cell>
          <cell r="F198" t="str">
            <v/>
          </cell>
          <cell r="G198" t="str">
            <v xml:space="preserve">MSC CATERINA                                      </v>
          </cell>
          <cell r="I198" t="str">
            <v/>
          </cell>
          <cell r="J198">
            <v>12</v>
          </cell>
          <cell r="K198" t="str">
            <v>4</v>
          </cell>
          <cell r="L198" t="str">
            <v>12</v>
          </cell>
          <cell r="M198" t="str">
            <v>0</v>
          </cell>
          <cell r="N198" t="str">
            <v>8</v>
          </cell>
          <cell r="O198" t="str">
            <v>13</v>
          </cell>
          <cell r="P198" t="str">
            <v>34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FANU1068552           </v>
          </cell>
          <cell r="V198" t="str">
            <v/>
          </cell>
          <cell r="W198" t="str">
            <v/>
          </cell>
          <cell r="X198" t="str">
            <v>DTA EADI</v>
          </cell>
          <cell r="Y198" t="str">
            <v>11/03/2022</v>
          </cell>
          <cell r="Z198" t="str">
            <v xml:space="preserve">7 </v>
          </cell>
          <cell r="AA198" t="str">
            <v>0</v>
          </cell>
          <cell r="AB198" t="str">
            <v>55</v>
          </cell>
          <cell r="AC198" t="str">
            <v>11</v>
          </cell>
          <cell r="AD198" t="str">
            <v xml:space="preserve">FANU1068552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30/01/2022</v>
          </cell>
          <cell r="AM198" t="str">
            <v>15/02/2022</v>
          </cell>
          <cell r="AN198" t="str">
            <v xml:space="preserve">          </v>
          </cell>
        </row>
        <row r="199">
          <cell r="B199">
            <v>80533834</v>
          </cell>
          <cell r="C199" t="str">
            <v xml:space="preserve">540201317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21</v>
          </cell>
          <cell r="K199" t="str">
            <v>10</v>
          </cell>
          <cell r="L199" t="str">
            <v>21</v>
          </cell>
          <cell r="M199" t="str">
            <v>0</v>
          </cell>
          <cell r="N199" t="str">
            <v>5</v>
          </cell>
          <cell r="O199" t="str">
            <v>16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AMFU8905088           </v>
          </cell>
          <cell r="V199" t="str">
            <v/>
          </cell>
          <cell r="W199" t="str">
            <v>DTA 11/03 PORTA-OBJETOS AREA DO TETO ( ALVARO ) PUXE SBL</v>
          </cell>
          <cell r="X199" t="str">
            <v>DTA EADI</v>
          </cell>
          <cell r="Y199" t="str">
            <v>10/03/2022</v>
          </cell>
          <cell r="Z199" t="str">
            <v xml:space="preserve">8 </v>
          </cell>
          <cell r="AA199" t="str">
            <v>0</v>
          </cell>
          <cell r="AB199" t="str">
            <v>43</v>
          </cell>
          <cell r="AC199" t="str">
            <v>11</v>
          </cell>
          <cell r="AD199" t="str">
            <v xml:space="preserve">AMFU8905088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80533837</v>
          </cell>
          <cell r="C200" t="str">
            <v xml:space="preserve">540201325 </v>
          </cell>
          <cell r="E200" t="str">
            <v/>
          </cell>
          <cell r="F200" t="str">
            <v>VERDE</v>
          </cell>
          <cell r="G200" t="str">
            <v xml:space="preserve">MSC CATERINA                                      </v>
          </cell>
          <cell r="H200" t="str">
            <v>22</v>
          </cell>
          <cell r="I200" t="str">
            <v/>
          </cell>
          <cell r="J200">
            <v>10</v>
          </cell>
          <cell r="K200" t="str">
            <v>4</v>
          </cell>
          <cell r="L200" t="str">
            <v>10</v>
          </cell>
          <cell r="M200" t="str">
            <v>0</v>
          </cell>
          <cell r="N200" t="str">
            <v>2</v>
          </cell>
          <cell r="O200" t="str">
            <v>18</v>
          </cell>
          <cell r="P200" t="str">
            <v>14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UACU5887770           </v>
          </cell>
          <cell r="U200" t="str">
            <v>23/02/2022</v>
          </cell>
          <cell r="V200" t="str">
            <v>17/03/2022</v>
          </cell>
          <cell r="W200" t="str">
            <v>Silas A9606602640 / Leticia A9408400774    7D66</v>
          </cell>
          <cell r="X200" t="str">
            <v>MBB</v>
          </cell>
          <cell r="Y200" t="str">
            <v/>
          </cell>
          <cell r="Z200" t="str">
            <v>20</v>
          </cell>
          <cell r="AA200" t="str">
            <v>3</v>
          </cell>
          <cell r="AB200" t="str">
            <v>34</v>
          </cell>
          <cell r="AC200" t="str">
            <v>11</v>
          </cell>
          <cell r="AD200" t="str">
            <v xml:space="preserve">UACU5887770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04/02/2022</v>
          </cell>
          <cell r="AM200" t="str">
            <v>15/02/2022</v>
          </cell>
          <cell r="AN200" t="str">
            <v>2203657714</v>
          </cell>
        </row>
        <row r="201">
          <cell r="B201">
            <v>80533878</v>
          </cell>
          <cell r="C201" t="str">
            <v xml:space="preserve">540201328 </v>
          </cell>
          <cell r="E201" t="str">
            <v/>
          </cell>
          <cell r="F201" t="str">
            <v>VERDE</v>
          </cell>
          <cell r="G201" t="str">
            <v xml:space="preserve">MSC CATERINA                                      </v>
          </cell>
          <cell r="H201" t="str">
            <v>11</v>
          </cell>
          <cell r="I201" t="str">
            <v/>
          </cell>
          <cell r="J201">
            <v>22</v>
          </cell>
          <cell r="K201" t="str">
            <v>9</v>
          </cell>
          <cell r="L201" t="str">
            <v>22</v>
          </cell>
          <cell r="M201" t="str">
            <v>0</v>
          </cell>
          <cell r="N201" t="str">
            <v>17</v>
          </cell>
          <cell r="O201" t="str">
            <v>19</v>
          </cell>
          <cell r="P201" t="str">
            <v>50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HLBU1833747           </v>
          </cell>
          <cell r="U201" t="str">
            <v>21/03/2022</v>
          </cell>
          <cell r="V201" t="str">
            <v>21/03/2022</v>
          </cell>
          <cell r="W201" t="str">
            <v>Leticia A9676800480  9B51</v>
          </cell>
          <cell r="X201" t="str">
            <v>MBB</v>
          </cell>
          <cell r="Y201" t="str">
            <v/>
          </cell>
          <cell r="Z201" t="str">
            <v>20</v>
          </cell>
          <cell r="AA201" t="str">
            <v>2</v>
          </cell>
          <cell r="AB201" t="str">
            <v>86</v>
          </cell>
          <cell r="AC201" t="str">
            <v>11</v>
          </cell>
          <cell r="AD201" t="str">
            <v xml:space="preserve">HLBU1833747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04/02/2022</v>
          </cell>
          <cell r="AM201" t="str">
            <v>15/02/2022</v>
          </cell>
          <cell r="AN201" t="str">
            <v>2204211434</v>
          </cell>
        </row>
        <row r="202">
          <cell r="B202">
            <v>80533880</v>
          </cell>
          <cell r="C202" t="str">
            <v xml:space="preserve">540201342 </v>
          </cell>
          <cell r="E202" t="str">
            <v/>
          </cell>
          <cell r="F202" t="str">
            <v>VERMELHO</v>
          </cell>
          <cell r="G202" t="str">
            <v xml:space="preserve">MSC CATERINA                                      </v>
          </cell>
          <cell r="I202" t="str">
            <v/>
          </cell>
          <cell r="J202">
            <v>115</v>
          </cell>
          <cell r="K202" t="str">
            <v>26</v>
          </cell>
          <cell r="L202" t="str">
            <v>115</v>
          </cell>
          <cell r="M202" t="str">
            <v>645</v>
          </cell>
          <cell r="N202" t="str">
            <v>5</v>
          </cell>
          <cell r="O202" t="str">
            <v>11</v>
          </cell>
          <cell r="P202" t="str">
            <v>9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CAIU9129583           </v>
          </cell>
          <cell r="U202" t="str">
            <v>28/03/2022</v>
          </cell>
          <cell r="V202" t="str">
            <v/>
          </cell>
          <cell r="W202" t="str">
            <v>Milani A0002603298    9B51  (Veic Bloqueados)</v>
          </cell>
          <cell r="X202" t="str">
            <v/>
          </cell>
          <cell r="Y202" t="str">
            <v/>
          </cell>
          <cell r="Z202" t="str">
            <v>14</v>
          </cell>
          <cell r="AA202" t="str">
            <v>1</v>
          </cell>
          <cell r="AB202" t="str">
            <v>39</v>
          </cell>
          <cell r="AC202" t="str">
            <v>11</v>
          </cell>
          <cell r="AD202" t="str">
            <v xml:space="preserve">CAIU9129583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2203815999</v>
          </cell>
        </row>
        <row r="203">
          <cell r="B203">
            <v>80533881</v>
          </cell>
          <cell r="C203" t="str">
            <v xml:space="preserve">540201343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</v>
          </cell>
          <cell r="K203" t="str">
            <v>1</v>
          </cell>
          <cell r="L203" t="str">
            <v>1</v>
          </cell>
          <cell r="M203" t="str">
            <v>0</v>
          </cell>
          <cell r="N203" t="str">
            <v>0</v>
          </cell>
          <cell r="O203" t="str">
            <v>0</v>
          </cell>
          <cell r="P203" t="str">
            <v>40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TCNU6515400           </v>
          </cell>
          <cell r="U203" t="str">
            <v>21/03/2022</v>
          </cell>
          <cell r="V203" t="str">
            <v>21/03/2022</v>
          </cell>
          <cell r="W203" t="str">
            <v>Patrick A9305200107</v>
          </cell>
          <cell r="X203" t="str">
            <v>SBL</v>
          </cell>
          <cell r="Y203" t="str">
            <v/>
          </cell>
          <cell r="Z203" t="str">
            <v>14</v>
          </cell>
          <cell r="AA203" t="str">
            <v>1</v>
          </cell>
          <cell r="AB203" t="str">
            <v>40</v>
          </cell>
          <cell r="AC203" t="str">
            <v>11</v>
          </cell>
          <cell r="AD203" t="str">
            <v xml:space="preserve">TCNU6515400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04/02/2022</v>
          </cell>
          <cell r="AM203" t="str">
            <v>15/02/2022</v>
          </cell>
          <cell r="AN203" t="str">
            <v>2205152938</v>
          </cell>
        </row>
        <row r="204">
          <cell r="B204">
            <v>80533913</v>
          </cell>
          <cell r="C204" t="str">
            <v xml:space="preserve">540201348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15</v>
          </cell>
          <cell r="K204" t="str">
            <v>5</v>
          </cell>
          <cell r="L204" t="str">
            <v>15</v>
          </cell>
          <cell r="M204" t="str">
            <v>0</v>
          </cell>
          <cell r="N204" t="str">
            <v>2</v>
          </cell>
          <cell r="O204" t="str">
            <v>16</v>
          </cell>
          <cell r="P204" t="str">
            <v>13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UACU5300219           </v>
          </cell>
          <cell r="U204" t="str">
            <v>21/03/2022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8 </v>
          </cell>
          <cell r="AA204" t="str">
            <v>1</v>
          </cell>
          <cell r="AB204" t="str">
            <v>31</v>
          </cell>
          <cell r="AC204" t="str">
            <v>11</v>
          </cell>
          <cell r="AD204" t="str">
            <v xml:space="preserve">UACU5300219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04/02/2022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80533944</v>
          </cell>
          <cell r="C205" t="str">
            <v xml:space="preserve">540201349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25</v>
          </cell>
          <cell r="K205" t="str">
            <v>11</v>
          </cell>
          <cell r="L205" t="str">
            <v>25</v>
          </cell>
          <cell r="M205" t="str">
            <v>159</v>
          </cell>
          <cell r="N205" t="str">
            <v>7</v>
          </cell>
          <cell r="O205" t="str">
            <v>4</v>
          </cell>
          <cell r="P205" t="str">
            <v>24</v>
          </cell>
          <cell r="Q205" t="str">
            <v>1</v>
          </cell>
          <cell r="R205" t="str">
            <v>1</v>
          </cell>
          <cell r="S205" t="str">
            <v>Não</v>
          </cell>
          <cell r="T205" t="str">
            <v xml:space="preserve">HLXU8292786           </v>
          </cell>
          <cell r="V205" t="str">
            <v/>
          </cell>
          <cell r="W205" t="str">
            <v/>
          </cell>
          <cell r="X205" t="str">
            <v>DTA EADI</v>
          </cell>
          <cell r="Y205" t="str">
            <v>11/03/2022</v>
          </cell>
          <cell r="Z205" t="str">
            <v xml:space="preserve">8 </v>
          </cell>
          <cell r="AA205" t="str">
            <v>0</v>
          </cell>
          <cell r="AB205" t="str">
            <v>41</v>
          </cell>
          <cell r="AC205" t="str">
            <v>11</v>
          </cell>
          <cell r="AD205" t="str">
            <v xml:space="preserve">HLXU8292786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28/01/2022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80533957</v>
          </cell>
          <cell r="C206" t="str">
            <v xml:space="preserve">540201352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6</v>
          </cell>
          <cell r="K206" t="str">
            <v>3</v>
          </cell>
          <cell r="L206" t="str">
            <v>6</v>
          </cell>
          <cell r="M206" t="str">
            <v>0</v>
          </cell>
          <cell r="N206" t="str">
            <v>0</v>
          </cell>
          <cell r="O206" t="str">
            <v>36</v>
          </cell>
          <cell r="P206" t="str">
            <v>5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HLBU1621917           </v>
          </cell>
          <cell r="V206" t="str">
            <v/>
          </cell>
          <cell r="W206" t="str">
            <v>DTA 11/03</v>
          </cell>
          <cell r="X206" t="str">
            <v>DTA EADI</v>
          </cell>
          <cell r="Y206" t="str">
            <v>11/03/2022</v>
          </cell>
          <cell r="Z206" t="str">
            <v xml:space="preserve">8 </v>
          </cell>
          <cell r="AA206" t="str">
            <v>0</v>
          </cell>
          <cell r="AB206" t="str">
            <v>41</v>
          </cell>
          <cell r="AC206" t="str">
            <v>11</v>
          </cell>
          <cell r="AD206" t="str">
            <v xml:space="preserve">HLBU1621917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80533960</v>
          </cell>
          <cell r="C207" t="str">
            <v xml:space="preserve">540201354 </v>
          </cell>
          <cell r="E207" t="str">
            <v/>
          </cell>
          <cell r="F207" t="str">
            <v>VERDE</v>
          </cell>
          <cell r="G207" t="str">
            <v xml:space="preserve">MSC CATERINA                                      </v>
          </cell>
          <cell r="H207" t="str">
            <v>3</v>
          </cell>
          <cell r="I207" t="str">
            <v/>
          </cell>
          <cell r="J207">
            <v>20</v>
          </cell>
          <cell r="K207" t="str">
            <v>8</v>
          </cell>
          <cell r="L207" t="str">
            <v>20</v>
          </cell>
          <cell r="M207" t="str">
            <v>0</v>
          </cell>
          <cell r="N207" t="str">
            <v>7</v>
          </cell>
          <cell r="O207" t="str">
            <v>20</v>
          </cell>
          <cell r="P207" t="str">
            <v>17</v>
          </cell>
          <cell r="Q207" t="str">
            <v>2</v>
          </cell>
          <cell r="R207" t="str">
            <v>2</v>
          </cell>
          <cell r="S207" t="str">
            <v>Não</v>
          </cell>
          <cell r="T207" t="str">
            <v xml:space="preserve">TCNU8173590           </v>
          </cell>
          <cell r="U207" t="str">
            <v>16/03/2022</v>
          </cell>
          <cell r="V207" t="str">
            <v/>
          </cell>
          <cell r="W207" t="str">
            <v/>
          </cell>
          <cell r="X207" t="str">
            <v>DTA EADI</v>
          </cell>
          <cell r="Y207" t="str">
            <v>11/03/2022</v>
          </cell>
          <cell r="Z207" t="str">
            <v>20</v>
          </cell>
          <cell r="AA207" t="str">
            <v>3</v>
          </cell>
          <cell r="AB207" t="str">
            <v>46</v>
          </cell>
          <cell r="AC207" t="str">
            <v>11</v>
          </cell>
          <cell r="AD207" t="str">
            <v xml:space="preserve">TCNU8173590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04/02/2022</v>
          </cell>
          <cell r="AM207" t="str">
            <v>15/02/2022</v>
          </cell>
          <cell r="AN207" t="str">
            <v>2204949182</v>
          </cell>
        </row>
        <row r="208">
          <cell r="B208">
            <v>80533959</v>
          </cell>
          <cell r="C208" t="str">
            <v xml:space="preserve">540201355 </v>
          </cell>
          <cell r="E208" t="str">
            <v/>
          </cell>
          <cell r="F208" t="str">
            <v>VERDE</v>
          </cell>
          <cell r="G208" t="str">
            <v xml:space="preserve">MSC CATERINA                                      </v>
          </cell>
          <cell r="H208" t="str">
            <v>14</v>
          </cell>
          <cell r="I208" t="str">
            <v/>
          </cell>
          <cell r="J208">
            <v>12</v>
          </cell>
          <cell r="K208" t="str">
            <v>4</v>
          </cell>
          <cell r="L208" t="str">
            <v>12</v>
          </cell>
          <cell r="M208" t="str">
            <v>0</v>
          </cell>
          <cell r="N208" t="str">
            <v>12</v>
          </cell>
          <cell r="O208" t="str">
            <v>1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HLBU2677361           </v>
          </cell>
          <cell r="U208" t="str">
            <v>17/03/2022</v>
          </cell>
          <cell r="V208" t="str">
            <v>17/03/2022</v>
          </cell>
          <cell r="W208" t="str">
            <v>Rodrigo A9423501825</v>
          </cell>
          <cell r="X208" t="str">
            <v>SBL</v>
          </cell>
          <cell r="Y208" t="str">
            <v/>
          </cell>
          <cell r="Z208" t="str">
            <v>20</v>
          </cell>
          <cell r="AA208" t="str">
            <v>1</v>
          </cell>
          <cell r="AB208" t="str">
            <v>38</v>
          </cell>
          <cell r="AC208" t="str">
            <v>11</v>
          </cell>
          <cell r="AD208" t="str">
            <v xml:space="preserve">HLBU2677361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04/02/2022</v>
          </cell>
          <cell r="AM208" t="str">
            <v>15/02/2022</v>
          </cell>
          <cell r="AN208" t="str">
            <v>2204075883</v>
          </cell>
        </row>
        <row r="209">
          <cell r="B209">
            <v>80533961</v>
          </cell>
          <cell r="C209" t="str">
            <v xml:space="preserve">540201356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</v>
          </cell>
          <cell r="K209" t="str">
            <v/>
          </cell>
          <cell r="L209" t="str">
            <v>2</v>
          </cell>
          <cell r="M209" t="str">
            <v>0</v>
          </cell>
          <cell r="N209" t="str">
            <v>0</v>
          </cell>
          <cell r="O209" t="str">
            <v>0</v>
          </cell>
          <cell r="P209" t="str">
            <v>40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TGHU9366003           </v>
          </cell>
          <cell r="V209" t="str">
            <v/>
          </cell>
          <cell r="W209" t="str">
            <v/>
          </cell>
          <cell r="X209" t="str">
            <v>DTA EADI</v>
          </cell>
          <cell r="Y209" t="str">
            <v>11/03/2022</v>
          </cell>
          <cell r="Z209" t="str">
            <v xml:space="preserve">8 </v>
          </cell>
          <cell r="AA209" t="str">
            <v>0</v>
          </cell>
          <cell r="AB209" t="str">
            <v>40</v>
          </cell>
          <cell r="AC209" t="str">
            <v>11</v>
          </cell>
          <cell r="AD209" t="str">
            <v xml:space="preserve">TGHU9366003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04/02/2022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80533972</v>
          </cell>
          <cell r="C210" t="str">
            <v xml:space="preserve">540201357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</v>
          </cell>
          <cell r="K210" t="str">
            <v>1</v>
          </cell>
          <cell r="L210" t="str">
            <v>1</v>
          </cell>
          <cell r="M210" t="str">
            <v>0</v>
          </cell>
          <cell r="N210" t="str">
            <v>0</v>
          </cell>
          <cell r="O210" t="str">
            <v>51</v>
          </cell>
          <cell r="P210" t="str">
            <v>0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UACU5321530           </v>
          </cell>
          <cell r="V210" t="str">
            <v/>
          </cell>
          <cell r="W210" t="str">
            <v>BANCOS ( ALVARO ) PUXE SBL</v>
          </cell>
          <cell r="X210" t="str">
            <v>DTA EADI</v>
          </cell>
          <cell r="Y210" t="str">
            <v>11/03/2022</v>
          </cell>
          <cell r="Z210" t="str">
            <v xml:space="preserve">8 </v>
          </cell>
          <cell r="AA210" t="str">
            <v>0</v>
          </cell>
          <cell r="AB210" t="str">
            <v>51</v>
          </cell>
          <cell r="AC210" t="str">
            <v>11</v>
          </cell>
          <cell r="AD210" t="str">
            <v xml:space="preserve">UACU5321530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 xml:space="preserve">          </v>
          </cell>
        </row>
        <row r="211">
          <cell r="B211">
            <v>80533975</v>
          </cell>
          <cell r="C211" t="str">
            <v xml:space="preserve">540201358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3</v>
          </cell>
          <cell r="L211" t="str">
            <v>8</v>
          </cell>
          <cell r="M211" t="str">
            <v>314</v>
          </cell>
          <cell r="N211" t="str">
            <v>0</v>
          </cell>
          <cell r="O211" t="str">
            <v>1</v>
          </cell>
          <cell r="P211" t="str">
            <v>46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UACU5190220           </v>
          </cell>
          <cell r="V211" t="str">
            <v/>
          </cell>
          <cell r="W211" t="str">
            <v/>
          </cell>
          <cell r="X211" t="str">
            <v>DTA EADI</v>
          </cell>
          <cell r="Y211" t="str">
            <v>11/03/2022</v>
          </cell>
          <cell r="Z211" t="str">
            <v xml:space="preserve">8 </v>
          </cell>
          <cell r="AA211" t="str">
            <v>0</v>
          </cell>
          <cell r="AB211" t="str">
            <v>51</v>
          </cell>
          <cell r="AC211" t="str">
            <v>11</v>
          </cell>
          <cell r="AD211" t="str">
            <v xml:space="preserve">UACU5190220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04/02/2022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80533946</v>
          </cell>
          <cell r="C212" t="str">
            <v xml:space="preserve">540201359 </v>
          </cell>
          <cell r="E212" t="str">
            <v/>
          </cell>
          <cell r="F212" t="str">
            <v>VERMELHO</v>
          </cell>
          <cell r="G212" t="str">
            <v xml:space="preserve">MSC CATERINA                                      </v>
          </cell>
          <cell r="I212" t="str">
            <v/>
          </cell>
          <cell r="J212">
            <v>57</v>
          </cell>
          <cell r="K212" t="str">
            <v>15</v>
          </cell>
          <cell r="L212" t="str">
            <v>57</v>
          </cell>
          <cell r="M212" t="str">
            <v>490</v>
          </cell>
          <cell r="N212" t="str">
            <v>15</v>
          </cell>
          <cell r="O212" t="str">
            <v>34</v>
          </cell>
          <cell r="P212" t="str">
            <v>4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TCLU9507735           </v>
          </cell>
          <cell r="U212" t="str">
            <v>02/03/2022</v>
          </cell>
          <cell r="V212" t="str">
            <v>02/03/2022</v>
          </cell>
          <cell r="W212" t="str">
            <v>Carlos A4600300203</v>
          </cell>
          <cell r="X212" t="str">
            <v>MBB</v>
          </cell>
          <cell r="Y212" t="str">
            <v/>
          </cell>
          <cell r="Z212" t="str">
            <v>14</v>
          </cell>
          <cell r="AA212" t="str">
            <v>2</v>
          </cell>
          <cell r="AB212" t="str">
            <v>60</v>
          </cell>
          <cell r="AC212" t="str">
            <v>11</v>
          </cell>
          <cell r="AD212" t="str">
            <v xml:space="preserve">TCLU9507735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04/02/2022</v>
          </cell>
          <cell r="AM212" t="str">
            <v>15/02/2022</v>
          </cell>
          <cell r="AN212" t="str">
            <v>2203815964</v>
          </cell>
        </row>
        <row r="213">
          <cell r="B213">
            <v>80533927</v>
          </cell>
          <cell r="C213" t="str">
            <v xml:space="preserve">540201361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</v>
          </cell>
          <cell r="K213" t="str">
            <v>1</v>
          </cell>
          <cell r="L213" t="str">
            <v>1</v>
          </cell>
          <cell r="M213" t="str">
            <v>0</v>
          </cell>
          <cell r="N213" t="str">
            <v>0</v>
          </cell>
          <cell r="O213" t="str">
            <v>51</v>
          </cell>
          <cell r="P213" t="str">
            <v>0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FCIU7613160           </v>
          </cell>
          <cell r="V213" t="str">
            <v/>
          </cell>
          <cell r="W213" t="str">
            <v>BANCOS ( ALVARO ) PUXE SBL</v>
          </cell>
          <cell r="X213" t="str">
            <v>DTA EADI</v>
          </cell>
          <cell r="Y213" t="str">
            <v>11/03/2022</v>
          </cell>
          <cell r="Z213" t="str">
            <v xml:space="preserve">8 </v>
          </cell>
          <cell r="AA213" t="str">
            <v>0</v>
          </cell>
          <cell r="AB213" t="str">
            <v>51</v>
          </cell>
          <cell r="AC213" t="str">
            <v>11</v>
          </cell>
          <cell r="AD213" t="str">
            <v xml:space="preserve">FCIU7613160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80534058</v>
          </cell>
          <cell r="C214" t="str">
            <v xml:space="preserve">540201364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UACU5078014           </v>
          </cell>
          <cell r="U214" t="str">
            <v>21/03/2022</v>
          </cell>
          <cell r="V214" t="str">
            <v>21/03/2022</v>
          </cell>
          <cell r="W214" t="str">
            <v>DTA 11/03/ Patrick A9305200107</v>
          </cell>
          <cell r="X214" t="str">
            <v>SBL</v>
          </cell>
          <cell r="Y214" t="str">
            <v/>
          </cell>
          <cell r="Z214" t="str">
            <v xml:space="preserve">7 </v>
          </cell>
          <cell r="AA214" t="str">
            <v>1</v>
          </cell>
          <cell r="AB214" t="str">
            <v>40</v>
          </cell>
          <cell r="AC214" t="str">
            <v>11</v>
          </cell>
          <cell r="AD214" t="str">
            <v xml:space="preserve">UACU5078014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80533666</v>
          </cell>
          <cell r="C215" t="str">
            <v xml:space="preserve">540201114 </v>
          </cell>
          <cell r="E215" t="str">
            <v/>
          </cell>
          <cell r="F215" t="str">
            <v>VERDE</v>
          </cell>
          <cell r="G215" t="str">
            <v xml:space="preserve">MSC CATERINA                                      </v>
          </cell>
          <cell r="H215" t="str">
            <v>23</v>
          </cell>
          <cell r="I215" t="str">
            <v>0</v>
          </cell>
          <cell r="J215">
            <v>69</v>
          </cell>
          <cell r="K215" t="str">
            <v>12</v>
          </cell>
          <cell r="L215" t="str">
            <v>69</v>
          </cell>
          <cell r="M215" t="str">
            <v>295</v>
          </cell>
          <cell r="N215" t="str">
            <v>3</v>
          </cell>
          <cell r="O215" t="str">
            <v>6</v>
          </cell>
          <cell r="P215" t="str">
            <v>24</v>
          </cell>
          <cell r="Q215" t="str">
            <v>3</v>
          </cell>
          <cell r="R215" t="str">
            <v>3</v>
          </cell>
          <cell r="S215" t="str">
            <v>Não</v>
          </cell>
          <cell r="T215" t="str">
            <v xml:space="preserve">FANU1237420           </v>
          </cell>
          <cell r="U215" t="str">
            <v>23/02/2022</v>
          </cell>
          <cell r="V215" t="str">
            <v>24/02/2022</v>
          </cell>
          <cell r="W215" t="str">
            <v>Ronie A9472653404</v>
          </cell>
          <cell r="X215" t="str">
            <v>FINALIZADO</v>
          </cell>
          <cell r="Y215" t="str">
            <v/>
          </cell>
          <cell r="Z215" t="str">
            <v>10</v>
          </cell>
          <cell r="AA215" t="str">
            <v>6</v>
          </cell>
          <cell r="AB215" t="str">
            <v>40</v>
          </cell>
          <cell r="AC215" t="str">
            <v>11</v>
          </cell>
          <cell r="AD215" t="str">
            <v xml:space="preserve">FANU1237420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Processado</v>
          </cell>
          <cell r="AI215" t="str">
            <v>Sim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>2203609981</v>
          </cell>
        </row>
        <row r="216">
          <cell r="B216">
            <v>80534445</v>
          </cell>
          <cell r="C216" t="str">
            <v xml:space="preserve">540201115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22</v>
          </cell>
          <cell r="I216" t="str">
            <v>0</v>
          </cell>
          <cell r="J216">
            <v>98</v>
          </cell>
          <cell r="K216" t="str">
            <v>24</v>
          </cell>
          <cell r="L216" t="str">
            <v>98</v>
          </cell>
          <cell r="M216" t="str">
            <v>611</v>
          </cell>
          <cell r="N216" t="str">
            <v>26</v>
          </cell>
          <cell r="O216" t="str">
            <v>20</v>
          </cell>
          <cell r="P216" t="str">
            <v>0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HLBU2120360           </v>
          </cell>
          <cell r="U216" t="str">
            <v>25/02/2022</v>
          </cell>
          <cell r="V216" t="str">
            <v>02/03/2022</v>
          </cell>
          <cell r="W216" t="str">
            <v>Rodrigo A  9605420044 / A  9793560182</v>
          </cell>
          <cell r="X216" t="str">
            <v>EM DESOVA</v>
          </cell>
          <cell r="Y216" t="str">
            <v/>
          </cell>
          <cell r="Z216" t="str">
            <v>10</v>
          </cell>
          <cell r="AA216" t="str">
            <v>11</v>
          </cell>
          <cell r="AB216" t="str">
            <v>65</v>
          </cell>
          <cell r="AC216" t="str">
            <v>11</v>
          </cell>
          <cell r="AD216" t="str">
            <v xml:space="preserve">HLBU2120360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Processado</v>
          </cell>
          <cell r="AI216" t="str">
            <v>Sim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2203695101</v>
          </cell>
        </row>
        <row r="217">
          <cell r="B217">
            <v>80533410</v>
          </cell>
          <cell r="C217" t="str">
            <v xml:space="preserve">540201116 </v>
          </cell>
          <cell r="E217" t="str">
            <v/>
          </cell>
          <cell r="F217" t="str">
            <v>VERDE</v>
          </cell>
          <cell r="G217" t="str">
            <v xml:space="preserve">MSC CATERINA                                      </v>
          </cell>
          <cell r="H217" t="str">
            <v>11</v>
          </cell>
          <cell r="I217" t="str">
            <v>0</v>
          </cell>
          <cell r="J217">
            <v>41</v>
          </cell>
          <cell r="K217" t="str">
            <v>13</v>
          </cell>
          <cell r="L217" t="str">
            <v>41</v>
          </cell>
          <cell r="M217" t="str">
            <v>255</v>
          </cell>
          <cell r="N217" t="str">
            <v>33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UACU5754802           </v>
          </cell>
          <cell r="U217" t="str">
            <v>08/03/2022</v>
          </cell>
          <cell r="V217" t="str">
            <v>08/03/2022</v>
          </cell>
          <cell r="W217" t="str">
            <v>CJ. CAMBIO ( ALVARO ) PUXE SBL/ Milani A9795450044</v>
          </cell>
          <cell r="X217" t="str">
            <v>FINALIZADO</v>
          </cell>
          <cell r="Y217" t="str">
            <v/>
          </cell>
          <cell r="Z217" t="str">
            <v>10</v>
          </cell>
          <cell r="AA217" t="str">
            <v>2</v>
          </cell>
          <cell r="AB217" t="str">
            <v>37</v>
          </cell>
          <cell r="AC217" t="str">
            <v>11</v>
          </cell>
          <cell r="AD217" t="str">
            <v xml:space="preserve">UACU5754802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Processado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>2204211094</v>
          </cell>
        </row>
        <row r="218">
          <cell r="B218">
            <v>80533603</v>
          </cell>
          <cell r="C218" t="str">
            <v xml:space="preserve">540201131 </v>
          </cell>
          <cell r="E218" t="str">
            <v/>
          </cell>
          <cell r="F218" t="str">
            <v>VERDE</v>
          </cell>
          <cell r="G218" t="str">
            <v xml:space="preserve">MSC CATERINA                                      </v>
          </cell>
          <cell r="H218" t="str">
            <v>24</v>
          </cell>
          <cell r="I218" t="str">
            <v>0</v>
          </cell>
          <cell r="J218">
            <v>61</v>
          </cell>
          <cell r="K218" t="str">
            <v>26</v>
          </cell>
          <cell r="L218" t="str">
            <v>61</v>
          </cell>
          <cell r="M218" t="str">
            <v>394</v>
          </cell>
          <cell r="N218" t="str">
            <v>51</v>
          </cell>
          <cell r="O218" t="str">
            <v>2</v>
          </cell>
          <cell r="P218" t="str">
            <v>7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TCNU6698424           </v>
          </cell>
          <cell r="U218" t="str">
            <v>23/02/2022</v>
          </cell>
          <cell r="V218" t="str">
            <v>24/02/2022</v>
          </cell>
          <cell r="W218" t="str">
            <v>CJ. CAMBIO ( ALVARO ) PUXE SBL/ Ronie A0155422417/A9455461043/  Leticia A9582800000</v>
          </cell>
          <cell r="X218" t="str">
            <v>FINALIZADO</v>
          </cell>
          <cell r="Y218" t="str">
            <v/>
          </cell>
          <cell r="Z218" t="str">
            <v>10</v>
          </cell>
          <cell r="AA218" t="str">
            <v>6</v>
          </cell>
          <cell r="AB218" t="str">
            <v>68</v>
          </cell>
          <cell r="AC218" t="str">
            <v>11</v>
          </cell>
          <cell r="AD218" t="str">
            <v xml:space="preserve">TCNU6698424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Processado</v>
          </cell>
          <cell r="AI218" t="str">
            <v>Sim</v>
          </cell>
          <cell r="AJ218" t="str">
            <v>28/01/2022</v>
          </cell>
          <cell r="AK218" t="str">
            <v>Marítimo</v>
          </cell>
          <cell r="AL218" t="str">
            <v>04/02/2022</v>
          </cell>
          <cell r="AM218" t="str">
            <v>15/02/2022</v>
          </cell>
          <cell r="AN218" t="str">
            <v>2203508654</v>
          </cell>
        </row>
        <row r="219">
          <cell r="B219">
            <v>80534059</v>
          </cell>
          <cell r="C219" t="str">
            <v xml:space="preserve">540201159 </v>
          </cell>
          <cell r="E219" t="str">
            <v/>
          </cell>
          <cell r="F219" t="str">
            <v>VERDE</v>
          </cell>
          <cell r="G219" t="str">
            <v xml:space="preserve">MSC CATERINA                                      </v>
          </cell>
          <cell r="H219" t="str">
            <v>15</v>
          </cell>
          <cell r="I219" t="str">
            <v>0</v>
          </cell>
          <cell r="J219">
            <v>4</v>
          </cell>
          <cell r="K219" t="str">
            <v>1</v>
          </cell>
          <cell r="L219" t="str">
            <v>4</v>
          </cell>
          <cell r="M219" t="str">
            <v>0</v>
          </cell>
          <cell r="N219" t="str">
            <v>14</v>
          </cell>
          <cell r="O219" t="str">
            <v>0</v>
          </cell>
          <cell r="P219" t="str">
            <v>0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HAMU1029940           </v>
          </cell>
          <cell r="U219" t="str">
            <v>11/03/2022</v>
          </cell>
          <cell r="V219" t="str">
            <v>11/03/2022</v>
          </cell>
          <cell r="W219" t="str">
            <v>DTA 08/03-Guilherme A9060107221</v>
          </cell>
          <cell r="X219" t="str">
            <v>FINALIZADO</v>
          </cell>
          <cell r="Y219" t="str">
            <v/>
          </cell>
          <cell r="Z219" t="str">
            <v>10</v>
          </cell>
          <cell r="AA219" t="str">
            <v>1</v>
          </cell>
          <cell r="AB219" t="str">
            <v>14</v>
          </cell>
          <cell r="AC219" t="str">
            <v>11</v>
          </cell>
          <cell r="AD219" t="str">
            <v xml:space="preserve">HAMU1029940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Processado</v>
          </cell>
          <cell r="AI219" t="str">
            <v>Sim</v>
          </cell>
          <cell r="AJ219" t="str">
            <v>28/01/2022</v>
          </cell>
          <cell r="AK219" t="str">
            <v>Marítimo</v>
          </cell>
          <cell r="AL219" t="str">
            <v>04/02/2022</v>
          </cell>
          <cell r="AM219" t="str">
            <v>15/02/2022</v>
          </cell>
          <cell r="AN219" t="str">
            <v>2203846088</v>
          </cell>
        </row>
        <row r="220">
          <cell r="B220">
            <v>80534095</v>
          </cell>
          <cell r="C220" t="str">
            <v xml:space="preserve">540201160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11</v>
          </cell>
          <cell r="I220" t="str">
            <v>0</v>
          </cell>
          <cell r="J220">
            <v>29</v>
          </cell>
          <cell r="K220" t="str">
            <v>13</v>
          </cell>
          <cell r="L220" t="str">
            <v>29</v>
          </cell>
          <cell r="M220" t="str">
            <v>131</v>
          </cell>
          <cell r="N220" t="str">
            <v>0</v>
          </cell>
          <cell r="O220" t="str">
            <v>2</v>
          </cell>
          <cell r="P220" t="str">
            <v>38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FANU1499272           </v>
          </cell>
          <cell r="U220" t="str">
            <v>08/03/2022</v>
          </cell>
          <cell r="V220" t="str">
            <v>08/03/2022</v>
          </cell>
          <cell r="W220" t="str">
            <v>Leticia A9448800370  0000</v>
          </cell>
          <cell r="X220" t="str">
            <v>FINALIZADO</v>
          </cell>
          <cell r="Y220" t="str">
            <v/>
          </cell>
          <cell r="Z220" t="str">
            <v>10</v>
          </cell>
          <cell r="AA220" t="str">
            <v>3</v>
          </cell>
          <cell r="AB220" t="str">
            <v>42</v>
          </cell>
          <cell r="AC220" t="str">
            <v>11</v>
          </cell>
          <cell r="AD220" t="str">
            <v xml:space="preserve">FANU1499272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Processado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2204211108</v>
          </cell>
        </row>
        <row r="221">
          <cell r="B221">
            <v>80534124</v>
          </cell>
          <cell r="C221" t="str">
            <v xml:space="preserve">540201165 </v>
          </cell>
          <cell r="E221" t="str">
            <v/>
          </cell>
          <cell r="F221" t="str">
            <v>VERDE</v>
          </cell>
          <cell r="G221" t="str">
            <v xml:space="preserve">MSC CATERINA                                      </v>
          </cell>
          <cell r="H221" t="str">
            <v>24</v>
          </cell>
          <cell r="I221" t="str">
            <v>0</v>
          </cell>
          <cell r="J221">
            <v>45</v>
          </cell>
          <cell r="K221" t="str">
            <v>22</v>
          </cell>
          <cell r="L221" t="str">
            <v>45</v>
          </cell>
          <cell r="M221" t="str">
            <v>423</v>
          </cell>
          <cell r="N221" t="str">
            <v>23</v>
          </cell>
          <cell r="O221" t="str">
            <v>0</v>
          </cell>
          <cell r="P221" t="str">
            <v>0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FCIU7109800           </v>
          </cell>
          <cell r="U221" t="str">
            <v>23/02/2022</v>
          </cell>
          <cell r="V221" t="str">
            <v>24/02/2022</v>
          </cell>
          <cell r="W221" t="str">
            <v>CJ. CAMBIO ( ALVARO ) PUXE SBL / Carlos A  4570703338</v>
          </cell>
          <cell r="X221" t="str">
            <v>FINALIZADO</v>
          </cell>
          <cell r="Y221" t="str">
            <v/>
          </cell>
          <cell r="Z221" t="str">
            <v>10</v>
          </cell>
          <cell r="AA221" t="str">
            <v>4</v>
          </cell>
          <cell r="AB221" t="str">
            <v>31</v>
          </cell>
          <cell r="AC221" t="str">
            <v>11</v>
          </cell>
          <cell r="AD221" t="str">
            <v xml:space="preserve">FCIU7109800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Processado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>2203512112</v>
          </cell>
        </row>
        <row r="222">
          <cell r="B222">
            <v>80534127</v>
          </cell>
          <cell r="C222" t="str">
            <v xml:space="preserve">540201166 </v>
          </cell>
          <cell r="E222" t="str">
            <v/>
          </cell>
          <cell r="F222" t="str">
            <v>VERDE</v>
          </cell>
          <cell r="G222" t="str">
            <v xml:space="preserve">MSC CATERINA                                      </v>
          </cell>
          <cell r="H222" t="str">
            <v>23</v>
          </cell>
          <cell r="I222" t="str">
            <v>0</v>
          </cell>
          <cell r="J222">
            <v>32</v>
          </cell>
          <cell r="K222" t="str">
            <v>12</v>
          </cell>
          <cell r="L222" t="str">
            <v>32</v>
          </cell>
          <cell r="M222" t="str">
            <v>0</v>
          </cell>
          <cell r="N222" t="str">
            <v>43</v>
          </cell>
          <cell r="O222" t="str">
            <v>17</v>
          </cell>
          <cell r="P222" t="str">
            <v>22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TGCU5172296           </v>
          </cell>
          <cell r="U222" t="str">
            <v>23/02/2022</v>
          </cell>
          <cell r="V222" t="str">
            <v>02/03/2022</v>
          </cell>
          <cell r="W222" t="str">
            <v>Carlos A  4600300703</v>
          </cell>
          <cell r="X222" t="str">
            <v>FINALIZADO</v>
          </cell>
          <cell r="Y222" t="str">
            <v/>
          </cell>
          <cell r="Z222" t="str">
            <v>10</v>
          </cell>
          <cell r="AA222" t="str">
            <v>2</v>
          </cell>
          <cell r="AB222" t="str">
            <v>82</v>
          </cell>
          <cell r="AC222" t="str">
            <v>11</v>
          </cell>
          <cell r="AD222" t="str">
            <v xml:space="preserve">TGCU5172296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Processado</v>
          </cell>
          <cell r="AI222" t="str">
            <v>Sim</v>
          </cell>
          <cell r="AJ222" t="str">
            <v>28/01/2022</v>
          </cell>
          <cell r="AK222" t="str">
            <v>Marítimo</v>
          </cell>
          <cell r="AL222" t="str">
            <v>04/02/2022</v>
          </cell>
          <cell r="AM222" t="str">
            <v>15/02/2022</v>
          </cell>
          <cell r="AN222" t="str">
            <v>2203545703</v>
          </cell>
        </row>
        <row r="223">
          <cell r="B223">
            <v>80534157</v>
          </cell>
          <cell r="C223" t="str">
            <v xml:space="preserve">540201178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15</v>
          </cell>
          <cell r="I223" t="str">
            <v>0</v>
          </cell>
          <cell r="J223">
            <v>23</v>
          </cell>
          <cell r="K223" t="str">
            <v>8</v>
          </cell>
          <cell r="L223" t="str">
            <v>23</v>
          </cell>
          <cell r="M223" t="str">
            <v>41</v>
          </cell>
          <cell r="N223" t="str">
            <v>4</v>
          </cell>
          <cell r="O223" t="str">
            <v>21</v>
          </cell>
          <cell r="P223" t="str">
            <v>28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FCIU8465489           </v>
          </cell>
          <cell r="U223" t="str">
            <v>08/03/2022</v>
          </cell>
          <cell r="V223" t="str">
            <v>08/03/2022</v>
          </cell>
          <cell r="W223" t="str">
            <v>EXO.TRANSM. GW6E-2800/200KV-12 ( TEZOTO-GIBA ) PUXE SBL</v>
          </cell>
          <cell r="X223" t="str">
            <v>FINALIZADO</v>
          </cell>
          <cell r="Y223" t="str">
            <v/>
          </cell>
          <cell r="Z223" t="str">
            <v>10</v>
          </cell>
          <cell r="AA223" t="str">
            <v>1</v>
          </cell>
          <cell r="AB223" t="str">
            <v>54</v>
          </cell>
          <cell r="AC223" t="str">
            <v>11</v>
          </cell>
          <cell r="AD223" t="str">
            <v xml:space="preserve">FCIU8465489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Processado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2204051224</v>
          </cell>
        </row>
        <row r="224">
          <cell r="B224">
            <v>80534167</v>
          </cell>
          <cell r="C224" t="str">
            <v xml:space="preserve">540201181 </v>
          </cell>
          <cell r="E224" t="str">
            <v/>
          </cell>
          <cell r="F224" t="str">
            <v>VERDE</v>
          </cell>
          <cell r="G224" t="str">
            <v xml:space="preserve">MSC CATERINA                                      </v>
          </cell>
          <cell r="H224" t="str">
            <v>15</v>
          </cell>
          <cell r="I224" t="str">
            <v>0</v>
          </cell>
          <cell r="J224">
            <v>42</v>
          </cell>
          <cell r="K224" t="str">
            <v>12</v>
          </cell>
          <cell r="L224" t="str">
            <v>42</v>
          </cell>
          <cell r="M224" t="str">
            <v>424</v>
          </cell>
          <cell r="N224" t="str">
            <v>12</v>
          </cell>
          <cell r="O224" t="str">
            <v>0</v>
          </cell>
          <cell r="P224" t="str">
            <v>227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TGCU5178756           </v>
          </cell>
          <cell r="U224" t="str">
            <v>16/03/2022</v>
          </cell>
          <cell r="V224" t="str">
            <v>16/03/2022</v>
          </cell>
          <cell r="W224" t="str">
            <v>Milani A0004208671</v>
          </cell>
          <cell r="X224" t="str">
            <v>FINALIZADO</v>
          </cell>
          <cell r="Y224" t="str">
            <v/>
          </cell>
          <cell r="Z224" t="str">
            <v>10</v>
          </cell>
          <cell r="AA224" t="str">
            <v>1</v>
          </cell>
          <cell r="AB224" t="str">
            <v>45</v>
          </cell>
          <cell r="AC224" t="str">
            <v>11</v>
          </cell>
          <cell r="AD224" t="str">
            <v xml:space="preserve">TGCU5178756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Processado</v>
          </cell>
          <cell r="AI224" t="str">
            <v>Sim</v>
          </cell>
          <cell r="AJ224" t="str">
            <v>28/01/2022</v>
          </cell>
          <cell r="AK224" t="str">
            <v>Marítimo</v>
          </cell>
          <cell r="AL224" t="str">
            <v>04/02/2022</v>
          </cell>
          <cell r="AM224" t="str">
            <v>15/02/2022</v>
          </cell>
          <cell r="AN224" t="str">
            <v>2204051330</v>
          </cell>
        </row>
        <row r="225">
          <cell r="B225">
            <v>80534169</v>
          </cell>
          <cell r="C225" t="str">
            <v xml:space="preserve">540201183 </v>
          </cell>
          <cell r="E225" t="str">
            <v/>
          </cell>
          <cell r="F225" t="str">
            <v>VERDE</v>
          </cell>
          <cell r="G225" t="str">
            <v xml:space="preserve">MSC CATERINA                                      </v>
          </cell>
          <cell r="H225" t="str">
            <v>11</v>
          </cell>
          <cell r="I225" t="str">
            <v>0</v>
          </cell>
          <cell r="J225">
            <v>22</v>
          </cell>
          <cell r="K225" t="str">
            <v>7</v>
          </cell>
          <cell r="L225" t="str">
            <v>22</v>
          </cell>
          <cell r="M225" t="str">
            <v>0</v>
          </cell>
          <cell r="N225" t="str">
            <v>22</v>
          </cell>
          <cell r="O225" t="str">
            <v>10</v>
          </cell>
          <cell r="P225" t="str">
            <v>25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DFSU7484662           </v>
          </cell>
          <cell r="U225" t="str">
            <v>09/03/2022</v>
          </cell>
          <cell r="V225" t="str">
            <v>09/03/2022</v>
          </cell>
          <cell r="W225" t="str">
            <v>Ronie A9702600390</v>
          </cell>
          <cell r="X225" t="str">
            <v>FINALIZADO</v>
          </cell>
          <cell r="Y225" t="str">
            <v/>
          </cell>
          <cell r="Z225" t="str">
            <v>10</v>
          </cell>
          <cell r="AA225" t="str">
            <v>4</v>
          </cell>
          <cell r="AB225" t="str">
            <v>58</v>
          </cell>
          <cell r="AC225" t="str">
            <v>11</v>
          </cell>
          <cell r="AD225" t="str">
            <v xml:space="preserve">DFSU7484662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Processado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>2204211116</v>
          </cell>
        </row>
        <row r="226">
          <cell r="B226">
            <v>80534153</v>
          </cell>
          <cell r="C226" t="str">
            <v xml:space="preserve">540201193 </v>
          </cell>
          <cell r="E226" t="str">
            <v/>
          </cell>
          <cell r="F226" t="str">
            <v>VERDE</v>
          </cell>
          <cell r="G226" t="str">
            <v xml:space="preserve">MSC CATERINA                                      </v>
          </cell>
          <cell r="H226" t="str">
            <v>14</v>
          </cell>
          <cell r="I226" t="str">
            <v>0</v>
          </cell>
          <cell r="J226">
            <v>22</v>
          </cell>
          <cell r="K226" t="str">
            <v>8</v>
          </cell>
          <cell r="L226" t="str">
            <v>22</v>
          </cell>
          <cell r="M226" t="str">
            <v>4</v>
          </cell>
          <cell r="N226" t="str">
            <v>21</v>
          </cell>
          <cell r="O226" t="str">
            <v>21</v>
          </cell>
          <cell r="P226" t="str">
            <v>16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HLBU1866479           </v>
          </cell>
          <cell r="U226" t="str">
            <v>04/03/2022</v>
          </cell>
          <cell r="V226" t="str">
            <v>04/03/2022</v>
          </cell>
          <cell r="W226" t="str">
            <v>Milani A9408805370  7354</v>
          </cell>
          <cell r="X226" t="str">
            <v>FINALIZADO</v>
          </cell>
          <cell r="Y226" t="str">
            <v/>
          </cell>
          <cell r="Z226" t="str">
            <v>10</v>
          </cell>
          <cell r="AA226" t="str">
            <v>3</v>
          </cell>
          <cell r="AB226" t="str">
            <v>62</v>
          </cell>
          <cell r="AC226" t="str">
            <v>11</v>
          </cell>
          <cell r="AD226" t="str">
            <v xml:space="preserve">HLBU1866479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Processado</v>
          </cell>
          <cell r="AI226" t="str">
            <v>Sim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>2204075786</v>
          </cell>
        </row>
        <row r="227">
          <cell r="B227">
            <v>80534240</v>
          </cell>
          <cell r="C227" t="str">
            <v xml:space="preserve">540201194 </v>
          </cell>
          <cell r="E227" t="str">
            <v/>
          </cell>
          <cell r="F227" t="str">
            <v>VERDE</v>
          </cell>
          <cell r="G227" t="str">
            <v xml:space="preserve">MSC CATERINA                                      </v>
          </cell>
          <cell r="H227" t="str">
            <v>14</v>
          </cell>
          <cell r="I227" t="str">
            <v>0</v>
          </cell>
          <cell r="J227">
            <v>50</v>
          </cell>
          <cell r="K227" t="str">
            <v>6</v>
          </cell>
          <cell r="L227" t="str">
            <v>50</v>
          </cell>
          <cell r="M227" t="str">
            <v>232</v>
          </cell>
          <cell r="N227" t="str">
            <v>43</v>
          </cell>
          <cell r="O227" t="str">
            <v>23</v>
          </cell>
          <cell r="P227" t="str">
            <v>11</v>
          </cell>
          <cell r="Q227" t="str">
            <v>5</v>
          </cell>
          <cell r="R227" t="str">
            <v>5</v>
          </cell>
          <cell r="S227" t="str">
            <v>Não</v>
          </cell>
          <cell r="T227" t="str">
            <v xml:space="preserve">TGHU8912990           </v>
          </cell>
          <cell r="U227" t="str">
            <v>07/03/2022</v>
          </cell>
          <cell r="V227" t="str">
            <v>11/03/2022</v>
          </cell>
          <cell r="W227" t="str">
            <v>CJ TRAVESSA ( DARIO ) PUXE SBL/ Milani A9408805370  7354</v>
          </cell>
          <cell r="X227" t="str">
            <v>FINALIZADO</v>
          </cell>
          <cell r="Y227" t="str">
            <v/>
          </cell>
          <cell r="Z227" t="str">
            <v>10</v>
          </cell>
          <cell r="AA227" t="str">
            <v>3</v>
          </cell>
          <cell r="AB227" t="str">
            <v>62</v>
          </cell>
          <cell r="AC227" t="str">
            <v>11</v>
          </cell>
          <cell r="AD227" t="str">
            <v xml:space="preserve">TGHU8912990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Processado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>2204075905</v>
          </cell>
        </row>
        <row r="228">
          <cell r="B228">
            <v>80534255</v>
          </cell>
          <cell r="C228" t="str">
            <v xml:space="preserve">540201195 </v>
          </cell>
          <cell r="E228" t="str">
            <v/>
          </cell>
          <cell r="F228" t="str">
            <v>VERDE</v>
          </cell>
          <cell r="G228" t="str">
            <v xml:space="preserve">MSC CATERINA                                      </v>
          </cell>
          <cell r="H228" t="str">
            <v>22</v>
          </cell>
          <cell r="I228" t="str">
            <v>0</v>
          </cell>
          <cell r="J228">
            <v>12</v>
          </cell>
          <cell r="K228" t="str">
            <v>6</v>
          </cell>
          <cell r="L228" t="str">
            <v>12</v>
          </cell>
          <cell r="M228" t="str">
            <v>0</v>
          </cell>
          <cell r="N228" t="str">
            <v>23</v>
          </cell>
          <cell r="O228" t="str">
            <v>0</v>
          </cell>
          <cell r="P228" t="str">
            <v>39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FCIU7607589           </v>
          </cell>
          <cell r="U228" t="str">
            <v>25/02/2022</v>
          </cell>
          <cell r="V228" t="str">
            <v>25/02/2022</v>
          </cell>
          <cell r="W228" t="str">
            <v>CJ. CAMBIO ( ALVARO ) PUXE SBL / Leticia A9582800000</v>
          </cell>
          <cell r="X228" t="str">
            <v>FINALIZADO</v>
          </cell>
          <cell r="Y228" t="str">
            <v/>
          </cell>
          <cell r="Z228" t="str">
            <v>10</v>
          </cell>
          <cell r="AA228" t="str">
            <v>1</v>
          </cell>
          <cell r="AB228" t="str">
            <v>62</v>
          </cell>
          <cell r="AC228" t="str">
            <v>11</v>
          </cell>
          <cell r="AD228" t="str">
            <v xml:space="preserve">FCIU7607589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Processado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>2203694997</v>
          </cell>
        </row>
        <row r="229">
          <cell r="B229">
            <v>80534290</v>
          </cell>
          <cell r="C229" t="str">
            <v xml:space="preserve">540201197 </v>
          </cell>
          <cell r="E229" t="str">
            <v/>
          </cell>
          <cell r="F229" t="str">
            <v>VERDE</v>
          </cell>
          <cell r="G229" t="str">
            <v xml:space="preserve">MSC CATERINA                                      </v>
          </cell>
          <cell r="H229" t="str">
            <v>22</v>
          </cell>
          <cell r="I229" t="str">
            <v>0</v>
          </cell>
          <cell r="J229">
            <v>15</v>
          </cell>
          <cell r="K229" t="str">
            <v>9</v>
          </cell>
          <cell r="L229" t="str">
            <v>15</v>
          </cell>
          <cell r="M229" t="str">
            <v>0</v>
          </cell>
          <cell r="N229" t="str">
            <v>20</v>
          </cell>
          <cell r="O229" t="str">
            <v>10</v>
          </cell>
          <cell r="P229" t="str">
            <v>13</v>
          </cell>
          <cell r="Q229" t="str">
            <v>2</v>
          </cell>
          <cell r="R229" t="str">
            <v>2</v>
          </cell>
          <cell r="S229" t="str">
            <v>Não</v>
          </cell>
          <cell r="T229" t="str">
            <v xml:space="preserve">TCLU6525268           </v>
          </cell>
          <cell r="U229" t="str">
            <v>25/02/2022</v>
          </cell>
          <cell r="V229" t="str">
            <v>25/02/2022</v>
          </cell>
          <cell r="W229" t="str">
            <v>CJ TRAVESSA ( DARIO ) PUXE SBL / Milani A9408300142</v>
          </cell>
          <cell r="X229" t="str">
            <v>FINALIZADO</v>
          </cell>
          <cell r="Y229" t="str">
            <v/>
          </cell>
          <cell r="Z229" t="str">
            <v>10</v>
          </cell>
          <cell r="AA229" t="str">
            <v>2</v>
          </cell>
          <cell r="AB229" t="str">
            <v>45</v>
          </cell>
          <cell r="AC229" t="str">
            <v>11</v>
          </cell>
          <cell r="AD229" t="str">
            <v xml:space="preserve">TCLU6525268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Processado</v>
          </cell>
          <cell r="AI229" t="str">
            <v>Sim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>2203696515</v>
          </cell>
        </row>
        <row r="230">
          <cell r="B230">
            <v>80534020</v>
          </cell>
          <cell r="C230" t="str">
            <v xml:space="preserve">540201198 </v>
          </cell>
          <cell r="E230" t="str">
            <v/>
          </cell>
          <cell r="F230" t="str">
            <v>VERDE</v>
          </cell>
          <cell r="G230" t="str">
            <v xml:space="preserve">MSC CATERINA                                      </v>
          </cell>
          <cell r="H230" t="str">
            <v>14</v>
          </cell>
          <cell r="I230" t="str">
            <v>0</v>
          </cell>
          <cell r="J230">
            <v>11</v>
          </cell>
          <cell r="K230" t="str">
            <v>9</v>
          </cell>
          <cell r="L230" t="str">
            <v>11</v>
          </cell>
          <cell r="M230" t="str">
            <v>0</v>
          </cell>
          <cell r="N230" t="str">
            <v>8</v>
          </cell>
          <cell r="O230" t="str">
            <v>24</v>
          </cell>
          <cell r="P230" t="str">
            <v>3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TCKU6003034           </v>
          </cell>
          <cell r="U230" t="str">
            <v>04/03/2022</v>
          </cell>
          <cell r="V230" t="str">
            <v>16/03/2022</v>
          </cell>
          <cell r="W230" t="str">
            <v>Milani A9413100007</v>
          </cell>
          <cell r="X230" t="str">
            <v>FINALIZADO</v>
          </cell>
          <cell r="Y230" t="str">
            <v/>
          </cell>
          <cell r="Z230" t="str">
            <v>10</v>
          </cell>
          <cell r="AA230" t="str">
            <v>2</v>
          </cell>
          <cell r="AB230" t="str">
            <v>35</v>
          </cell>
          <cell r="AC230" t="str">
            <v>11</v>
          </cell>
          <cell r="AD230" t="str">
            <v xml:space="preserve">TCKU6003034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Processado</v>
          </cell>
          <cell r="AI230" t="str">
            <v>Sim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>2204075794</v>
          </cell>
        </row>
        <row r="231">
          <cell r="B231">
            <v>80534299</v>
          </cell>
          <cell r="C231" t="str">
            <v xml:space="preserve">540201199 </v>
          </cell>
          <cell r="E231" t="str">
            <v/>
          </cell>
          <cell r="F231" t="str">
            <v>VERDE</v>
          </cell>
          <cell r="G231" t="str">
            <v xml:space="preserve">MSC CATERINA                                      </v>
          </cell>
          <cell r="H231" t="str">
            <v>10</v>
          </cell>
          <cell r="I231" t="str">
            <v>0</v>
          </cell>
          <cell r="J231">
            <v>18</v>
          </cell>
          <cell r="K231" t="str">
            <v>6</v>
          </cell>
          <cell r="L231" t="str">
            <v>18</v>
          </cell>
          <cell r="M231" t="str">
            <v>0</v>
          </cell>
          <cell r="N231" t="str">
            <v>35</v>
          </cell>
          <cell r="O231" t="str">
            <v>12</v>
          </cell>
          <cell r="P231" t="str">
            <v>10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HLXU8197325           </v>
          </cell>
          <cell r="U231" t="str">
            <v>08/03/2022</v>
          </cell>
          <cell r="V231" t="str">
            <v>08/03/2022</v>
          </cell>
          <cell r="W231" t="str">
            <v>BANCOS ( ALVARO ) PUXE SBL/ Rodrigo A4104200202</v>
          </cell>
          <cell r="X231" t="str">
            <v>FINALIZADO</v>
          </cell>
          <cell r="Y231" t="str">
            <v/>
          </cell>
          <cell r="Z231" t="str">
            <v>10</v>
          </cell>
          <cell r="AA231" t="str">
            <v>3</v>
          </cell>
          <cell r="AB231" t="str">
            <v>57</v>
          </cell>
          <cell r="AC231" t="str">
            <v>11</v>
          </cell>
          <cell r="AD231" t="str">
            <v xml:space="preserve">HLXU8197325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Processado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>2204430411</v>
          </cell>
        </row>
        <row r="232">
          <cell r="B232">
            <v>80534301</v>
          </cell>
          <cell r="C232" t="str">
            <v xml:space="preserve">540201200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7</v>
          </cell>
          <cell r="I232" t="str">
            <v>0</v>
          </cell>
          <cell r="J232">
            <v>10</v>
          </cell>
          <cell r="K232" t="str">
            <v>3</v>
          </cell>
          <cell r="L232" t="str">
            <v>10</v>
          </cell>
          <cell r="M232" t="str">
            <v>0</v>
          </cell>
          <cell r="N232" t="str">
            <v>8</v>
          </cell>
          <cell r="O232" t="str">
            <v>5</v>
          </cell>
          <cell r="P232" t="str">
            <v>21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FFAU1894376           </v>
          </cell>
          <cell r="U232" t="str">
            <v>14/03/2022</v>
          </cell>
          <cell r="V232" t="str">
            <v>14/03/2022</v>
          </cell>
          <cell r="W232" t="str">
            <v>Roodrigo A4104200202</v>
          </cell>
          <cell r="X232" t="str">
            <v>FINALIZADO</v>
          </cell>
          <cell r="Y232" t="str">
            <v/>
          </cell>
          <cell r="Z232" t="str">
            <v>10</v>
          </cell>
          <cell r="AA232" t="str">
            <v>1</v>
          </cell>
          <cell r="AB232" t="str">
            <v>34</v>
          </cell>
          <cell r="AC232" t="str">
            <v>11</v>
          </cell>
          <cell r="AD232" t="str">
            <v xml:space="preserve">FFAU1894376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Processado</v>
          </cell>
          <cell r="AI232" t="str">
            <v>Sim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2204730415</v>
          </cell>
        </row>
        <row r="233">
          <cell r="B233">
            <v>80534322</v>
          </cell>
          <cell r="C233" t="str">
            <v xml:space="preserve">540201206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22</v>
          </cell>
          <cell r="I233" t="str">
            <v>0</v>
          </cell>
          <cell r="J233">
            <v>28</v>
          </cell>
          <cell r="K233" t="str">
            <v>12</v>
          </cell>
          <cell r="L233" t="str">
            <v>28</v>
          </cell>
          <cell r="M233" t="str">
            <v>60</v>
          </cell>
          <cell r="N233" t="str">
            <v>26</v>
          </cell>
          <cell r="O233" t="str">
            <v>5</v>
          </cell>
          <cell r="P233" t="str">
            <v>11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HLBU1652076           </v>
          </cell>
          <cell r="U233" t="str">
            <v>25/02/2022</v>
          </cell>
          <cell r="V233" t="str">
            <v/>
          </cell>
          <cell r="W233" t="str">
            <v>CJ TRAVESSA ( DARIO ) PUXE SBL / Carlos A460030203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44</v>
          </cell>
          <cell r="AC233" t="str">
            <v>11</v>
          </cell>
          <cell r="AD233" t="str">
            <v xml:space="preserve">HLBU1652076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2203696523</v>
          </cell>
        </row>
        <row r="234">
          <cell r="B234">
            <v>80534371</v>
          </cell>
          <cell r="C234" t="str">
            <v xml:space="preserve">540201209 </v>
          </cell>
          <cell r="E234" t="str">
            <v/>
          </cell>
          <cell r="F234" t="str">
            <v>VERDE</v>
          </cell>
          <cell r="G234" t="str">
            <v xml:space="preserve">MSC CATERINA                                      </v>
          </cell>
          <cell r="H234" t="str">
            <v>23</v>
          </cell>
          <cell r="I234" t="str">
            <v>0</v>
          </cell>
          <cell r="J234">
            <v>14</v>
          </cell>
          <cell r="K234" t="str">
            <v>9</v>
          </cell>
          <cell r="L234" t="str">
            <v>14</v>
          </cell>
          <cell r="M234" t="str">
            <v>0</v>
          </cell>
          <cell r="N234" t="str">
            <v>15</v>
          </cell>
          <cell r="O234" t="str">
            <v>24</v>
          </cell>
          <cell r="P234" t="str">
            <v>11</v>
          </cell>
          <cell r="Q234" t="str">
            <v>4</v>
          </cell>
          <cell r="R234" t="str">
            <v>4</v>
          </cell>
          <cell r="S234" t="str">
            <v>Não</v>
          </cell>
          <cell r="T234" t="str">
            <v xml:space="preserve">UACU5346930           </v>
          </cell>
          <cell r="U234" t="str">
            <v>23/02/2022</v>
          </cell>
          <cell r="V234" t="str">
            <v/>
          </cell>
          <cell r="W234" t="str">
            <v>CJ TRAVESSA ( DARIO ) PUXE SBL / Carlos A  4600300703</v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3</v>
          </cell>
          <cell r="AB234" t="str">
            <v>54</v>
          </cell>
          <cell r="AC234" t="str">
            <v>11</v>
          </cell>
          <cell r="AD234" t="str">
            <v xml:space="preserve">UACU5346930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04/02/2022</v>
          </cell>
          <cell r="AM234" t="str">
            <v>15/02/2022</v>
          </cell>
          <cell r="AN234" t="str">
            <v>2203555075</v>
          </cell>
        </row>
        <row r="235">
          <cell r="B235">
            <v>80534361</v>
          </cell>
          <cell r="C235" t="str">
            <v xml:space="preserve">540201214 </v>
          </cell>
          <cell r="E235" t="str">
            <v/>
          </cell>
          <cell r="F235" t="str">
            <v>VERDE</v>
          </cell>
          <cell r="G235" t="str">
            <v xml:space="preserve">MSC CATERINA                                      </v>
          </cell>
          <cell r="H235" t="str">
            <v>22</v>
          </cell>
          <cell r="I235" t="str">
            <v>0</v>
          </cell>
          <cell r="J235">
            <v>51</v>
          </cell>
          <cell r="K235" t="str">
            <v>6</v>
          </cell>
          <cell r="L235" t="str">
            <v>51</v>
          </cell>
          <cell r="M235" t="str">
            <v>223</v>
          </cell>
          <cell r="N235" t="str">
            <v>5</v>
          </cell>
          <cell r="O235" t="str">
            <v>11</v>
          </cell>
          <cell r="P235" t="str">
            <v>18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HLXU8541209           </v>
          </cell>
          <cell r="U235" t="str">
            <v>24/02/2022</v>
          </cell>
          <cell r="V235" t="str">
            <v/>
          </cell>
          <cell r="W235" t="str">
            <v>Ronie A7152602321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1</v>
          </cell>
          <cell r="AB235" t="str">
            <v>41</v>
          </cell>
          <cell r="AC235" t="str">
            <v>11</v>
          </cell>
          <cell r="AD235" t="str">
            <v xml:space="preserve">HLXU8541209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Sim</v>
          </cell>
          <cell r="AJ235" t="str">
            <v>28/01/2022</v>
          </cell>
          <cell r="AK235" t="str">
            <v>Marítimo</v>
          </cell>
          <cell r="AL235" t="str">
            <v>04/02/2022</v>
          </cell>
          <cell r="AM235" t="str">
            <v>15/02/2022</v>
          </cell>
          <cell r="AN235" t="str">
            <v>2203656912</v>
          </cell>
        </row>
        <row r="236">
          <cell r="B236">
            <v>80534367</v>
          </cell>
          <cell r="C236" t="str">
            <v xml:space="preserve">540201217 </v>
          </cell>
          <cell r="E236" t="str">
            <v/>
          </cell>
          <cell r="F236" t="str">
            <v>VERDE</v>
          </cell>
          <cell r="G236" t="str">
            <v xml:space="preserve">MSC CATERINA                                      </v>
          </cell>
          <cell r="H236" t="str">
            <v>10</v>
          </cell>
          <cell r="I236" t="str">
            <v>0</v>
          </cell>
          <cell r="J236">
            <v>16</v>
          </cell>
          <cell r="K236" t="str">
            <v>4</v>
          </cell>
          <cell r="L236" t="str">
            <v>16</v>
          </cell>
          <cell r="M236" t="str">
            <v>0</v>
          </cell>
          <cell r="N236" t="str">
            <v>6</v>
          </cell>
          <cell r="O236" t="str">
            <v>0</v>
          </cell>
          <cell r="P236" t="str">
            <v>42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SEGU6727850           </v>
          </cell>
          <cell r="U236" t="str">
            <v>08/03/2022</v>
          </cell>
          <cell r="V236" t="str">
            <v>08/03/2022</v>
          </cell>
          <cell r="W236" t="str">
            <v>EXO.TRANSM. GW6E-2800/200KV-12 ( TEZOTO-GIBA ) PUXE SBL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4</v>
          </cell>
          <cell r="AB236" t="str">
            <v>48</v>
          </cell>
          <cell r="AC236" t="str">
            <v>11</v>
          </cell>
          <cell r="AD236" t="str">
            <v xml:space="preserve">SEGU6727850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Não</v>
          </cell>
          <cell r="AJ236" t="str">
            <v>28/01/2022</v>
          </cell>
          <cell r="AK236" t="str">
            <v>Marítimo</v>
          </cell>
          <cell r="AL236" t="str">
            <v>04/02/2022</v>
          </cell>
          <cell r="AM236" t="str">
            <v>15/02/2022</v>
          </cell>
          <cell r="AN236" t="str">
            <v>2204337802</v>
          </cell>
        </row>
        <row r="237">
          <cell r="B237">
            <v>80534370</v>
          </cell>
          <cell r="C237" t="str">
            <v xml:space="preserve">540201218 </v>
          </cell>
          <cell r="E237" t="str">
            <v/>
          </cell>
          <cell r="F237" t="str">
            <v>VERDE</v>
          </cell>
          <cell r="G237" t="str">
            <v xml:space="preserve">MSC CATERINA                                      </v>
          </cell>
          <cell r="H237" t="str">
            <v>8</v>
          </cell>
          <cell r="I237" t="str">
            <v>0</v>
          </cell>
          <cell r="J237">
            <v>4</v>
          </cell>
          <cell r="K237" t="str">
            <v>2</v>
          </cell>
          <cell r="L237" t="str">
            <v>4</v>
          </cell>
          <cell r="M237" t="str">
            <v>0</v>
          </cell>
          <cell r="N237" t="str">
            <v>12</v>
          </cell>
          <cell r="O237" t="str">
            <v>0</v>
          </cell>
          <cell r="P237" t="str">
            <v>14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CAIU7951277           </v>
          </cell>
          <cell r="U237" t="str">
            <v>15/03/2022</v>
          </cell>
          <cell r="V237" t="str">
            <v>15/03/2022</v>
          </cell>
          <cell r="W237" t="str">
            <v>DTA 08/03/ Guilherme A9262000223</v>
          </cell>
          <cell r="X237" t="str">
            <v>FINALIZADO</v>
          </cell>
          <cell r="Y237" t="str">
            <v>08/03/2022</v>
          </cell>
          <cell r="Z237" t="str">
            <v>10</v>
          </cell>
          <cell r="AA237" t="str">
            <v>1</v>
          </cell>
          <cell r="AB237" t="str">
            <v>26</v>
          </cell>
          <cell r="AC237" t="str">
            <v>11</v>
          </cell>
          <cell r="AD237" t="str">
            <v xml:space="preserve">CAIU7951277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28/01/2022</v>
          </cell>
          <cell r="AK237" t="str">
            <v>Marítimo</v>
          </cell>
          <cell r="AL237" t="str">
            <v>04/02/2022</v>
          </cell>
          <cell r="AM237" t="str">
            <v>15/02/2022</v>
          </cell>
          <cell r="AN237" t="str">
            <v>2204629129</v>
          </cell>
        </row>
        <row r="238">
          <cell r="B238">
            <v>80533469</v>
          </cell>
          <cell r="C238" t="str">
            <v xml:space="preserve">540201222 </v>
          </cell>
          <cell r="E238" t="str">
            <v/>
          </cell>
          <cell r="F238" t="str">
            <v>VERDE</v>
          </cell>
          <cell r="G238" t="str">
            <v xml:space="preserve">MSC CATERINA                                      </v>
          </cell>
          <cell r="H238" t="str">
            <v>14</v>
          </cell>
          <cell r="I238" t="str">
            <v>0</v>
          </cell>
          <cell r="J238">
            <v>29</v>
          </cell>
          <cell r="K238" t="str">
            <v>6</v>
          </cell>
          <cell r="L238" t="str">
            <v>29</v>
          </cell>
          <cell r="M238" t="str">
            <v>339</v>
          </cell>
          <cell r="N238" t="str">
            <v>13</v>
          </cell>
          <cell r="O238" t="str">
            <v>6</v>
          </cell>
          <cell r="P238" t="str">
            <v>8</v>
          </cell>
          <cell r="Q238" t="str">
            <v>1</v>
          </cell>
          <cell r="R238" t="str">
            <v>1</v>
          </cell>
          <cell r="S238" t="str">
            <v>Não</v>
          </cell>
          <cell r="T238" t="str">
            <v xml:space="preserve">HLBU3106881           </v>
          </cell>
          <cell r="U238" t="str">
            <v>25/02/2022</v>
          </cell>
          <cell r="V238" t="str">
            <v>04/03/2022</v>
          </cell>
          <cell r="W238" t="str">
            <v>Guilherme A9062037902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4</v>
          </cell>
          <cell r="AB238" t="str">
            <v>32</v>
          </cell>
          <cell r="AC238" t="str">
            <v>11</v>
          </cell>
          <cell r="AD238" t="str">
            <v xml:space="preserve">HLBU3106881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Não</v>
          </cell>
          <cell r="AJ238" t="str">
            <v>28/01/2022</v>
          </cell>
          <cell r="AK238" t="str">
            <v>Marítimo</v>
          </cell>
          <cell r="AL238" t="str">
            <v>04/02/2022</v>
          </cell>
          <cell r="AM238" t="str">
            <v>15/02/2022</v>
          </cell>
          <cell r="AN238" t="str">
            <v>2204183872</v>
          </cell>
        </row>
        <row r="239">
          <cell r="B239">
            <v>80533627</v>
          </cell>
          <cell r="C239" t="str">
            <v xml:space="preserve">540201225 </v>
          </cell>
          <cell r="E239" t="str">
            <v/>
          </cell>
          <cell r="F239" t="str">
            <v>VERDE</v>
          </cell>
          <cell r="G239" t="str">
            <v xml:space="preserve">MSC CATERINA                                      </v>
          </cell>
          <cell r="H239" t="str">
            <v>23</v>
          </cell>
          <cell r="I239" t="str">
            <v>0</v>
          </cell>
          <cell r="J239">
            <v>16</v>
          </cell>
          <cell r="K239" t="str">
            <v>4</v>
          </cell>
          <cell r="L239" t="str">
            <v>16</v>
          </cell>
          <cell r="M239" t="str">
            <v>0</v>
          </cell>
          <cell r="N239" t="str">
            <v>31</v>
          </cell>
          <cell r="O239" t="str">
            <v>24</v>
          </cell>
          <cell r="P239" t="str">
            <v>22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CAIU4216936           </v>
          </cell>
          <cell r="U239" t="str">
            <v>24/02/2022</v>
          </cell>
          <cell r="V239" t="str">
            <v>24/02/2022</v>
          </cell>
          <cell r="W239" t="str">
            <v>Rodrigo R6813530910 / Carlos A4600300203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78</v>
          </cell>
          <cell r="AC239" t="str">
            <v>11</v>
          </cell>
          <cell r="AD239" t="str">
            <v xml:space="preserve">CAIU4216936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Não</v>
          </cell>
          <cell r="AJ239" t="str">
            <v>28/01/2022</v>
          </cell>
          <cell r="AK239" t="str">
            <v>Marítimo</v>
          </cell>
          <cell r="AL239" t="str">
            <v>04/02/2022</v>
          </cell>
          <cell r="AM239" t="str">
            <v>15/02/2022</v>
          </cell>
          <cell r="AN239" t="str">
            <v>2203609949</v>
          </cell>
        </row>
        <row r="240">
          <cell r="B240">
            <v>80533628</v>
          </cell>
          <cell r="C240" t="str">
            <v xml:space="preserve">540201227 </v>
          </cell>
          <cell r="E240" t="str">
            <v/>
          </cell>
          <cell r="F240" t="str">
            <v>VERDE</v>
          </cell>
          <cell r="G240" t="str">
            <v xml:space="preserve">MSC CATERINA                                      </v>
          </cell>
          <cell r="H240" t="str">
            <v>2</v>
          </cell>
          <cell r="I240" t="str">
            <v>0</v>
          </cell>
          <cell r="J240">
            <v>1</v>
          </cell>
          <cell r="K240" t="str">
            <v>1</v>
          </cell>
          <cell r="L240" t="str">
            <v>1</v>
          </cell>
          <cell r="M240" t="str">
            <v>0</v>
          </cell>
          <cell r="N240" t="str">
            <v>0</v>
          </cell>
          <cell r="O240" t="str">
            <v>0</v>
          </cell>
          <cell r="P240" t="str">
            <v>40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FDCU0309010           </v>
          </cell>
          <cell r="U240" t="str">
            <v>16/03/2022</v>
          </cell>
          <cell r="V240" t="str">
            <v>16/03/2022</v>
          </cell>
          <cell r="W240" t="str">
            <v>Patrick A9305200007</v>
          </cell>
          <cell r="X240" t="str">
            <v>FINALIZADO</v>
          </cell>
          <cell r="Y240" t="str">
            <v>09/03/2022</v>
          </cell>
          <cell r="Z240" t="str">
            <v>10</v>
          </cell>
          <cell r="AA240" t="str">
            <v>1</v>
          </cell>
          <cell r="AB240" t="str">
            <v>40</v>
          </cell>
          <cell r="AC240" t="str">
            <v>11</v>
          </cell>
          <cell r="AD240" t="str">
            <v xml:space="preserve">FDCU0309010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Não</v>
          </cell>
          <cell r="AJ240" t="str">
            <v>28/01/2022</v>
          </cell>
          <cell r="AK240" t="str">
            <v>Marítimo</v>
          </cell>
          <cell r="AL240" t="str">
            <v>04/02/2022</v>
          </cell>
          <cell r="AM240" t="str">
            <v>15/02/2022</v>
          </cell>
          <cell r="AN240" t="str">
            <v>2205035982</v>
          </cell>
        </row>
        <row r="241">
          <cell r="B241">
            <v>80533624</v>
          </cell>
          <cell r="C241" t="str">
            <v xml:space="preserve">540201228 </v>
          </cell>
          <cell r="E241" t="str">
            <v/>
          </cell>
          <cell r="F241" t="str">
            <v>VERDE</v>
          </cell>
          <cell r="G241" t="str">
            <v xml:space="preserve">MSC CATERINA                                      </v>
          </cell>
          <cell r="H241" t="str">
            <v>11</v>
          </cell>
          <cell r="I241" t="str">
            <v>0</v>
          </cell>
          <cell r="J241">
            <v>3</v>
          </cell>
          <cell r="K241" t="str">
            <v>3</v>
          </cell>
          <cell r="L241" t="str">
            <v>3</v>
          </cell>
          <cell r="M241" t="str">
            <v>0</v>
          </cell>
          <cell r="N241" t="str">
            <v>20</v>
          </cell>
          <cell r="O241" t="str">
            <v>0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TGHU6154612           </v>
          </cell>
          <cell r="U241" t="str">
            <v>07/03/2022</v>
          </cell>
          <cell r="V241" t="str">
            <v>07/03/2022</v>
          </cell>
          <cell r="W241" t="str">
            <v>Rodrigo A9423501625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20</v>
          </cell>
          <cell r="AC241" t="str">
            <v>11</v>
          </cell>
          <cell r="AD241" t="str">
            <v xml:space="preserve">TGHU6154612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28/01/2022</v>
          </cell>
          <cell r="AK241" t="str">
            <v>Marítimo</v>
          </cell>
          <cell r="AL241" t="str">
            <v>04/02/2022</v>
          </cell>
          <cell r="AM241" t="str">
            <v>15/02/2022</v>
          </cell>
          <cell r="AN241" t="str">
            <v>2204311129</v>
          </cell>
        </row>
        <row r="242">
          <cell r="B242">
            <v>80534376</v>
          </cell>
          <cell r="C242" t="str">
            <v xml:space="preserve">540201231 </v>
          </cell>
          <cell r="E242" t="str">
            <v/>
          </cell>
          <cell r="F242" t="str">
            <v>VERDE</v>
          </cell>
          <cell r="G242" t="str">
            <v xml:space="preserve">MSC CATERINA                                      </v>
          </cell>
          <cell r="H242" t="str">
            <v>9</v>
          </cell>
          <cell r="I242" t="str">
            <v>0</v>
          </cell>
          <cell r="J242">
            <v>10</v>
          </cell>
          <cell r="K242" t="str">
            <v>6</v>
          </cell>
          <cell r="L242" t="str">
            <v>10</v>
          </cell>
          <cell r="M242" t="str">
            <v>0</v>
          </cell>
          <cell r="N242" t="str">
            <v>13</v>
          </cell>
          <cell r="O242" t="str">
            <v>1</v>
          </cell>
          <cell r="P242" t="str">
            <v>23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HLBU1443374           </v>
          </cell>
          <cell r="U242" t="str">
            <v>10/03/2022</v>
          </cell>
          <cell r="V242" t="str">
            <v>10/03/2022</v>
          </cell>
          <cell r="W242" t="str">
            <v>Milani A6594100702</v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2</v>
          </cell>
          <cell r="AB242" t="str">
            <v>37</v>
          </cell>
          <cell r="AC242" t="str">
            <v>11</v>
          </cell>
          <cell r="AD242" t="str">
            <v xml:space="preserve">HLBU1443374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Sim</v>
          </cell>
          <cell r="AJ242" t="str">
            <v>28/01/2022</v>
          </cell>
          <cell r="AK242" t="str">
            <v>Marítimo</v>
          </cell>
          <cell r="AL242" t="str">
            <v>04/02/2022</v>
          </cell>
          <cell r="AM242" t="str">
            <v>15/02/2022</v>
          </cell>
          <cell r="AN242" t="str">
            <v>2204531293</v>
          </cell>
        </row>
        <row r="243">
          <cell r="B243">
            <v>80534377</v>
          </cell>
          <cell r="C243" t="str">
            <v xml:space="preserve">540201232 </v>
          </cell>
          <cell r="E243" t="str">
            <v/>
          </cell>
          <cell r="F243" t="str">
            <v>VERDE</v>
          </cell>
          <cell r="G243" t="str">
            <v xml:space="preserve">MSC CATERINA                                      </v>
          </cell>
          <cell r="H243" t="str">
            <v>7</v>
          </cell>
          <cell r="I243" t="str">
            <v>0</v>
          </cell>
          <cell r="J243">
            <v>15</v>
          </cell>
          <cell r="K243" t="str">
            <v>4</v>
          </cell>
          <cell r="L243" t="str">
            <v>15</v>
          </cell>
          <cell r="M243" t="str">
            <v>0</v>
          </cell>
          <cell r="N243" t="str">
            <v>5</v>
          </cell>
          <cell r="O243" t="str">
            <v>6</v>
          </cell>
          <cell r="P243" t="str">
            <v>38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BMOU6674579           </v>
          </cell>
          <cell r="U243" t="str">
            <v>11/03/2022</v>
          </cell>
          <cell r="V243" t="str">
            <v>11/03/2022</v>
          </cell>
          <cell r="W243" t="str">
            <v>Milani A6594100702/ Ronie A9452627734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2</v>
          </cell>
          <cell r="AB243" t="str">
            <v>49</v>
          </cell>
          <cell r="AC243" t="str">
            <v>11</v>
          </cell>
          <cell r="AD243" t="str">
            <v xml:space="preserve">BMOU6674579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Sim</v>
          </cell>
          <cell r="AJ243" t="str">
            <v>28/01/2022</v>
          </cell>
          <cell r="AK243" t="str">
            <v>Marítimo</v>
          </cell>
          <cell r="AL243" t="str">
            <v>04/02/2022</v>
          </cell>
          <cell r="AM243" t="str">
            <v>15/02/2022</v>
          </cell>
          <cell r="AN243" t="str">
            <v>2204686254</v>
          </cell>
        </row>
        <row r="244">
          <cell r="B244">
            <v>80534381</v>
          </cell>
          <cell r="C244" t="str">
            <v xml:space="preserve">540201234 </v>
          </cell>
          <cell r="E244" t="str">
            <v/>
          </cell>
          <cell r="F244" t="str">
            <v>VERDE</v>
          </cell>
          <cell r="G244" t="str">
            <v xml:space="preserve">MSC CATERINA                                      </v>
          </cell>
          <cell r="H244" t="str">
            <v>24</v>
          </cell>
          <cell r="I244" t="str">
            <v>0</v>
          </cell>
          <cell r="J244">
            <v>6</v>
          </cell>
          <cell r="K244" t="str">
            <v>1</v>
          </cell>
          <cell r="L244" t="str">
            <v>6</v>
          </cell>
          <cell r="M244" t="str">
            <v>0</v>
          </cell>
          <cell r="N244" t="str">
            <v>16</v>
          </cell>
          <cell r="O244" t="str">
            <v>2</v>
          </cell>
          <cell r="P244" t="str">
            <v>24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HLXU6579150           </v>
          </cell>
          <cell r="U244" t="str">
            <v>21/02/2022</v>
          </cell>
          <cell r="V244" t="str">
            <v>23/02/2022</v>
          </cell>
          <cell r="W244" t="str">
            <v/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1</v>
          </cell>
          <cell r="AB244" t="str">
            <v>42</v>
          </cell>
          <cell r="AC244" t="str">
            <v>11</v>
          </cell>
          <cell r="AD244" t="str">
            <v xml:space="preserve">HLXU6579150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Sim</v>
          </cell>
          <cell r="AJ244" t="str">
            <v>28/01/2022</v>
          </cell>
          <cell r="AK244" t="str">
            <v>Marítimo</v>
          </cell>
          <cell r="AL244" t="str">
            <v>04/02/2022</v>
          </cell>
          <cell r="AM244" t="str">
            <v>15/02/2022</v>
          </cell>
          <cell r="AN244" t="str">
            <v>2203431422</v>
          </cell>
        </row>
        <row r="245">
          <cell r="B245">
            <v>80534418</v>
          </cell>
          <cell r="C245" t="str">
            <v xml:space="preserve">540201235 </v>
          </cell>
          <cell r="E245" t="str">
            <v/>
          </cell>
          <cell r="F245" t="str">
            <v>VERDE</v>
          </cell>
          <cell r="G245" t="str">
            <v xml:space="preserve">MSC CATERINA                                      </v>
          </cell>
          <cell r="H245" t="str">
            <v>22</v>
          </cell>
          <cell r="I245" t="str">
            <v>0</v>
          </cell>
          <cell r="J245">
            <v>2</v>
          </cell>
          <cell r="K245" t="str">
            <v>1</v>
          </cell>
          <cell r="L245" t="str">
            <v>2</v>
          </cell>
          <cell r="M245" t="str">
            <v>0</v>
          </cell>
          <cell r="N245" t="str">
            <v>11</v>
          </cell>
          <cell r="O245" t="str">
            <v>0</v>
          </cell>
          <cell r="P245" t="str">
            <v>0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UACU4078283           </v>
          </cell>
          <cell r="U245" t="str">
            <v>25/02/2022</v>
          </cell>
          <cell r="V245" t="str">
            <v>25/02/2022</v>
          </cell>
          <cell r="W245" t="str">
            <v>Guilherme A9060107221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1</v>
          </cell>
          <cell r="AB245" t="str">
            <v>11</v>
          </cell>
          <cell r="AC245" t="str">
            <v>11</v>
          </cell>
          <cell r="AD245" t="str">
            <v xml:space="preserve">UACU4078283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Não</v>
          </cell>
          <cell r="AJ245" t="str">
            <v>28/01/2022</v>
          </cell>
          <cell r="AK245" t="str">
            <v>Marítimo</v>
          </cell>
          <cell r="AL245" t="str">
            <v>04/02/2022</v>
          </cell>
          <cell r="AM245" t="str">
            <v>15/02/2022</v>
          </cell>
          <cell r="AN245" t="str">
            <v>2203714220</v>
          </cell>
        </row>
        <row r="246">
          <cell r="B246">
            <v>80534450</v>
          </cell>
          <cell r="C246" t="str">
            <v xml:space="preserve">540201236 </v>
          </cell>
          <cell r="E246" t="str">
            <v/>
          </cell>
          <cell r="F246" t="str">
            <v>VERDE</v>
          </cell>
          <cell r="G246" t="str">
            <v xml:space="preserve">MSC CATERINA                                      </v>
          </cell>
          <cell r="H246" t="str">
            <v>7</v>
          </cell>
          <cell r="I246" t="str">
            <v>0</v>
          </cell>
          <cell r="J246">
            <v>19</v>
          </cell>
          <cell r="K246" t="str">
            <v>5</v>
          </cell>
          <cell r="L246" t="str">
            <v>19</v>
          </cell>
          <cell r="M246" t="str">
            <v>1</v>
          </cell>
          <cell r="N246" t="str">
            <v>70</v>
          </cell>
          <cell r="O246" t="str">
            <v>0</v>
          </cell>
          <cell r="P246" t="str">
            <v>3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UACU5534460           </v>
          </cell>
          <cell r="U246" t="str">
            <v>03/02/2022</v>
          </cell>
          <cell r="V246" t="str">
            <v>10/03/2022</v>
          </cell>
          <cell r="W246" t="str">
            <v>CJ. CAMBIO ( ALVARO ) PUXE SBL/ Leticia A9582800000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3</v>
          </cell>
          <cell r="AB246" t="str">
            <v>74</v>
          </cell>
          <cell r="AC246" t="str">
            <v>11</v>
          </cell>
          <cell r="AD246" t="str">
            <v xml:space="preserve">UACU5534460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Não</v>
          </cell>
          <cell r="AJ246" t="str">
            <v>28/01/2022</v>
          </cell>
          <cell r="AK246" t="str">
            <v>Marítimo</v>
          </cell>
          <cell r="AL246" t="str">
            <v>04/02/2022</v>
          </cell>
          <cell r="AM246" t="str">
            <v>15/02/2022</v>
          </cell>
          <cell r="AN246" t="str">
            <v>2204690901</v>
          </cell>
        </row>
        <row r="247">
          <cell r="B247">
            <v>80534480</v>
          </cell>
          <cell r="C247" t="str">
            <v xml:space="preserve">540201239 </v>
          </cell>
          <cell r="E247" t="str">
            <v/>
          </cell>
          <cell r="F247" t="str">
            <v>VERDE</v>
          </cell>
          <cell r="G247" t="str">
            <v xml:space="preserve">MSC CATERINA                                      </v>
          </cell>
          <cell r="H247" t="str">
            <v>22</v>
          </cell>
          <cell r="I247" t="str">
            <v>0</v>
          </cell>
          <cell r="J247">
            <v>7</v>
          </cell>
          <cell r="K247" t="str">
            <v>3</v>
          </cell>
          <cell r="L247" t="str">
            <v>7</v>
          </cell>
          <cell r="M247" t="str">
            <v>0</v>
          </cell>
          <cell r="N247" t="str">
            <v>25</v>
          </cell>
          <cell r="O247" t="str">
            <v>4</v>
          </cell>
          <cell r="P247" t="str">
            <v>13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UETU5434932           </v>
          </cell>
          <cell r="U247" t="str">
            <v>24/02/2022</v>
          </cell>
          <cell r="V247" t="str">
            <v>24/02/2022</v>
          </cell>
          <cell r="W247" t="str">
            <v>CJ TRAVESSA ( DARIO ) PUXE SBL / Carlos A  4600300203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1</v>
          </cell>
          <cell r="AB247" t="str">
            <v>42</v>
          </cell>
          <cell r="AC247" t="str">
            <v>11</v>
          </cell>
          <cell r="AD247" t="str">
            <v xml:space="preserve">UETU5434932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Não</v>
          </cell>
          <cell r="AJ247" t="str">
            <v>28/01/2022</v>
          </cell>
          <cell r="AK247" t="str">
            <v>Marítimo</v>
          </cell>
          <cell r="AL247" t="str">
            <v>04/02/2022</v>
          </cell>
          <cell r="AM247" t="str">
            <v>15/02/2022</v>
          </cell>
          <cell r="AN247" t="str">
            <v>2203656920</v>
          </cell>
        </row>
        <row r="248">
          <cell r="B248">
            <v>80534509</v>
          </cell>
          <cell r="C248" t="str">
            <v xml:space="preserve">540201240 </v>
          </cell>
          <cell r="E248" t="str">
            <v/>
          </cell>
          <cell r="F248" t="str">
            <v>VERDE</v>
          </cell>
          <cell r="G248" t="str">
            <v xml:space="preserve">MSC CATERINA                                      </v>
          </cell>
          <cell r="H248" t="str">
            <v>23</v>
          </cell>
          <cell r="I248" t="str">
            <v>0</v>
          </cell>
          <cell r="J248">
            <v>2</v>
          </cell>
          <cell r="K248" t="str">
            <v>2</v>
          </cell>
          <cell r="L248" t="str">
            <v>2</v>
          </cell>
          <cell r="M248" t="str">
            <v>0</v>
          </cell>
          <cell r="N248" t="str">
            <v>0</v>
          </cell>
          <cell r="O248" t="str">
            <v>0</v>
          </cell>
          <cell r="P248" t="str">
            <v>22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FANU1724959           </v>
          </cell>
          <cell r="U248" t="str">
            <v>24/02/2022</v>
          </cell>
          <cell r="V248" t="str">
            <v>24/02/2022</v>
          </cell>
          <cell r="W248" t="str">
            <v>Rodrigo A9753300500</v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1</v>
          </cell>
          <cell r="AB248" t="str">
            <v>22</v>
          </cell>
          <cell r="AC248" t="str">
            <v>11</v>
          </cell>
          <cell r="AD248" t="str">
            <v xml:space="preserve">FANU1724959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28/01/2022</v>
          </cell>
          <cell r="AK248" t="str">
            <v>Marítimo</v>
          </cell>
          <cell r="AL248" t="str">
            <v>04/02/2022</v>
          </cell>
          <cell r="AM248" t="str">
            <v>15/02/2022</v>
          </cell>
          <cell r="AN248" t="str">
            <v>2203609957</v>
          </cell>
        </row>
        <row r="249">
          <cell r="B249">
            <v>80534510</v>
          </cell>
          <cell r="C249" t="str">
            <v xml:space="preserve">540201241 </v>
          </cell>
          <cell r="E249" t="str">
            <v/>
          </cell>
          <cell r="F249" t="str">
            <v>VERDE</v>
          </cell>
          <cell r="G249" t="str">
            <v xml:space="preserve">MSC CATERINA                                      </v>
          </cell>
          <cell r="H249" t="str">
            <v>24</v>
          </cell>
          <cell r="I249" t="str">
            <v>0</v>
          </cell>
          <cell r="J249">
            <v>21</v>
          </cell>
          <cell r="K249" t="str">
            <v>9</v>
          </cell>
          <cell r="L249" t="str">
            <v>21</v>
          </cell>
          <cell r="M249" t="str">
            <v>0</v>
          </cell>
          <cell r="N249" t="str">
            <v>5</v>
          </cell>
          <cell r="O249" t="str">
            <v>22</v>
          </cell>
          <cell r="P249" t="str">
            <v>22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GESU5320130           </v>
          </cell>
          <cell r="U249" t="str">
            <v>03/03/2022</v>
          </cell>
          <cell r="V249" t="str">
            <v>03/03/2022</v>
          </cell>
          <cell r="W249" t="str">
            <v>Patrick A9734920201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2</v>
          </cell>
          <cell r="AB249" t="str">
            <v>49</v>
          </cell>
          <cell r="AC249" t="str">
            <v>11</v>
          </cell>
          <cell r="AD249" t="str">
            <v xml:space="preserve">GESU5320130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Sim</v>
          </cell>
          <cell r="AJ249" t="str">
            <v>28/01/2022</v>
          </cell>
          <cell r="AK249" t="str">
            <v>Marítimo</v>
          </cell>
          <cell r="AL249" t="str">
            <v>04/02/2022</v>
          </cell>
          <cell r="AM249" t="str">
            <v>15/02/2022</v>
          </cell>
          <cell r="AN249" t="str">
            <v>2203512155</v>
          </cell>
        </row>
        <row r="250">
          <cell r="B250">
            <v>80534515</v>
          </cell>
          <cell r="C250" t="str">
            <v xml:space="preserve">540201242 </v>
          </cell>
          <cell r="E250" t="str">
            <v/>
          </cell>
          <cell r="F250" t="str">
            <v>VERDE</v>
          </cell>
          <cell r="G250" t="str">
            <v xml:space="preserve">MSC CATERINA                                      </v>
          </cell>
          <cell r="H250" t="str">
            <v>4</v>
          </cell>
          <cell r="I250" t="str">
            <v>0</v>
          </cell>
          <cell r="J250">
            <v>12</v>
          </cell>
          <cell r="K250" t="str">
            <v>3</v>
          </cell>
          <cell r="L250" t="str">
            <v>12</v>
          </cell>
          <cell r="M250" t="str">
            <v>0</v>
          </cell>
          <cell r="N250" t="str">
            <v>0</v>
          </cell>
          <cell r="O250" t="str">
            <v>14</v>
          </cell>
          <cell r="P250" t="str">
            <v>21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UACU5149606           </v>
          </cell>
          <cell r="U250" t="str">
            <v>14/03/2022</v>
          </cell>
          <cell r="V250" t="str">
            <v>14/03/2022</v>
          </cell>
          <cell r="W250" t="str">
            <v>Milani A6594100702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1</v>
          </cell>
          <cell r="AB250" t="str">
            <v>35</v>
          </cell>
          <cell r="AC250" t="str">
            <v>11</v>
          </cell>
          <cell r="AD250" t="str">
            <v xml:space="preserve">UACU5149606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Sim</v>
          </cell>
          <cell r="AJ250" t="str">
            <v>28/01/2022</v>
          </cell>
          <cell r="AK250" t="str">
            <v>Marítimo</v>
          </cell>
          <cell r="AL250" t="str">
            <v>04/02/2022</v>
          </cell>
          <cell r="AM250" t="str">
            <v>15/02/2022</v>
          </cell>
          <cell r="AN250" t="str">
            <v>2204776938</v>
          </cell>
        </row>
        <row r="251">
          <cell r="B251">
            <v>80534513</v>
          </cell>
          <cell r="C251" t="str">
            <v xml:space="preserve">540201243 </v>
          </cell>
          <cell r="E251" t="str">
            <v/>
          </cell>
          <cell r="F251" t="str">
            <v>VERDE</v>
          </cell>
          <cell r="G251" t="str">
            <v xml:space="preserve">MSC CATERINA                                      </v>
          </cell>
          <cell r="H251" t="str">
            <v>22</v>
          </cell>
          <cell r="I251" t="str">
            <v>0</v>
          </cell>
          <cell r="J251">
            <v>10</v>
          </cell>
          <cell r="K251" t="str">
            <v>4</v>
          </cell>
          <cell r="L251" t="str">
            <v>10</v>
          </cell>
          <cell r="M251" t="str">
            <v>0</v>
          </cell>
          <cell r="N251" t="str">
            <v>33</v>
          </cell>
          <cell r="O251" t="str">
            <v>7</v>
          </cell>
          <cell r="P251" t="str">
            <v>8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UACU5390110           </v>
          </cell>
          <cell r="U251" t="str">
            <v>24/02/2022</v>
          </cell>
          <cell r="V251" t="str">
            <v>24/02/2022</v>
          </cell>
          <cell r="W251" t="str">
            <v>CJ TRAVESSA ( DARIO ) PUXE SBL/ Mariana A9613101622 7284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2</v>
          </cell>
          <cell r="AB251" t="str">
            <v>48</v>
          </cell>
          <cell r="AC251" t="str">
            <v>11</v>
          </cell>
          <cell r="AD251" t="str">
            <v xml:space="preserve">UACU5390110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Não</v>
          </cell>
          <cell r="AJ251" t="str">
            <v>28/01/2022</v>
          </cell>
          <cell r="AK251" t="str">
            <v>Marítimo</v>
          </cell>
          <cell r="AL251" t="str">
            <v>04/02/2022</v>
          </cell>
          <cell r="AM251" t="str">
            <v>15/02/2022</v>
          </cell>
          <cell r="AN251" t="str">
            <v>2203657340</v>
          </cell>
        </row>
        <row r="252">
          <cell r="B252">
            <v>80534523</v>
          </cell>
          <cell r="C252" t="str">
            <v xml:space="preserve">540201245 </v>
          </cell>
          <cell r="E252" t="str">
            <v/>
          </cell>
          <cell r="F252" t="str">
            <v>VERDE</v>
          </cell>
          <cell r="G252" t="str">
            <v xml:space="preserve">MSC CATERINA                                      </v>
          </cell>
          <cell r="H252" t="str">
            <v>22</v>
          </cell>
          <cell r="I252" t="str">
            <v>0</v>
          </cell>
          <cell r="J252">
            <v>3</v>
          </cell>
          <cell r="K252" t="str">
            <v/>
          </cell>
          <cell r="L252" t="str">
            <v>3</v>
          </cell>
          <cell r="M252" t="str">
            <v>0</v>
          </cell>
          <cell r="N252" t="str">
            <v>11</v>
          </cell>
          <cell r="O252" t="str">
            <v>0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SEGU3569427           </v>
          </cell>
          <cell r="U252" t="str">
            <v>24/02/2022</v>
          </cell>
          <cell r="V252" t="str">
            <v>24/02/2022</v>
          </cell>
          <cell r="W252" t="str">
            <v>Guilherme A9060107221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1</v>
          </cell>
          <cell r="AB252" t="str">
            <v>11</v>
          </cell>
          <cell r="AC252" t="str">
            <v>11</v>
          </cell>
          <cell r="AD252" t="str">
            <v xml:space="preserve">SEGU3569427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Não</v>
          </cell>
          <cell r="AJ252" t="str">
            <v>28/01/2022</v>
          </cell>
          <cell r="AK252" t="str">
            <v>Marítimo</v>
          </cell>
          <cell r="AL252" t="str">
            <v>04/02/2022</v>
          </cell>
          <cell r="AM252" t="str">
            <v>15/02/2022</v>
          </cell>
          <cell r="AN252" t="str">
            <v>2203657358</v>
          </cell>
        </row>
        <row r="253">
          <cell r="B253">
            <v>80534539</v>
          </cell>
          <cell r="C253" t="str">
            <v xml:space="preserve">540201246 </v>
          </cell>
          <cell r="E253" t="str">
            <v/>
          </cell>
          <cell r="F253" t="str">
            <v>VERDE</v>
          </cell>
          <cell r="G253" t="str">
            <v xml:space="preserve">MSC CATERINA                                      </v>
          </cell>
          <cell r="H253" t="str">
            <v>15</v>
          </cell>
          <cell r="I253" t="str">
            <v>0</v>
          </cell>
          <cell r="J253">
            <v>4</v>
          </cell>
          <cell r="K253" t="str">
            <v>2</v>
          </cell>
          <cell r="L253" t="str">
            <v>4</v>
          </cell>
          <cell r="M253" t="str">
            <v>0</v>
          </cell>
          <cell r="N253" t="str">
            <v>11</v>
          </cell>
          <cell r="O253" t="str">
            <v>0</v>
          </cell>
          <cell r="P253" t="str">
            <v>0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HLBU2952566           </v>
          </cell>
          <cell r="U253" t="str">
            <v>02/03/2022</v>
          </cell>
          <cell r="V253" t="str">
            <v>02/03/2022</v>
          </cell>
          <cell r="W253" t="str">
            <v>Guilherme A9060107221</v>
          </cell>
          <cell r="X253" t="str">
            <v>FINALIZADO</v>
          </cell>
          <cell r="Y253" t="str">
            <v/>
          </cell>
          <cell r="Z253" t="str">
            <v>10</v>
          </cell>
          <cell r="AA253" t="str">
            <v>1</v>
          </cell>
          <cell r="AB253" t="str">
            <v>11</v>
          </cell>
          <cell r="AC253" t="str">
            <v>11</v>
          </cell>
          <cell r="AD253" t="str">
            <v xml:space="preserve">HLBU2952566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Sim</v>
          </cell>
          <cell r="AJ253" t="str">
            <v>28/01/2022</v>
          </cell>
          <cell r="AK253" t="str">
            <v>Marítimo</v>
          </cell>
          <cell r="AL253" t="str">
            <v>04/02/2022</v>
          </cell>
          <cell r="AM253" t="str">
            <v>15/02/2022</v>
          </cell>
          <cell r="AN253" t="str">
            <v>2203846096</v>
          </cell>
        </row>
        <row r="254">
          <cell r="B254">
            <v>80534550</v>
          </cell>
          <cell r="C254" t="str">
            <v xml:space="preserve">540201249 </v>
          </cell>
          <cell r="E254" t="str">
            <v/>
          </cell>
          <cell r="F254" t="str">
            <v>VERDE</v>
          </cell>
          <cell r="G254" t="str">
            <v xml:space="preserve">MSC CATERINA                                      </v>
          </cell>
          <cell r="H254" t="str">
            <v>24</v>
          </cell>
          <cell r="I254" t="str">
            <v>0</v>
          </cell>
          <cell r="J254">
            <v>15</v>
          </cell>
          <cell r="K254" t="str">
            <v>8</v>
          </cell>
          <cell r="L254" t="str">
            <v>15</v>
          </cell>
          <cell r="M254" t="str">
            <v>0</v>
          </cell>
          <cell r="N254" t="str">
            <v>17</v>
          </cell>
          <cell r="O254" t="str">
            <v>11</v>
          </cell>
          <cell r="P254" t="str">
            <v>11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UACU5169520           </v>
          </cell>
          <cell r="U254" t="str">
            <v>25/02/2022</v>
          </cell>
          <cell r="V254" t="str">
            <v/>
          </cell>
          <cell r="W254" t="str">
            <v/>
          </cell>
          <cell r="X254" t="str">
            <v>FINALIZADO</v>
          </cell>
          <cell r="Y254" t="str">
            <v/>
          </cell>
          <cell r="Z254" t="str">
            <v>10</v>
          </cell>
          <cell r="AA254" t="str">
            <v>2</v>
          </cell>
          <cell r="AB254" t="str">
            <v>39</v>
          </cell>
          <cell r="AC254" t="str">
            <v>11</v>
          </cell>
          <cell r="AD254" t="str">
            <v xml:space="preserve">UACU5169520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Processado</v>
          </cell>
          <cell r="AI254" t="str">
            <v>Sim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>2203508670</v>
          </cell>
        </row>
        <row r="255">
          <cell r="B255">
            <v>80534578</v>
          </cell>
          <cell r="C255" t="str">
            <v xml:space="preserve">540201250 </v>
          </cell>
          <cell r="E255" t="str">
            <v/>
          </cell>
          <cell r="F255" t="str">
            <v>VERDE</v>
          </cell>
          <cell r="G255" t="str">
            <v xml:space="preserve">MSC CATERINA                                      </v>
          </cell>
          <cell r="H255" t="str">
            <v>23</v>
          </cell>
          <cell r="I255" t="str">
            <v>0</v>
          </cell>
          <cell r="J255">
            <v>23</v>
          </cell>
          <cell r="K255" t="str">
            <v>9</v>
          </cell>
          <cell r="L255" t="str">
            <v>23</v>
          </cell>
          <cell r="M255" t="str">
            <v>77</v>
          </cell>
          <cell r="N255" t="str">
            <v>32</v>
          </cell>
          <cell r="O255" t="str">
            <v>1</v>
          </cell>
          <cell r="P255" t="str">
            <v>11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FSCU9976950           </v>
          </cell>
          <cell r="U255" t="str">
            <v>24/02/2022</v>
          </cell>
          <cell r="V255" t="str">
            <v>24/02/2022</v>
          </cell>
          <cell r="W255" t="str">
            <v>Ronie A3842600109</v>
          </cell>
          <cell r="X255" t="str">
            <v>FINALIZADO</v>
          </cell>
          <cell r="Y255" t="str">
            <v/>
          </cell>
          <cell r="Z255" t="str">
            <v>10</v>
          </cell>
          <cell r="AA255" t="str">
            <v>1</v>
          </cell>
          <cell r="AB255" t="str">
            <v>46</v>
          </cell>
          <cell r="AC255" t="str">
            <v>11</v>
          </cell>
          <cell r="AD255" t="str">
            <v xml:space="preserve">FSCU9976950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Processado</v>
          </cell>
          <cell r="AI255" t="str">
            <v>Sim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>2203608632</v>
          </cell>
        </row>
        <row r="256">
          <cell r="B256">
            <v>80534573</v>
          </cell>
          <cell r="C256" t="str">
            <v xml:space="preserve">540201252 </v>
          </cell>
          <cell r="E256" t="str">
            <v/>
          </cell>
          <cell r="F256" t="str">
            <v>VERDE</v>
          </cell>
          <cell r="G256" t="str">
            <v xml:space="preserve">MSC CATERINA                                      </v>
          </cell>
          <cell r="H256" t="str">
            <v>24</v>
          </cell>
          <cell r="I256" t="str">
            <v>0</v>
          </cell>
          <cell r="J256">
            <v>9</v>
          </cell>
          <cell r="K256" t="str">
            <v>4</v>
          </cell>
          <cell r="L256" t="str">
            <v>9</v>
          </cell>
          <cell r="M256" t="str">
            <v>0</v>
          </cell>
          <cell r="N256" t="str">
            <v>34</v>
          </cell>
          <cell r="O256" t="str">
            <v>0</v>
          </cell>
          <cell r="P256" t="str">
            <v>9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FANU1146341           </v>
          </cell>
          <cell r="U256" t="str">
            <v>17/03/2022</v>
          </cell>
          <cell r="V256" t="str">
            <v>17/03/2022</v>
          </cell>
          <cell r="W256" t="str">
            <v>Guilherme A0012001122</v>
          </cell>
          <cell r="X256" t="str">
            <v>FINALIZADO</v>
          </cell>
          <cell r="Y256" t="str">
            <v/>
          </cell>
          <cell r="Z256" t="str">
            <v>20</v>
          </cell>
          <cell r="AA256" t="str">
            <v>1</v>
          </cell>
          <cell r="AB256" t="str">
            <v>44</v>
          </cell>
          <cell r="AC256" t="str">
            <v>11</v>
          </cell>
          <cell r="AD256" t="str">
            <v xml:space="preserve">FANU1146341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Processado</v>
          </cell>
          <cell r="AI256" t="str">
            <v>Sim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>2203513674</v>
          </cell>
        </row>
        <row r="257">
          <cell r="B257">
            <v>80534574</v>
          </cell>
          <cell r="C257" t="str">
            <v xml:space="preserve">540201254 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24</v>
          </cell>
          <cell r="I257" t="str">
            <v>0</v>
          </cell>
          <cell r="J257">
            <v>91</v>
          </cell>
          <cell r="K257" t="str">
            <v>22</v>
          </cell>
          <cell r="L257" t="str">
            <v>91</v>
          </cell>
          <cell r="M257" t="str">
            <v>568</v>
          </cell>
          <cell r="N257" t="str">
            <v>3</v>
          </cell>
          <cell r="O257" t="str">
            <v>25</v>
          </cell>
          <cell r="P257" t="str">
            <v>13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HLBU3332770           </v>
          </cell>
          <cell r="U257" t="str">
            <v>24/02/2022</v>
          </cell>
          <cell r="V257" t="str">
            <v>23/02/2022</v>
          </cell>
          <cell r="W257" t="str">
            <v/>
          </cell>
          <cell r="X257" t="str">
            <v>FINALIZADO</v>
          </cell>
          <cell r="Y257" t="str">
            <v/>
          </cell>
          <cell r="Z257" t="str">
            <v>10</v>
          </cell>
          <cell r="AA257" t="str">
            <v>2</v>
          </cell>
          <cell r="AB257" t="str">
            <v>50</v>
          </cell>
          <cell r="AC257" t="str">
            <v>11</v>
          </cell>
          <cell r="AD257" t="str">
            <v xml:space="preserve">HLBU3332770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Processado</v>
          </cell>
          <cell r="AI257" t="str">
            <v>Sim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2203431490</v>
          </cell>
        </row>
        <row r="258">
          <cell r="B258">
            <v>80533675</v>
          </cell>
          <cell r="C258" t="str">
            <v xml:space="preserve">540201261 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23</v>
          </cell>
          <cell r="I258" t="str">
            <v>0</v>
          </cell>
          <cell r="J258">
            <v>13</v>
          </cell>
          <cell r="K258" t="str">
            <v>7</v>
          </cell>
          <cell r="L258" t="str">
            <v>13</v>
          </cell>
          <cell r="M258" t="str">
            <v>0</v>
          </cell>
          <cell r="N258" t="str">
            <v>40</v>
          </cell>
          <cell r="O258" t="str">
            <v>22</v>
          </cell>
          <cell r="P258" t="str">
            <v>8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FANU1741004           </v>
          </cell>
          <cell r="U258" t="str">
            <v>24/02/2022</v>
          </cell>
          <cell r="V258" t="str">
            <v>24/02/2022</v>
          </cell>
          <cell r="W258" t="str">
            <v>Guilherme A9060153602</v>
          </cell>
          <cell r="X258" t="str">
            <v>FINALIZADO</v>
          </cell>
          <cell r="Y258" t="str">
            <v/>
          </cell>
          <cell r="Z258" t="str">
            <v>10</v>
          </cell>
          <cell r="AA258" t="str">
            <v>1</v>
          </cell>
          <cell r="AB258" t="str">
            <v>70</v>
          </cell>
          <cell r="AC258" t="str">
            <v>11</v>
          </cell>
          <cell r="AD258" t="str">
            <v xml:space="preserve">FANU1741004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Processado</v>
          </cell>
          <cell r="AI258" t="str">
            <v>Não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2203609965</v>
          </cell>
        </row>
        <row r="259">
          <cell r="B259">
            <v>80533677</v>
          </cell>
          <cell r="C259" t="str">
            <v xml:space="preserve">540201263 </v>
          </cell>
          <cell r="E259" t="str">
            <v/>
          </cell>
          <cell r="F259" t="str">
            <v>VERDE</v>
          </cell>
          <cell r="G259" t="str">
            <v xml:space="preserve">MSC CATERINA                                      </v>
          </cell>
          <cell r="H259" t="str">
            <v>23</v>
          </cell>
          <cell r="I259" t="str">
            <v>0</v>
          </cell>
          <cell r="J259">
            <v>14</v>
          </cell>
          <cell r="K259" t="str">
            <v>6</v>
          </cell>
          <cell r="L259" t="str">
            <v>14</v>
          </cell>
          <cell r="M259" t="str">
            <v>0</v>
          </cell>
          <cell r="N259" t="str">
            <v>7</v>
          </cell>
          <cell r="O259" t="str">
            <v>18</v>
          </cell>
          <cell r="P259" t="str">
            <v>28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SEGU5619466           </v>
          </cell>
          <cell r="U259" t="str">
            <v>23/02/2022</v>
          </cell>
          <cell r="V259" t="str">
            <v>24/02/2022</v>
          </cell>
          <cell r="W259" t="str">
            <v>Silas A9607500409</v>
          </cell>
          <cell r="X259" t="str">
            <v>FINALIZADO</v>
          </cell>
          <cell r="Y259" t="str">
            <v/>
          </cell>
          <cell r="Z259" t="str">
            <v>10</v>
          </cell>
          <cell r="AA259" t="str">
            <v>2</v>
          </cell>
          <cell r="AB259" t="str">
            <v>53</v>
          </cell>
          <cell r="AC259" t="str">
            <v>11</v>
          </cell>
          <cell r="AD259" t="str">
            <v xml:space="preserve">SEGU5619466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Processado</v>
          </cell>
          <cell r="AI259" t="str">
            <v>Não</v>
          </cell>
          <cell r="AJ259" t="str">
            <v>28/01/2022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>2203609973</v>
          </cell>
        </row>
        <row r="260">
          <cell r="B260">
            <v>80533680</v>
          </cell>
          <cell r="C260" t="str">
            <v xml:space="preserve">540201264 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22</v>
          </cell>
          <cell r="I260" t="str">
            <v>0</v>
          </cell>
          <cell r="J260">
            <v>82</v>
          </cell>
          <cell r="K260" t="str">
            <v>25</v>
          </cell>
          <cell r="L260" t="str">
            <v>82</v>
          </cell>
          <cell r="M260" t="str">
            <v>810</v>
          </cell>
          <cell r="N260" t="str">
            <v>31</v>
          </cell>
          <cell r="O260" t="str">
            <v>9</v>
          </cell>
          <cell r="P260" t="str">
            <v>77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HLBU1323960           </v>
          </cell>
          <cell r="U260" t="str">
            <v>25/02/2022</v>
          </cell>
          <cell r="V260" t="str">
            <v>02/03/2022</v>
          </cell>
          <cell r="W260" t="str">
            <v>Patrick A0091533628</v>
          </cell>
          <cell r="X260" t="str">
            <v>FINALIZADO</v>
          </cell>
          <cell r="Y260" t="str">
            <v/>
          </cell>
          <cell r="Z260" t="str">
            <v>10</v>
          </cell>
          <cell r="AA260" t="str">
            <v>3</v>
          </cell>
          <cell r="AB260" t="str">
            <v>43</v>
          </cell>
          <cell r="AC260" t="str">
            <v>11</v>
          </cell>
          <cell r="AD260" t="str">
            <v xml:space="preserve">HLBU1323960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Processado</v>
          </cell>
          <cell r="AI260" t="str">
            <v>Sim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2203714262</v>
          </cell>
        </row>
        <row r="261">
          <cell r="B261">
            <v>80533685</v>
          </cell>
          <cell r="C261" t="str">
            <v xml:space="preserve">540201268 </v>
          </cell>
          <cell r="E261" t="str">
            <v/>
          </cell>
          <cell r="F261" t="str">
            <v>VERDE</v>
          </cell>
          <cell r="G261" t="str">
            <v xml:space="preserve">MSC CATERINA                                      </v>
          </cell>
          <cell r="H261" t="str">
            <v>15</v>
          </cell>
          <cell r="I261" t="str">
            <v>0</v>
          </cell>
          <cell r="J261">
            <v>38</v>
          </cell>
          <cell r="K261" t="str">
            <v>13</v>
          </cell>
          <cell r="L261" t="str">
            <v>38</v>
          </cell>
          <cell r="M261" t="str">
            <v>364</v>
          </cell>
          <cell r="N261" t="str">
            <v>0</v>
          </cell>
          <cell r="O261" t="str">
            <v>1</v>
          </cell>
          <cell r="P261" t="str">
            <v>31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TCNU1511989           </v>
          </cell>
          <cell r="U261" t="str">
            <v>03/03/2022</v>
          </cell>
          <cell r="V261" t="str">
            <v>03/03/2022</v>
          </cell>
          <cell r="W261" t="str">
            <v>Milani A3758802570 7354</v>
          </cell>
          <cell r="X261" t="str">
            <v>FINALIZADO</v>
          </cell>
          <cell r="Y261" t="str">
            <v/>
          </cell>
          <cell r="Z261" t="str">
            <v>10</v>
          </cell>
          <cell r="AA261" t="str">
            <v>3</v>
          </cell>
          <cell r="AB261" t="str">
            <v>40</v>
          </cell>
          <cell r="AC261" t="str">
            <v>11</v>
          </cell>
          <cell r="AD261" t="str">
            <v xml:space="preserve">TCNU1511989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Processado</v>
          </cell>
          <cell r="AI261" t="str">
            <v>Sim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>2203975724</v>
          </cell>
        </row>
        <row r="262">
          <cell r="B262">
            <v>80533728</v>
          </cell>
          <cell r="C262" t="str">
            <v xml:space="preserve">540201287 </v>
          </cell>
          <cell r="E262" t="str">
            <v/>
          </cell>
          <cell r="F262" t="str">
            <v>VERDE</v>
          </cell>
          <cell r="G262" t="str">
            <v xml:space="preserve">MSC CATERINA                                      </v>
          </cell>
          <cell r="H262" t="str">
            <v>14</v>
          </cell>
          <cell r="I262" t="str">
            <v>0</v>
          </cell>
          <cell r="J262">
            <v>186</v>
          </cell>
          <cell r="K262" t="str">
            <v>50</v>
          </cell>
          <cell r="L262" t="str">
            <v>186</v>
          </cell>
          <cell r="M262" t="str">
            <v>1321</v>
          </cell>
          <cell r="N262" t="str">
            <v>11</v>
          </cell>
          <cell r="O262" t="str">
            <v>4</v>
          </cell>
          <cell r="P262" t="str">
            <v>35</v>
          </cell>
          <cell r="Q262" t="str">
            <v>7</v>
          </cell>
          <cell r="R262" t="str">
            <v>7</v>
          </cell>
          <cell r="S262" t="str">
            <v>Não</v>
          </cell>
          <cell r="T262" t="str">
            <v xml:space="preserve">HLBU2527905           </v>
          </cell>
          <cell r="U262" t="str">
            <v>08/03/2022</v>
          </cell>
          <cell r="V262" t="str">
            <v>08/03/2022</v>
          </cell>
          <cell r="W262" t="str">
            <v>EXO.TRANSM. GW6E-2800 PUXE SBL/Patrick A0091533628 Ronie A9702602054</v>
          </cell>
          <cell r="X262" t="str">
            <v>FINALIZADO</v>
          </cell>
          <cell r="Y262" t="str">
            <v/>
          </cell>
          <cell r="Z262" t="str">
            <v>10</v>
          </cell>
          <cell r="AA262" t="str">
            <v>5</v>
          </cell>
          <cell r="AB262" t="str">
            <v>53</v>
          </cell>
          <cell r="AC262" t="str">
            <v>11</v>
          </cell>
          <cell r="AD262" t="str">
            <v xml:space="preserve">HLBU2527905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Processado</v>
          </cell>
          <cell r="AI262" t="str">
            <v>Não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>2204076006</v>
          </cell>
        </row>
        <row r="263">
          <cell r="B263">
            <v>80533669</v>
          </cell>
          <cell r="C263" t="str">
            <v xml:space="preserve">540201289 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24</v>
          </cell>
          <cell r="I263" t="str">
            <v>0</v>
          </cell>
          <cell r="J263">
            <v>50</v>
          </cell>
          <cell r="K263" t="str">
            <v>8</v>
          </cell>
          <cell r="L263" t="str">
            <v>50</v>
          </cell>
          <cell r="M263" t="str">
            <v>243</v>
          </cell>
          <cell r="N263" t="str">
            <v>14</v>
          </cell>
          <cell r="O263" t="str">
            <v>8</v>
          </cell>
          <cell r="P263" t="str">
            <v>6</v>
          </cell>
          <cell r="Q263" t="str">
            <v>1</v>
          </cell>
          <cell r="R263" t="str">
            <v>1</v>
          </cell>
          <cell r="S263" t="str">
            <v>Não</v>
          </cell>
          <cell r="T263" t="str">
            <v xml:space="preserve">FANU1412971           </v>
          </cell>
          <cell r="U263" t="str">
            <v>22/02/2022</v>
          </cell>
          <cell r="V263" t="str">
            <v>24/02/2022</v>
          </cell>
          <cell r="W263" t="str">
            <v>Patrick N000000005558/ Ronie A9672420105</v>
          </cell>
          <cell r="X263" t="str">
            <v>FINALIZADO</v>
          </cell>
          <cell r="Y263" t="str">
            <v/>
          </cell>
          <cell r="Z263" t="str">
            <v>10</v>
          </cell>
          <cell r="AA263" t="str">
            <v>6</v>
          </cell>
          <cell r="AB263" t="str">
            <v>33</v>
          </cell>
          <cell r="AC263" t="str">
            <v>11</v>
          </cell>
          <cell r="AD263" t="str">
            <v xml:space="preserve">FANU1412971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Processado</v>
          </cell>
          <cell r="AI263" t="str">
            <v>Sim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2203513712</v>
          </cell>
        </row>
        <row r="264">
          <cell r="B264">
            <v>80533777</v>
          </cell>
          <cell r="C264" t="str">
            <v xml:space="preserve">540201304 </v>
          </cell>
          <cell r="E264" t="str">
            <v/>
          </cell>
          <cell r="F264" t="str">
            <v>VERDE</v>
          </cell>
          <cell r="G264" t="str">
            <v xml:space="preserve">MSC CATERINA                                      </v>
          </cell>
          <cell r="H264" t="str">
            <v>24</v>
          </cell>
          <cell r="I264" t="str">
            <v>0</v>
          </cell>
          <cell r="J264">
            <v>61</v>
          </cell>
          <cell r="K264" t="str">
            <v>10</v>
          </cell>
          <cell r="L264" t="str">
            <v>61</v>
          </cell>
          <cell r="M264" t="str">
            <v>640</v>
          </cell>
          <cell r="N264" t="str">
            <v>11</v>
          </cell>
          <cell r="O264" t="str">
            <v>20</v>
          </cell>
          <cell r="P264" t="str">
            <v>33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TCLU8248774           </v>
          </cell>
          <cell r="U264" t="str">
            <v>23/02/2022</v>
          </cell>
          <cell r="V264" t="str">
            <v>02/03/2022</v>
          </cell>
          <cell r="W264" t="str">
            <v>Rodrigo N914112014028/ Ronie A9602600349</v>
          </cell>
          <cell r="X264" t="str">
            <v>FINALIZADO</v>
          </cell>
          <cell r="Y264" t="str">
            <v/>
          </cell>
          <cell r="Z264" t="str">
            <v>10</v>
          </cell>
          <cell r="AA264" t="str">
            <v>6</v>
          </cell>
          <cell r="AB264" t="str">
            <v>75</v>
          </cell>
          <cell r="AC264" t="str">
            <v>11</v>
          </cell>
          <cell r="AD264" t="str">
            <v xml:space="preserve">TCLU8248774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Processado</v>
          </cell>
          <cell r="AI264" t="str">
            <v>Sim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>2203513739</v>
          </cell>
        </row>
        <row r="265">
          <cell r="B265">
            <v>80533492</v>
          </cell>
          <cell r="C265" t="str">
            <v xml:space="preserve">540201309 </v>
          </cell>
          <cell r="E265" t="str">
            <v/>
          </cell>
          <cell r="F265" t="str">
            <v>VERDE</v>
          </cell>
          <cell r="G265" t="str">
            <v xml:space="preserve">MSC CATERINA                                      </v>
          </cell>
          <cell r="H265" t="str">
            <v>22</v>
          </cell>
          <cell r="I265" t="str">
            <v>0</v>
          </cell>
          <cell r="J265">
            <v>34</v>
          </cell>
          <cell r="K265" t="str">
            <v>9</v>
          </cell>
          <cell r="L265" t="str">
            <v>34</v>
          </cell>
          <cell r="M265" t="str">
            <v>241</v>
          </cell>
          <cell r="N265" t="str">
            <v>6</v>
          </cell>
          <cell r="O265" t="str">
            <v>15</v>
          </cell>
          <cell r="P265" t="str">
            <v>20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FSCU9371336           </v>
          </cell>
          <cell r="U265" t="str">
            <v>25/02/2022</v>
          </cell>
          <cell r="V265" t="str">
            <v>25/02/2022</v>
          </cell>
          <cell r="W265" t="str">
            <v>Guilherme A9615017693 / A6965007375</v>
          </cell>
          <cell r="X265" t="str">
            <v>FINALIZADO</v>
          </cell>
          <cell r="Y265" t="str">
            <v/>
          </cell>
          <cell r="Z265" t="str">
            <v>10</v>
          </cell>
          <cell r="AA265" t="str">
            <v>4</v>
          </cell>
          <cell r="AB265" t="str">
            <v>55</v>
          </cell>
          <cell r="AC265" t="str">
            <v>11</v>
          </cell>
          <cell r="AD265" t="str">
            <v xml:space="preserve">FSCU9371336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Processado</v>
          </cell>
          <cell r="AI265" t="str">
            <v>Sim</v>
          </cell>
          <cell r="AJ265" t="str">
            <v>14/01/2022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>2203696531</v>
          </cell>
        </row>
        <row r="266">
          <cell r="B266">
            <v>80533876</v>
          </cell>
          <cell r="C266" t="str">
            <v xml:space="preserve">540201327 </v>
          </cell>
          <cell r="E266" t="str">
            <v/>
          </cell>
          <cell r="F266" t="str">
            <v>VERDE</v>
          </cell>
          <cell r="G266" t="str">
            <v xml:space="preserve">MSC CATERINA                                      </v>
          </cell>
          <cell r="H266" t="str">
            <v>14</v>
          </cell>
          <cell r="I266" t="str">
            <v>0</v>
          </cell>
          <cell r="J266">
            <v>8</v>
          </cell>
          <cell r="K266" t="str">
            <v>3</v>
          </cell>
          <cell r="L266" t="str">
            <v>8</v>
          </cell>
          <cell r="M266" t="str">
            <v>1</v>
          </cell>
          <cell r="N266" t="str">
            <v>37</v>
          </cell>
          <cell r="O266" t="str">
            <v>0</v>
          </cell>
          <cell r="P266" t="str">
            <v>4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CAIU9584870           </v>
          </cell>
          <cell r="U266" t="str">
            <v>08/03/2022</v>
          </cell>
          <cell r="V266" t="str">
            <v>08/03/2022</v>
          </cell>
          <cell r="W266" t="str">
            <v>CJ. CAMBIO ( ALVARO ) PUXE SBL/ Leticia A9582800000</v>
          </cell>
          <cell r="X266" t="str">
            <v>FINALIZADO</v>
          </cell>
          <cell r="Y266" t="str">
            <v/>
          </cell>
          <cell r="Z266" t="str">
            <v>10</v>
          </cell>
          <cell r="AA266" t="str">
            <v>1</v>
          </cell>
          <cell r="AB266" t="str">
            <v>42</v>
          </cell>
          <cell r="AC266" t="str">
            <v>11</v>
          </cell>
          <cell r="AD266" t="str">
            <v xml:space="preserve">CAIU9584870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Processado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>2204066760</v>
          </cell>
        </row>
        <row r="267">
          <cell r="B267">
            <v>80533893</v>
          </cell>
          <cell r="C267" t="str">
            <v xml:space="preserve">540201344 </v>
          </cell>
          <cell r="E267" t="str">
            <v/>
          </cell>
          <cell r="F267" t="str">
            <v>VERDE</v>
          </cell>
          <cell r="G267" t="str">
            <v xml:space="preserve">MSC CATERINA                                      </v>
          </cell>
          <cell r="H267" t="str">
            <v>22</v>
          </cell>
          <cell r="I267" t="str">
            <v>0</v>
          </cell>
          <cell r="J267">
            <v>73</v>
          </cell>
          <cell r="K267" t="str">
            <v>30</v>
          </cell>
          <cell r="L267" t="str">
            <v>73</v>
          </cell>
          <cell r="M267" t="str">
            <v>296</v>
          </cell>
          <cell r="N267" t="str">
            <v>59</v>
          </cell>
          <cell r="O267" t="str">
            <v>1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GESU5569756           </v>
          </cell>
          <cell r="U267" t="str">
            <v>25/02/2022</v>
          </cell>
          <cell r="V267" t="str">
            <v>25/02/2022</v>
          </cell>
          <cell r="W267" t="str">
            <v>CJ. CAMBIO ( ALVARO ) PUXE SBL / Patrick A0061530628</v>
          </cell>
          <cell r="X267" t="str">
            <v>FINALIZADO</v>
          </cell>
          <cell r="Y267" t="str">
            <v/>
          </cell>
          <cell r="Z267" t="str">
            <v>10</v>
          </cell>
          <cell r="AA267" t="str">
            <v>2</v>
          </cell>
          <cell r="AB267" t="str">
            <v>68</v>
          </cell>
          <cell r="AC267" t="str">
            <v>11</v>
          </cell>
          <cell r="AD267" t="str">
            <v xml:space="preserve">GESU5569756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Processado</v>
          </cell>
          <cell r="AI267" t="str">
            <v>Não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>2203696140</v>
          </cell>
        </row>
        <row r="268">
          <cell r="B268">
            <v>80533897</v>
          </cell>
          <cell r="C268" t="str">
            <v xml:space="preserve">540201346 </v>
          </cell>
          <cell r="E268" t="str">
            <v/>
          </cell>
          <cell r="F268" t="str">
            <v>VERDE</v>
          </cell>
          <cell r="G268" t="str">
            <v xml:space="preserve">MSC CATERINA                                      </v>
          </cell>
          <cell r="H268" t="str">
            <v>24</v>
          </cell>
          <cell r="I268" t="str">
            <v>0</v>
          </cell>
          <cell r="J268">
            <v>10</v>
          </cell>
          <cell r="K268" t="str">
            <v>3</v>
          </cell>
          <cell r="L268" t="str">
            <v>10</v>
          </cell>
          <cell r="M268" t="str">
            <v>0</v>
          </cell>
          <cell r="N268" t="str">
            <v>3</v>
          </cell>
          <cell r="O268" t="str">
            <v>13</v>
          </cell>
          <cell r="P268" t="str">
            <v>37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UACU5635038           </v>
          </cell>
          <cell r="U268" t="str">
            <v>03/02/2022</v>
          </cell>
          <cell r="V268" t="str">
            <v>03/03/2022</v>
          </cell>
          <cell r="W268" t="str">
            <v>Milani A9448801014</v>
          </cell>
          <cell r="X268" t="str">
            <v>FINALIZADO</v>
          </cell>
          <cell r="Y268" t="str">
            <v/>
          </cell>
          <cell r="Z268" t="str">
            <v>10</v>
          </cell>
          <cell r="AA268" t="str">
            <v>3</v>
          </cell>
          <cell r="AB268" t="str">
            <v>53</v>
          </cell>
          <cell r="AC268" t="str">
            <v>11</v>
          </cell>
          <cell r="AD268" t="str">
            <v xml:space="preserve">UACU5635038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Processado</v>
          </cell>
          <cell r="AI268" t="str">
            <v>Não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>2203513704</v>
          </cell>
        </row>
        <row r="269">
          <cell r="B269">
            <v>80533919</v>
          </cell>
          <cell r="C269" t="str">
            <v xml:space="preserve">540201347 </v>
          </cell>
          <cell r="E269" t="str">
            <v/>
          </cell>
          <cell r="F269" t="str">
            <v>VERDE</v>
          </cell>
          <cell r="G269" t="str">
            <v xml:space="preserve">MSC CATERINA                                      </v>
          </cell>
          <cell r="H269" t="str">
            <v>22</v>
          </cell>
          <cell r="I269" t="str">
            <v>0</v>
          </cell>
          <cell r="J269">
            <v>23</v>
          </cell>
          <cell r="K269" t="str">
            <v>9</v>
          </cell>
          <cell r="L269" t="str">
            <v>23</v>
          </cell>
          <cell r="M269" t="str">
            <v>135</v>
          </cell>
          <cell r="N269" t="str">
            <v>5</v>
          </cell>
          <cell r="O269" t="str">
            <v>21</v>
          </cell>
          <cell r="P269" t="str">
            <v>20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TCLU8218804           </v>
          </cell>
          <cell r="U269" t="str">
            <v>25/02/2022</v>
          </cell>
          <cell r="V269" t="str">
            <v>25/02/2022</v>
          </cell>
          <cell r="W269" t="str">
            <v>Ronie A0029817781</v>
          </cell>
          <cell r="X269" t="str">
            <v>FINALIZADO</v>
          </cell>
          <cell r="Y269" t="str">
            <v/>
          </cell>
          <cell r="Z269" t="str">
            <v>10</v>
          </cell>
          <cell r="AA269" t="str">
            <v>2</v>
          </cell>
          <cell r="AB269" t="str">
            <v>48</v>
          </cell>
          <cell r="AC269" t="str">
            <v>11</v>
          </cell>
          <cell r="AD269" t="str">
            <v xml:space="preserve">TCLU8218804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Processado</v>
          </cell>
          <cell r="AI269" t="str">
            <v>Não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>2203695055</v>
          </cell>
        </row>
        <row r="270">
          <cell r="B270">
            <v>80533945</v>
          </cell>
          <cell r="C270" t="str">
            <v xml:space="preserve">540201350 </v>
          </cell>
          <cell r="E270" t="str">
            <v/>
          </cell>
          <cell r="F270" t="str">
            <v>VERDE</v>
          </cell>
          <cell r="G270" t="str">
            <v xml:space="preserve">MSC CATERINA                                      </v>
          </cell>
          <cell r="H270" t="str">
            <v>24</v>
          </cell>
          <cell r="I270" t="str">
            <v>0</v>
          </cell>
          <cell r="J270">
            <v>86</v>
          </cell>
          <cell r="K270" t="str">
            <v>23</v>
          </cell>
          <cell r="L270" t="str">
            <v>86</v>
          </cell>
          <cell r="M270" t="str">
            <v>473</v>
          </cell>
          <cell r="N270" t="str">
            <v>44</v>
          </cell>
          <cell r="O270" t="str">
            <v>10</v>
          </cell>
          <cell r="P270" t="str">
            <v>10</v>
          </cell>
          <cell r="Q270" t="str">
            <v>5</v>
          </cell>
          <cell r="R270" t="str">
            <v>5</v>
          </cell>
          <cell r="S270" t="str">
            <v>Não</v>
          </cell>
          <cell r="T270" t="str">
            <v xml:space="preserve">BMOU4491100           </v>
          </cell>
          <cell r="U270" t="str">
            <v>24/02/2022</v>
          </cell>
          <cell r="V270" t="str">
            <v>24/02/2022</v>
          </cell>
          <cell r="W270" t="str">
            <v>Carlos A  5410502022</v>
          </cell>
          <cell r="X270" t="str">
            <v>FINALIZADO</v>
          </cell>
          <cell r="Y270" t="str">
            <v/>
          </cell>
          <cell r="Z270" t="str">
            <v>10</v>
          </cell>
          <cell r="AA270" t="str">
            <v>3</v>
          </cell>
          <cell r="AB270" t="str">
            <v>32</v>
          </cell>
          <cell r="AC270" t="str">
            <v>11</v>
          </cell>
          <cell r="AD270" t="str">
            <v xml:space="preserve">BMOU4491100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Processado</v>
          </cell>
          <cell r="AI270" t="str">
            <v>Sim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>2203508743</v>
          </cell>
        </row>
        <row r="271">
          <cell r="B271">
            <v>80533956</v>
          </cell>
          <cell r="C271" t="str">
            <v xml:space="preserve">540201351 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21</v>
          </cell>
          <cell r="I271" t="str">
            <v>0</v>
          </cell>
          <cell r="J271">
            <v>10</v>
          </cell>
          <cell r="K271" t="str">
            <v>6</v>
          </cell>
          <cell r="L271" t="str">
            <v>10</v>
          </cell>
          <cell r="M271" t="str">
            <v>0</v>
          </cell>
          <cell r="N271" t="str">
            <v>4</v>
          </cell>
          <cell r="O271" t="str">
            <v>2</v>
          </cell>
          <cell r="P271" t="str">
            <v>38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HLBU2442855           </v>
          </cell>
          <cell r="U271" t="str">
            <v>02/03/2022</v>
          </cell>
          <cell r="V271" t="str">
            <v>02/03/2022</v>
          </cell>
          <cell r="W271" t="str">
            <v>Leticia A9408801185    7C72</v>
          </cell>
          <cell r="X271" t="str">
            <v>FINALIZADO</v>
          </cell>
          <cell r="Y271" t="str">
            <v/>
          </cell>
          <cell r="Z271" t="str">
            <v>10</v>
          </cell>
          <cell r="AA271" t="str">
            <v>3</v>
          </cell>
          <cell r="AB271" t="str">
            <v>44</v>
          </cell>
          <cell r="AC271" t="str">
            <v>11</v>
          </cell>
          <cell r="AD271" t="str">
            <v xml:space="preserve">HLBU2442855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Processado</v>
          </cell>
          <cell r="AI271" t="str">
            <v>Sim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2203815956</v>
          </cell>
        </row>
        <row r="272">
          <cell r="B272">
            <v>80533955</v>
          </cell>
          <cell r="C272" t="str">
            <v xml:space="preserve">540201353 </v>
          </cell>
          <cell r="E272" t="str">
            <v/>
          </cell>
          <cell r="F272" t="str">
            <v>VERDE</v>
          </cell>
          <cell r="G272" t="str">
            <v xml:space="preserve">MSC CATERINA                                      </v>
          </cell>
          <cell r="H272" t="str">
            <v>23</v>
          </cell>
          <cell r="I272" t="str">
            <v>0</v>
          </cell>
          <cell r="J272">
            <v>84</v>
          </cell>
          <cell r="K272" t="str">
            <v>20</v>
          </cell>
          <cell r="L272" t="str">
            <v>84</v>
          </cell>
          <cell r="M272" t="str">
            <v>362</v>
          </cell>
          <cell r="N272" t="str">
            <v>0</v>
          </cell>
          <cell r="O272" t="str">
            <v>0</v>
          </cell>
          <cell r="P272" t="str">
            <v>7</v>
          </cell>
          <cell r="Q272" t="str">
            <v>6</v>
          </cell>
          <cell r="R272" t="str">
            <v>6</v>
          </cell>
          <cell r="S272" t="str">
            <v>Não</v>
          </cell>
          <cell r="T272" t="str">
            <v xml:space="preserve">UACU5744471           </v>
          </cell>
          <cell r="U272" t="str">
            <v>24/02/2022</v>
          </cell>
          <cell r="V272" t="str">
            <v>02/03/2022</v>
          </cell>
          <cell r="W272" t="str">
            <v>Carlos A  5410502022</v>
          </cell>
          <cell r="X272" t="str">
            <v>FINALIZADO</v>
          </cell>
          <cell r="Y272" t="str">
            <v/>
          </cell>
          <cell r="Z272" t="str">
            <v>10</v>
          </cell>
          <cell r="AA272" t="str">
            <v>3</v>
          </cell>
          <cell r="AB272" t="str">
            <v>39</v>
          </cell>
          <cell r="AC272" t="str">
            <v>11</v>
          </cell>
          <cell r="AD272" t="str">
            <v xml:space="preserve">UACU5744471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Processado</v>
          </cell>
          <cell r="AI272" t="str">
            <v>Sim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2203608675</v>
          </cell>
        </row>
        <row r="273">
          <cell r="B273">
            <v>80533873</v>
          </cell>
          <cell r="C273" t="str">
            <v xml:space="preserve">540201360 </v>
          </cell>
          <cell r="E273" t="str">
            <v/>
          </cell>
          <cell r="F273" t="str">
            <v>VERDE</v>
          </cell>
          <cell r="G273" t="str">
            <v xml:space="preserve">MSC CATERINA                                      </v>
          </cell>
          <cell r="H273" t="str">
            <v>4</v>
          </cell>
          <cell r="I273" t="str">
            <v>0</v>
          </cell>
          <cell r="J273">
            <v>19</v>
          </cell>
          <cell r="K273" t="str">
            <v>8</v>
          </cell>
          <cell r="L273" t="str">
            <v>19</v>
          </cell>
          <cell r="M273" t="str">
            <v>1</v>
          </cell>
          <cell r="N273" t="str">
            <v>0</v>
          </cell>
          <cell r="O273" t="str">
            <v>7</v>
          </cell>
          <cell r="P273" t="str">
            <v>35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HLBU1766870           </v>
          </cell>
          <cell r="U273" t="str">
            <v>17/03/2022</v>
          </cell>
          <cell r="V273" t="str">
            <v>17/03/2022</v>
          </cell>
          <cell r="W273" t="str">
            <v>Leticia A9408801185     7C72</v>
          </cell>
          <cell r="X273" t="str">
            <v>FINALIZADO</v>
          </cell>
          <cell r="Y273" t="str">
            <v/>
          </cell>
          <cell r="Z273" t="str">
            <v>10</v>
          </cell>
          <cell r="AA273" t="str">
            <v>1</v>
          </cell>
          <cell r="AB273" t="str">
            <v>43</v>
          </cell>
          <cell r="AC273" t="str">
            <v>11</v>
          </cell>
          <cell r="AD273" t="str">
            <v xml:space="preserve">HLBU1766870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Processado</v>
          </cell>
          <cell r="AI273" t="str">
            <v>Sim</v>
          </cell>
          <cell r="AJ273" t="str">
            <v>28/01/2022</v>
          </cell>
          <cell r="AK273" t="str">
            <v>Marítimo</v>
          </cell>
          <cell r="AL273" t="str">
            <v>04/02/2022</v>
          </cell>
          <cell r="AM273" t="str">
            <v>15/02/2022</v>
          </cell>
          <cell r="AN273" t="str">
            <v>2204836329</v>
          </cell>
        </row>
        <row r="274">
          <cell r="B274">
            <v>80533950</v>
          </cell>
          <cell r="C274" t="str">
            <v xml:space="preserve">540201362 </v>
          </cell>
          <cell r="E274" t="str">
            <v/>
          </cell>
          <cell r="F274" t="str">
            <v>VERDE</v>
          </cell>
          <cell r="G274" t="str">
            <v xml:space="preserve">MSC CATERINA                                      </v>
          </cell>
          <cell r="H274" t="str">
            <v>23</v>
          </cell>
          <cell r="I274" t="str">
            <v>0</v>
          </cell>
          <cell r="J274">
            <v>38</v>
          </cell>
          <cell r="K274" t="str">
            <v>7</v>
          </cell>
          <cell r="L274" t="str">
            <v>38</v>
          </cell>
          <cell r="M274" t="str">
            <v>653</v>
          </cell>
          <cell r="N274" t="str">
            <v>17</v>
          </cell>
          <cell r="O274" t="str">
            <v>8</v>
          </cell>
          <cell r="P274" t="str">
            <v>7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HLXU8225392           </v>
          </cell>
          <cell r="U274" t="str">
            <v>24/02/2022</v>
          </cell>
          <cell r="V274" t="str">
            <v/>
          </cell>
          <cell r="W274" t="str">
            <v>Ronie A9602671917</v>
          </cell>
          <cell r="X274" t="str">
            <v>FINALIZADO</v>
          </cell>
          <cell r="Y274" t="str">
            <v/>
          </cell>
          <cell r="Z274" t="str">
            <v>10</v>
          </cell>
          <cell r="AA274" t="str">
            <v>2</v>
          </cell>
          <cell r="AB274" t="str">
            <v>40</v>
          </cell>
          <cell r="AC274" t="str">
            <v>11</v>
          </cell>
          <cell r="AD274" t="str">
            <v xml:space="preserve">HLXU8225392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Processado</v>
          </cell>
          <cell r="AI274" t="str">
            <v>Sim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>2203608640</v>
          </cell>
        </row>
        <row r="275">
          <cell r="B275">
            <v>80534053</v>
          </cell>
          <cell r="C275" t="str">
            <v xml:space="preserve">540201363 </v>
          </cell>
          <cell r="E275" t="str">
            <v/>
          </cell>
          <cell r="F275" t="str">
            <v>VERDE</v>
          </cell>
          <cell r="G275" t="str">
            <v xml:space="preserve">MSC CATERINA                                      </v>
          </cell>
          <cell r="H275" t="str">
            <v>24</v>
          </cell>
          <cell r="I275" t="str">
            <v>0</v>
          </cell>
          <cell r="J275">
            <v>34</v>
          </cell>
          <cell r="K275" t="str">
            <v>15</v>
          </cell>
          <cell r="L275" t="str">
            <v>34</v>
          </cell>
          <cell r="M275" t="str">
            <v>188</v>
          </cell>
          <cell r="N275" t="str">
            <v>38</v>
          </cell>
          <cell r="O275" t="str">
            <v>3</v>
          </cell>
          <cell r="P275" t="str">
            <v>3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HAMU1233254           </v>
          </cell>
          <cell r="U275" t="str">
            <v>22/02/2022</v>
          </cell>
          <cell r="V275" t="str">
            <v>24/02/2022</v>
          </cell>
          <cell r="W275" t="str">
            <v>CJ. CAMBIO ( ALVARO ) PUXE SBL/ Rodrigo A0061530628 / A0061530728</v>
          </cell>
          <cell r="X275" t="str">
            <v>FINALIZADO</v>
          </cell>
          <cell r="Y275" t="str">
            <v/>
          </cell>
          <cell r="Z275" t="str">
            <v>10</v>
          </cell>
          <cell r="AA275" t="str">
            <v>3</v>
          </cell>
          <cell r="AB275" t="str">
            <v>48</v>
          </cell>
          <cell r="AC275" t="str">
            <v>11</v>
          </cell>
          <cell r="AD275" t="str">
            <v xml:space="preserve">HAMU1233254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Processado</v>
          </cell>
          <cell r="AI275" t="str">
            <v>Sim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>2203508727</v>
          </cell>
        </row>
        <row r="276">
          <cell r="B276">
            <v>80534527</v>
          </cell>
          <cell r="C276" t="str">
            <v xml:space="preserve">540201471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34</v>
          </cell>
          <cell r="L276" t="str">
            <v>54</v>
          </cell>
          <cell r="M276" t="str">
            <v>131</v>
          </cell>
          <cell r="N276" t="str">
            <v>43</v>
          </cell>
          <cell r="O276" t="str">
            <v>0</v>
          </cell>
          <cell r="P276" t="str">
            <v>0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BEAU4196481           </v>
          </cell>
          <cell r="U276" t="str">
            <v>02/02/2022</v>
          </cell>
          <cell r="V276" t="str">
            <v/>
          </cell>
          <cell r="W276" t="str">
            <v>CJ. CAMBIO ( ALVARO ) PUXE SBL/ Patrick A0061530728</v>
          </cell>
          <cell r="X276" t="str">
            <v/>
          </cell>
          <cell r="Y276" t="str">
            <v/>
          </cell>
          <cell r="Z276" t="str">
            <v>14</v>
          </cell>
          <cell r="AA276" t="str">
            <v>5</v>
          </cell>
          <cell r="AB276" t="str">
            <v>48</v>
          </cell>
          <cell r="AC276" t="str">
            <v>11</v>
          </cell>
          <cell r="AD276" t="str">
            <v xml:space="preserve">BEAU4196481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>2205071628</v>
          </cell>
        </row>
        <row r="277">
          <cell r="B277">
            <v>80534933</v>
          </cell>
          <cell r="C277" t="str">
            <v xml:space="preserve">540201476 </v>
          </cell>
          <cell r="E277" t="str">
            <v/>
          </cell>
          <cell r="F277" t="str">
            <v>VERDE</v>
          </cell>
          <cell r="G277" t="str">
            <v xml:space="preserve">MSC ATHENS                                        </v>
          </cell>
          <cell r="H277" t="str">
            <v>10</v>
          </cell>
          <cell r="I277" t="str">
            <v/>
          </cell>
          <cell r="J277">
            <v>27</v>
          </cell>
          <cell r="K277" t="str">
            <v>7</v>
          </cell>
          <cell r="L277" t="str">
            <v>27</v>
          </cell>
          <cell r="M277" t="str">
            <v>88</v>
          </cell>
          <cell r="N277" t="str">
            <v>15</v>
          </cell>
          <cell r="O277" t="str">
            <v>4</v>
          </cell>
          <cell r="P277" t="str">
            <v>17</v>
          </cell>
          <cell r="Q277" t="str">
            <v>1</v>
          </cell>
          <cell r="R277" t="str">
            <v>1</v>
          </cell>
          <cell r="S277" t="str">
            <v>Não</v>
          </cell>
          <cell r="T277" t="str">
            <v xml:space="preserve">HLBU3312619           </v>
          </cell>
          <cell r="U277" t="str">
            <v>11/03/2022</v>
          </cell>
          <cell r="V277" t="str">
            <v/>
          </cell>
          <cell r="W277" t="str">
            <v>Leticia A0009913171</v>
          </cell>
          <cell r="X277" t="str">
            <v>SBL</v>
          </cell>
          <cell r="Y277" t="str">
            <v/>
          </cell>
          <cell r="Z277" t="str">
            <v>20</v>
          </cell>
          <cell r="AA277" t="str">
            <v>4</v>
          </cell>
          <cell r="AB277" t="str">
            <v>39</v>
          </cell>
          <cell r="AC277" t="str">
            <v>11</v>
          </cell>
          <cell r="AD277" t="str">
            <v xml:space="preserve">HLBU3312619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>2204337845</v>
          </cell>
        </row>
        <row r="278">
          <cell r="B278">
            <v>80534963</v>
          </cell>
          <cell r="C278" t="str">
            <v xml:space="preserve">540201479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4</v>
          </cell>
          <cell r="K278" t="str">
            <v/>
          </cell>
          <cell r="L278" t="str">
            <v>4</v>
          </cell>
          <cell r="M278" t="str">
            <v>0</v>
          </cell>
          <cell r="N278" t="str">
            <v>21</v>
          </cell>
          <cell r="O278" t="str">
            <v>0</v>
          </cell>
          <cell r="P278" t="str">
            <v>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UETU2390297           </v>
          </cell>
          <cell r="U278" t="str">
            <v>18/03/2022</v>
          </cell>
          <cell r="V278" t="str">
            <v/>
          </cell>
          <cell r="W278" t="str">
            <v/>
          </cell>
          <cell r="X278" t="str">
            <v>DTA EADI</v>
          </cell>
          <cell r="Y278" t="str">
            <v>11/03/2022</v>
          </cell>
          <cell r="Z278" t="str">
            <v xml:space="preserve">8 </v>
          </cell>
          <cell r="AA278" t="str">
            <v>1</v>
          </cell>
          <cell r="AB278" t="str">
            <v>21</v>
          </cell>
          <cell r="AC278" t="str">
            <v>11</v>
          </cell>
          <cell r="AD278" t="str">
            <v xml:space="preserve">UETU2390297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80534606</v>
          </cell>
          <cell r="C279" t="str">
            <v xml:space="preserve">540201480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6</v>
          </cell>
          <cell r="K279" t="str">
            <v>4</v>
          </cell>
          <cell r="L279" t="str">
            <v>6</v>
          </cell>
          <cell r="M279" t="str">
            <v>0</v>
          </cell>
          <cell r="N279" t="str">
            <v>6</v>
          </cell>
          <cell r="O279" t="str">
            <v>4</v>
          </cell>
          <cell r="P279" t="str">
            <v>6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HLXU8243930           </v>
          </cell>
          <cell r="U279" t="str">
            <v>25/03/2022</v>
          </cell>
          <cell r="V279" t="str">
            <v/>
          </cell>
          <cell r="W279" t="str">
            <v>REFORCO DIR ( DARIO ) PUXE SBL</v>
          </cell>
          <cell r="X279" t="str">
            <v>DTA EADI</v>
          </cell>
          <cell r="Y279" t="str">
            <v>11/03/2022</v>
          </cell>
          <cell r="Z279" t="str">
            <v xml:space="preserve">8 </v>
          </cell>
          <cell r="AA279" t="str">
            <v>1</v>
          </cell>
          <cell r="AB279" t="str">
            <v>16</v>
          </cell>
          <cell r="AC279" t="str">
            <v>11</v>
          </cell>
          <cell r="AD279" t="str">
            <v xml:space="preserve">HLXU8243930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80534609</v>
          </cell>
          <cell r="C280" t="str">
            <v xml:space="preserve">540201481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0</v>
          </cell>
          <cell r="P280" t="str">
            <v>32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GESU6415009           </v>
          </cell>
          <cell r="U280" t="str">
            <v>25/03/2022</v>
          </cell>
          <cell r="V280" t="str">
            <v>22/03/2022</v>
          </cell>
          <cell r="W280" t="str">
            <v>REFORCO ESQ ( DARIO ) PUXE SBL / EXO.TRANSM. GW6E-2800/200KV-12 ( TEZOTO-GIBA ) PUXE SBL</v>
          </cell>
          <cell r="X280" t="str">
            <v>DTA TRANSP</v>
          </cell>
          <cell r="Y280" t="str">
            <v/>
          </cell>
          <cell r="Z280" t="str">
            <v xml:space="preserve">8 </v>
          </cell>
          <cell r="AA280" t="str">
            <v>1</v>
          </cell>
          <cell r="AB280" t="str">
            <v>40</v>
          </cell>
          <cell r="AC280" t="str">
            <v>11</v>
          </cell>
          <cell r="AD280" t="str">
            <v xml:space="preserve">GESU6415009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80534611</v>
          </cell>
          <cell r="C281" t="str">
            <v xml:space="preserve">540201482 </v>
          </cell>
          <cell r="E281" t="str">
            <v/>
          </cell>
          <cell r="F281" t="str">
            <v>VERDE</v>
          </cell>
          <cell r="G281" t="str">
            <v xml:space="preserve">MSC ATHENS                                        </v>
          </cell>
          <cell r="H281" t="str">
            <v>9</v>
          </cell>
          <cell r="I281" t="str">
            <v/>
          </cell>
          <cell r="J281">
            <v>62</v>
          </cell>
          <cell r="K281" t="str">
            <v>29</v>
          </cell>
          <cell r="L281" t="str">
            <v>62</v>
          </cell>
          <cell r="M281" t="str">
            <v>451</v>
          </cell>
          <cell r="N281" t="str">
            <v>4</v>
          </cell>
          <cell r="O281" t="str">
            <v>0</v>
          </cell>
          <cell r="P281" t="str">
            <v>22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HLXU8617006           </v>
          </cell>
          <cell r="U281" t="str">
            <v>03/02/2022</v>
          </cell>
          <cell r="V281" t="str">
            <v>17/03/2022</v>
          </cell>
          <cell r="W281" t="str">
            <v>Carlos A5410502022 / Silas A9608220297</v>
          </cell>
          <cell r="X281" t="str">
            <v>MBB</v>
          </cell>
          <cell r="Y281" t="str">
            <v/>
          </cell>
          <cell r="Z281" t="str">
            <v>20</v>
          </cell>
          <cell r="AA281" t="str">
            <v>4</v>
          </cell>
          <cell r="AB281" t="str">
            <v>38</v>
          </cell>
          <cell r="AC281" t="str">
            <v>11</v>
          </cell>
          <cell r="AD281" t="str">
            <v xml:space="preserve">HLXU8617006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>2204533113</v>
          </cell>
        </row>
        <row r="282">
          <cell r="B282">
            <v>80534612</v>
          </cell>
          <cell r="C282" t="str">
            <v xml:space="preserve">540201483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8</v>
          </cell>
          <cell r="K282" t="str">
            <v>4</v>
          </cell>
          <cell r="L282" t="str">
            <v>8</v>
          </cell>
          <cell r="M282" t="str">
            <v>0</v>
          </cell>
          <cell r="N282" t="str">
            <v>0</v>
          </cell>
          <cell r="O282" t="str">
            <v>1</v>
          </cell>
          <cell r="P282" t="str">
            <v>32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HLBU2177978           </v>
          </cell>
          <cell r="U282" t="str">
            <v>21/03/2022</v>
          </cell>
          <cell r="V282" t="str">
            <v/>
          </cell>
          <cell r="W282" t="str">
            <v>DTA 14/03</v>
          </cell>
          <cell r="X282" t="str">
            <v>DTA TRANSP</v>
          </cell>
          <cell r="Y282" t="str">
            <v/>
          </cell>
          <cell r="Z282" t="str">
            <v xml:space="preserve">8 </v>
          </cell>
          <cell r="AA282" t="str">
            <v>1</v>
          </cell>
          <cell r="AB282" t="str">
            <v>33</v>
          </cell>
          <cell r="AC282" t="str">
            <v>11</v>
          </cell>
          <cell r="AD282" t="str">
            <v xml:space="preserve">HLBU2177978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80534760</v>
          </cell>
          <cell r="C283" t="str">
            <v xml:space="preserve">540201488 </v>
          </cell>
          <cell r="E283" t="str">
            <v/>
          </cell>
          <cell r="F283" t="str">
            <v>VERDE</v>
          </cell>
          <cell r="G283" t="str">
            <v xml:space="preserve">MSC ATHENS                                        </v>
          </cell>
          <cell r="H283" t="str">
            <v>10</v>
          </cell>
          <cell r="I283" t="str">
            <v/>
          </cell>
          <cell r="J283">
            <v>7</v>
          </cell>
          <cell r="K283" t="str">
            <v>6</v>
          </cell>
          <cell r="L283" t="str">
            <v>7</v>
          </cell>
          <cell r="M283" t="str">
            <v>0</v>
          </cell>
          <cell r="N283" t="str">
            <v>2</v>
          </cell>
          <cell r="O283" t="str">
            <v>7</v>
          </cell>
          <cell r="P283" t="str">
            <v>22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FCIU9154630           </v>
          </cell>
          <cell r="V283" t="str">
            <v/>
          </cell>
          <cell r="W283" t="str">
            <v>BANCOS ( ALVARO ) PUXE SBL</v>
          </cell>
          <cell r="X283" t="str">
            <v>RETIDO MAPA</v>
          </cell>
          <cell r="Y283" t="str">
            <v/>
          </cell>
          <cell r="Z283" t="str">
            <v>20</v>
          </cell>
          <cell r="AA283" t="str">
            <v>0</v>
          </cell>
          <cell r="AB283" t="str">
            <v>31</v>
          </cell>
          <cell r="AC283" t="str">
            <v>11</v>
          </cell>
          <cell r="AD283" t="str">
            <v xml:space="preserve">FCIU9154630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>2204427747</v>
          </cell>
        </row>
        <row r="284">
          <cell r="B284">
            <v>80534761</v>
          </cell>
          <cell r="C284" t="str">
            <v xml:space="preserve">540201489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32</v>
          </cell>
          <cell r="K284" t="str">
            <v>15</v>
          </cell>
          <cell r="L284" t="str">
            <v>32</v>
          </cell>
          <cell r="M284" t="str">
            <v>169</v>
          </cell>
          <cell r="N284" t="str">
            <v>12</v>
          </cell>
          <cell r="O284" t="str">
            <v>18</v>
          </cell>
          <cell r="P284" t="str">
            <v>11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HLBU3419700           </v>
          </cell>
          <cell r="U284" t="str">
            <v>28/02/2022</v>
          </cell>
          <cell r="V284" t="str">
            <v>22/03/2022</v>
          </cell>
          <cell r="W284" t="str">
            <v/>
          </cell>
          <cell r="X284" t="str">
            <v>DTA TRANSP</v>
          </cell>
          <cell r="Y284" t="str">
            <v/>
          </cell>
          <cell r="Z284" t="str">
            <v xml:space="preserve">7 </v>
          </cell>
          <cell r="AA284" t="str">
            <v>4</v>
          </cell>
          <cell r="AB284" t="str">
            <v>45</v>
          </cell>
          <cell r="AC284" t="str">
            <v>11</v>
          </cell>
          <cell r="AD284" t="str">
            <v xml:space="preserve">HLBU3419700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80534765</v>
          </cell>
          <cell r="C285" t="str">
            <v xml:space="preserve">540201490 </v>
          </cell>
          <cell r="E285" t="str">
            <v/>
          </cell>
          <cell r="F285" t="str">
            <v>VERDE</v>
          </cell>
          <cell r="G285" t="str">
            <v xml:space="preserve">MSC ATHENS                                        </v>
          </cell>
          <cell r="H285" t="str">
            <v>11</v>
          </cell>
          <cell r="I285" t="str">
            <v/>
          </cell>
          <cell r="J285">
            <v>9</v>
          </cell>
          <cell r="K285" t="str">
            <v>3</v>
          </cell>
          <cell r="L285" t="str">
            <v>9</v>
          </cell>
          <cell r="M285" t="str">
            <v>0</v>
          </cell>
          <cell r="N285" t="str">
            <v>28</v>
          </cell>
          <cell r="O285" t="str">
            <v>11</v>
          </cell>
          <cell r="P285" t="str">
            <v>7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HLXU8456621           </v>
          </cell>
          <cell r="U285" t="str">
            <v>25/03/2022</v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>20</v>
          </cell>
          <cell r="AA285" t="str">
            <v>1</v>
          </cell>
          <cell r="AB285" t="str">
            <v>47</v>
          </cell>
          <cell r="AC285" t="str">
            <v>11</v>
          </cell>
          <cell r="AD285" t="str">
            <v xml:space="preserve">HLXU8456621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>2204211450</v>
          </cell>
        </row>
        <row r="286">
          <cell r="B286">
            <v>80534786</v>
          </cell>
          <cell r="C286" t="str">
            <v xml:space="preserve">540201492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9</v>
          </cell>
          <cell r="K286" t="str">
            <v>5</v>
          </cell>
          <cell r="L286" t="str">
            <v>9</v>
          </cell>
          <cell r="M286" t="str">
            <v>1</v>
          </cell>
          <cell r="N286" t="str">
            <v>25</v>
          </cell>
          <cell r="O286" t="str">
            <v>4</v>
          </cell>
          <cell r="P286" t="str">
            <v>20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HLBU1357390           </v>
          </cell>
          <cell r="V286" t="str">
            <v/>
          </cell>
          <cell r="W286" t="str">
            <v/>
          </cell>
          <cell r="X286" t="str">
            <v>DTA EADI</v>
          </cell>
          <cell r="Y286" t="str">
            <v>11/03/2022</v>
          </cell>
          <cell r="Z286" t="str">
            <v xml:space="preserve">8 </v>
          </cell>
          <cell r="AA286" t="str">
            <v>0</v>
          </cell>
          <cell r="AB286" t="str">
            <v>50</v>
          </cell>
          <cell r="AC286" t="str">
            <v>11</v>
          </cell>
          <cell r="AD286" t="str">
            <v xml:space="preserve">HLBU1357390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80534792</v>
          </cell>
          <cell r="C287" t="str">
            <v xml:space="preserve">540201495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21</v>
          </cell>
          <cell r="K287" t="str">
            <v>7</v>
          </cell>
          <cell r="L287" t="str">
            <v>21</v>
          </cell>
          <cell r="M287" t="str">
            <v>52</v>
          </cell>
          <cell r="N287" t="str">
            <v>7</v>
          </cell>
          <cell r="O287" t="str">
            <v>16</v>
          </cell>
          <cell r="P287" t="str">
            <v>13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DFSU7319708           </v>
          </cell>
          <cell r="U287" t="str">
            <v>18/03/2022</v>
          </cell>
          <cell r="V287" t="str">
            <v>18/03/2022</v>
          </cell>
          <cell r="W287" t="str">
            <v>Leticia A9734603631</v>
          </cell>
          <cell r="X287" t="str">
            <v>SBL</v>
          </cell>
          <cell r="Y287" t="str">
            <v>14/03/2022</v>
          </cell>
          <cell r="Z287" t="str">
            <v xml:space="preserve">8 </v>
          </cell>
          <cell r="AA287" t="str">
            <v>1</v>
          </cell>
          <cell r="AB287" t="str">
            <v>38</v>
          </cell>
          <cell r="AC287" t="str">
            <v>11</v>
          </cell>
          <cell r="AD287" t="str">
            <v xml:space="preserve">DFSU7319708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80534799</v>
          </cell>
          <cell r="C288" t="str">
            <v xml:space="preserve">540201496 </v>
          </cell>
          <cell r="E288" t="str">
            <v/>
          </cell>
          <cell r="F288" t="str">
            <v>VERDE</v>
          </cell>
          <cell r="G288" t="str">
            <v xml:space="preserve">MSC ATHENS                                        </v>
          </cell>
          <cell r="H288" t="str">
            <v>14</v>
          </cell>
          <cell r="I288" t="str">
            <v/>
          </cell>
          <cell r="J288">
            <v>19</v>
          </cell>
          <cell r="K288" t="str">
            <v>5</v>
          </cell>
          <cell r="L288" t="str">
            <v>19</v>
          </cell>
          <cell r="M288" t="str">
            <v>42</v>
          </cell>
          <cell r="N288" t="str">
            <v>9</v>
          </cell>
          <cell r="O288" t="str">
            <v>19</v>
          </cell>
          <cell r="P288" t="str">
            <v>2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SLSU8053800           </v>
          </cell>
          <cell r="U288" t="str">
            <v>25/03/2022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>20</v>
          </cell>
          <cell r="AA288" t="str">
            <v>2</v>
          </cell>
          <cell r="AB288" t="str">
            <v>32</v>
          </cell>
          <cell r="AC288" t="str">
            <v>11</v>
          </cell>
          <cell r="AD288" t="str">
            <v xml:space="preserve">SLSU8053800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>2204074461</v>
          </cell>
        </row>
        <row r="289">
          <cell r="B289">
            <v>80534833</v>
          </cell>
          <cell r="C289" t="str">
            <v xml:space="preserve">540201498 </v>
          </cell>
          <cell r="E289" t="str">
            <v/>
          </cell>
          <cell r="F289" t="str">
            <v>VERDE</v>
          </cell>
          <cell r="G289" t="str">
            <v xml:space="preserve">MSC ATHENS                                        </v>
          </cell>
          <cell r="H289" t="str">
            <v>8</v>
          </cell>
          <cell r="I289" t="str">
            <v/>
          </cell>
          <cell r="J289">
            <v>12</v>
          </cell>
          <cell r="K289" t="str">
            <v>5</v>
          </cell>
          <cell r="L289" t="str">
            <v>12</v>
          </cell>
          <cell r="M289" t="str">
            <v>18</v>
          </cell>
          <cell r="N289" t="str">
            <v>18</v>
          </cell>
          <cell r="O289" t="str">
            <v>13</v>
          </cell>
          <cell r="P289" t="str">
            <v>5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HLBU1085115           </v>
          </cell>
          <cell r="U289" t="str">
            <v>15/03/2022</v>
          </cell>
          <cell r="V289" t="str">
            <v>18/03/2022</v>
          </cell>
          <cell r="W289" t="str">
            <v>Milani A0035446903</v>
          </cell>
          <cell r="X289" t="str">
            <v>MBB</v>
          </cell>
          <cell r="Y289" t="str">
            <v/>
          </cell>
          <cell r="Z289" t="str">
            <v>20</v>
          </cell>
          <cell r="AA289" t="str">
            <v>1</v>
          </cell>
          <cell r="AB289" t="str">
            <v>37</v>
          </cell>
          <cell r="AC289" t="str">
            <v>11</v>
          </cell>
          <cell r="AD289" t="str">
            <v xml:space="preserve">HLBU1085115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>2204633100</v>
          </cell>
        </row>
        <row r="290">
          <cell r="B290">
            <v>80534797</v>
          </cell>
          <cell r="C290" t="str">
            <v xml:space="preserve">540201499 </v>
          </cell>
          <cell r="E290" t="str">
            <v/>
          </cell>
          <cell r="F290" t="str">
            <v>VERDE</v>
          </cell>
          <cell r="G290" t="str">
            <v xml:space="preserve">MSC ATHENS                                        </v>
          </cell>
          <cell r="H290" t="str">
            <v>14</v>
          </cell>
          <cell r="I290" t="str">
            <v/>
          </cell>
          <cell r="J290">
            <v>41</v>
          </cell>
          <cell r="K290" t="str">
            <v>18</v>
          </cell>
          <cell r="L290" t="str">
            <v>41</v>
          </cell>
          <cell r="M290" t="str">
            <v>121</v>
          </cell>
          <cell r="N290" t="str">
            <v>12</v>
          </cell>
          <cell r="O290" t="str">
            <v>9</v>
          </cell>
          <cell r="P290" t="str">
            <v>27</v>
          </cell>
          <cell r="Q290" t="str">
            <v>1</v>
          </cell>
          <cell r="R290" t="str">
            <v>1</v>
          </cell>
          <cell r="S290" t="str">
            <v>Não</v>
          </cell>
          <cell r="T290" t="str">
            <v xml:space="preserve">CAIU8998828           </v>
          </cell>
          <cell r="U290" t="str">
            <v>04/03/2022</v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>20</v>
          </cell>
          <cell r="AA290" t="str">
            <v>3</v>
          </cell>
          <cell r="AB290" t="str">
            <v>51</v>
          </cell>
          <cell r="AC290" t="str">
            <v>11</v>
          </cell>
          <cell r="AD290" t="str">
            <v xml:space="preserve">CAIU8998828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>2204074526</v>
          </cell>
        </row>
        <row r="291">
          <cell r="B291">
            <v>80534818</v>
          </cell>
          <cell r="C291" t="str">
            <v xml:space="preserve">540201508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8</v>
          </cell>
          <cell r="K291" t="str">
            <v>3</v>
          </cell>
          <cell r="L291" t="str">
            <v>8</v>
          </cell>
          <cell r="M291" t="str">
            <v>0</v>
          </cell>
          <cell r="N291" t="str">
            <v>13</v>
          </cell>
          <cell r="O291" t="str">
            <v>19</v>
          </cell>
          <cell r="P291" t="str">
            <v>4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UACU5872739           </v>
          </cell>
          <cell r="V291" t="str">
            <v/>
          </cell>
          <cell r="W291" t="str">
            <v>PORTA-OBJETOS AREA DO TETO ( ALVARO ) PUXE SBL</v>
          </cell>
          <cell r="X291" t="str">
            <v>DTA EADI</v>
          </cell>
          <cell r="Y291" t="str">
            <v>11/03/2022</v>
          </cell>
          <cell r="Z291" t="str">
            <v xml:space="preserve">8 </v>
          </cell>
          <cell r="AA291" t="str">
            <v>0</v>
          </cell>
          <cell r="AB291" t="str">
            <v>36</v>
          </cell>
          <cell r="AC291" t="str">
            <v>11</v>
          </cell>
          <cell r="AD291" t="str">
            <v xml:space="preserve">UACU5872739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80534819</v>
          </cell>
          <cell r="C292" t="str">
            <v xml:space="preserve">540201509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20</v>
          </cell>
          <cell r="P292" t="str">
            <v>0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FANU1080774           </v>
          </cell>
          <cell r="V292" t="str">
            <v/>
          </cell>
          <cell r="W292" t="str">
            <v>PORTA-OBJETOS AREA DO TETO ( ALVARO ) PUXE SBL</v>
          </cell>
          <cell r="X292" t="str">
            <v>DTA EADI</v>
          </cell>
          <cell r="Y292" t="str">
            <v>11/03/2022</v>
          </cell>
          <cell r="Z292" t="str">
            <v xml:space="preserve">8 </v>
          </cell>
          <cell r="AA292" t="str">
            <v>0</v>
          </cell>
          <cell r="AB292" t="str">
            <v>20</v>
          </cell>
          <cell r="AC292" t="str">
            <v>11</v>
          </cell>
          <cell r="AD292" t="str">
            <v xml:space="preserve">FANU1080774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80534820</v>
          </cell>
          <cell r="C293" t="str">
            <v xml:space="preserve">540201510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</v>
          </cell>
          <cell r="K293" t="str">
            <v>1</v>
          </cell>
          <cell r="L293" t="str">
            <v>1</v>
          </cell>
          <cell r="M293" t="str">
            <v>0</v>
          </cell>
          <cell r="N293" t="str">
            <v>0</v>
          </cell>
          <cell r="O293" t="str">
            <v>47</v>
          </cell>
          <cell r="P293" t="str">
            <v>0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TCKU6005422           </v>
          </cell>
          <cell r="V293" t="str">
            <v/>
          </cell>
          <cell r="W293" t="str">
            <v>DTA 14/03- BANCOS ( ALVARO ) PUXE SBL</v>
          </cell>
          <cell r="X293" t="str">
            <v>DTA TRANSP</v>
          </cell>
          <cell r="Y293" t="str">
            <v/>
          </cell>
          <cell r="Z293" t="str">
            <v xml:space="preserve">8 </v>
          </cell>
          <cell r="AA293" t="str">
            <v>0</v>
          </cell>
          <cell r="AB293" t="str">
            <v>47</v>
          </cell>
          <cell r="AC293" t="str">
            <v>11</v>
          </cell>
          <cell r="AD293" t="str">
            <v xml:space="preserve">TCKU6005422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80535047</v>
          </cell>
          <cell r="C294" t="str">
            <v xml:space="preserve">540201512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101</v>
          </cell>
          <cell r="K294" t="str">
            <v>37</v>
          </cell>
          <cell r="L294" t="str">
            <v>101</v>
          </cell>
          <cell r="M294" t="str">
            <v>809</v>
          </cell>
          <cell r="N294" t="str">
            <v>1</v>
          </cell>
          <cell r="O294" t="str">
            <v>3</v>
          </cell>
          <cell r="P294" t="str">
            <v>31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HLBU1847273           </v>
          </cell>
          <cell r="U294" t="str">
            <v>21/03/2022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 xml:space="preserve">8 </v>
          </cell>
          <cell r="AA294" t="str">
            <v>1</v>
          </cell>
          <cell r="AB294" t="str">
            <v>52</v>
          </cell>
          <cell r="AC294" t="str">
            <v>11</v>
          </cell>
          <cell r="AD294" t="str">
            <v xml:space="preserve">HLBU1847273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80534822</v>
          </cell>
          <cell r="C295" t="str">
            <v xml:space="preserve">540201513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73</v>
          </cell>
          <cell r="K295" t="str">
            <v>28</v>
          </cell>
          <cell r="L295" t="str">
            <v>73</v>
          </cell>
          <cell r="M295" t="str">
            <v>364</v>
          </cell>
          <cell r="N295" t="str">
            <v>33</v>
          </cell>
          <cell r="O295" t="str">
            <v>8</v>
          </cell>
          <cell r="P295" t="str">
            <v>32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FANU1150188           </v>
          </cell>
          <cell r="U295" t="str">
            <v>07/02/2022</v>
          </cell>
          <cell r="V295" t="str">
            <v>22/03/2022</v>
          </cell>
          <cell r="W295" t="str">
            <v/>
          </cell>
          <cell r="X295" t="str">
            <v>DTA TRANSP</v>
          </cell>
          <cell r="Y295" t="str">
            <v/>
          </cell>
          <cell r="Z295" t="str">
            <v xml:space="preserve">8 </v>
          </cell>
          <cell r="AA295" t="str">
            <v>3</v>
          </cell>
          <cell r="AB295" t="str">
            <v>51</v>
          </cell>
          <cell r="AC295" t="str">
            <v>11</v>
          </cell>
          <cell r="AD295" t="str">
            <v xml:space="preserve">FANU1150188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80535053</v>
          </cell>
          <cell r="C296" t="str">
            <v xml:space="preserve">540201516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5</v>
          </cell>
          <cell r="K296" t="str">
            <v>3</v>
          </cell>
          <cell r="L296" t="str">
            <v>5</v>
          </cell>
          <cell r="M296" t="str">
            <v>0</v>
          </cell>
          <cell r="N296" t="str">
            <v>11</v>
          </cell>
          <cell r="O296" t="str">
            <v>0</v>
          </cell>
          <cell r="P296" t="str">
            <v>15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FCIU9100464           </v>
          </cell>
          <cell r="V296" t="str">
            <v/>
          </cell>
          <cell r="W296" t="str">
            <v>EXO.TRANSM. GW6E-2800/200KV-12 ( TEZOTO-GIBA ) PUXE SBL</v>
          </cell>
          <cell r="X296" t="str">
            <v>DTA EADI</v>
          </cell>
          <cell r="Y296" t="str">
            <v>14/03/2022</v>
          </cell>
          <cell r="Z296" t="str">
            <v xml:space="preserve">8 </v>
          </cell>
          <cell r="AA296" t="str">
            <v>0</v>
          </cell>
          <cell r="AB296" t="str">
            <v>26</v>
          </cell>
          <cell r="AC296" t="str">
            <v>11</v>
          </cell>
          <cell r="AD296" t="str">
            <v xml:space="preserve">FCIU9100464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80535118</v>
          </cell>
          <cell r="C297" t="str">
            <v xml:space="preserve">540201517 </v>
          </cell>
          <cell r="E297" t="str">
            <v/>
          </cell>
          <cell r="F297" t="str">
            <v>VERDE</v>
          </cell>
          <cell r="G297" t="str">
            <v xml:space="preserve">MSC ATHENS                                        </v>
          </cell>
          <cell r="H297" t="str">
            <v>14</v>
          </cell>
          <cell r="I297" t="str">
            <v/>
          </cell>
          <cell r="J297">
            <v>22</v>
          </cell>
          <cell r="K297" t="str">
            <v>11</v>
          </cell>
          <cell r="L297" t="str">
            <v>22</v>
          </cell>
          <cell r="M297" t="str">
            <v>0</v>
          </cell>
          <cell r="N297" t="str">
            <v>17</v>
          </cell>
          <cell r="O297" t="str">
            <v>19</v>
          </cell>
          <cell r="P297" t="str">
            <v>18</v>
          </cell>
          <cell r="Q297" t="str">
            <v>1</v>
          </cell>
          <cell r="R297" t="str">
            <v>1</v>
          </cell>
          <cell r="S297" t="str">
            <v>Não</v>
          </cell>
          <cell r="T297" t="str">
            <v xml:space="preserve">CAAU5475950           </v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>20</v>
          </cell>
          <cell r="AA297" t="str">
            <v>0</v>
          </cell>
          <cell r="AB297" t="str">
            <v>55</v>
          </cell>
          <cell r="AC297" t="str">
            <v>11</v>
          </cell>
          <cell r="AD297" t="str">
            <v xml:space="preserve">CAAU5475950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>2204074496</v>
          </cell>
        </row>
        <row r="298">
          <cell r="B298">
            <v>80535123</v>
          </cell>
          <cell r="C298" t="str">
            <v xml:space="preserve">540201530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9</v>
          </cell>
          <cell r="K298" t="str">
            <v>3</v>
          </cell>
          <cell r="L298" t="str">
            <v>9</v>
          </cell>
          <cell r="M298" t="str">
            <v>0</v>
          </cell>
          <cell r="N298" t="str">
            <v>1</v>
          </cell>
          <cell r="O298" t="str">
            <v>7</v>
          </cell>
          <cell r="P298" t="str">
            <v>20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TCLU9517224           </v>
          </cell>
          <cell r="U298" t="str">
            <v>21/03/2022</v>
          </cell>
          <cell r="V298" t="str">
            <v/>
          </cell>
          <cell r="W298" t="str">
            <v>EXO.TRANSM. GW6E-2800/200KV-12 ( TEZOTO-GIBA ) PUXE SBL</v>
          </cell>
          <cell r="X298" t="str">
            <v>SBL</v>
          </cell>
          <cell r="Y298" t="str">
            <v/>
          </cell>
          <cell r="Z298" t="str">
            <v xml:space="preserve">8 </v>
          </cell>
          <cell r="AA298" t="str">
            <v>1</v>
          </cell>
          <cell r="AB298" t="str">
            <v>28</v>
          </cell>
          <cell r="AC298" t="str">
            <v>11</v>
          </cell>
          <cell r="AD298" t="str">
            <v xml:space="preserve">TCLU9517224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80535174</v>
          </cell>
          <cell r="C299" t="str">
            <v xml:space="preserve">540201547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16</v>
          </cell>
          <cell r="K299" t="str">
            <v>9</v>
          </cell>
          <cell r="L299" t="str">
            <v>16</v>
          </cell>
          <cell r="M299" t="str">
            <v>0</v>
          </cell>
          <cell r="N299" t="str">
            <v>17</v>
          </cell>
          <cell r="O299" t="str">
            <v>9</v>
          </cell>
          <cell r="P299" t="str">
            <v>11</v>
          </cell>
          <cell r="Q299" t="str">
            <v>1</v>
          </cell>
          <cell r="R299" t="str">
            <v>1</v>
          </cell>
          <cell r="S299" t="str">
            <v>Não</v>
          </cell>
          <cell r="T299" t="str">
            <v xml:space="preserve">TCNU3280744           </v>
          </cell>
          <cell r="U299" t="str">
            <v>23/03/2022</v>
          </cell>
          <cell r="V299" t="str">
            <v/>
          </cell>
          <cell r="W299" t="str">
            <v/>
          </cell>
          <cell r="X299" t="str">
            <v>DTA EADI</v>
          </cell>
          <cell r="Y299" t="str">
            <v>11/03/2022</v>
          </cell>
          <cell r="Z299" t="str">
            <v xml:space="preserve">7 </v>
          </cell>
          <cell r="AA299" t="str">
            <v>1</v>
          </cell>
          <cell r="AB299" t="str">
            <v>38</v>
          </cell>
          <cell r="AC299" t="str">
            <v>11</v>
          </cell>
          <cell r="AD299" t="str">
            <v xml:space="preserve">TCNU3280744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80535186</v>
          </cell>
          <cell r="C300" t="str">
            <v xml:space="preserve">540201549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5</v>
          </cell>
          <cell r="K300" t="str">
            <v/>
          </cell>
          <cell r="L300" t="str">
            <v>5</v>
          </cell>
          <cell r="M300" t="str">
            <v>1</v>
          </cell>
          <cell r="N300" t="str">
            <v>20</v>
          </cell>
          <cell r="O300" t="str">
            <v>0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FCIU6658940           </v>
          </cell>
          <cell r="U300" t="str">
            <v>23/03/2022</v>
          </cell>
          <cell r="V300" t="str">
            <v/>
          </cell>
          <cell r="W300" t="str">
            <v/>
          </cell>
          <cell r="X300" t="str">
            <v>DTA EADI</v>
          </cell>
          <cell r="Y300" t="str">
            <v>11/03/2022</v>
          </cell>
          <cell r="Z300" t="str">
            <v xml:space="preserve">8 </v>
          </cell>
          <cell r="AA300" t="str">
            <v>1</v>
          </cell>
          <cell r="AB300" t="str">
            <v>21</v>
          </cell>
          <cell r="AC300" t="str">
            <v>11</v>
          </cell>
          <cell r="AD300" t="str">
            <v xml:space="preserve">FCIU6658940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80535230</v>
          </cell>
          <cell r="C301" t="str">
            <v xml:space="preserve">540201552 </v>
          </cell>
          <cell r="E301" t="str">
            <v/>
          </cell>
          <cell r="F301" t="str">
            <v>VERDE</v>
          </cell>
          <cell r="G301" t="str">
            <v xml:space="preserve">MSC ATHENS                                        </v>
          </cell>
          <cell r="H301" t="str">
            <v>4</v>
          </cell>
          <cell r="I301" t="str">
            <v>1</v>
          </cell>
          <cell r="J301">
            <v>44</v>
          </cell>
          <cell r="K301" t="str">
            <v>19</v>
          </cell>
          <cell r="L301" t="str">
            <v>44</v>
          </cell>
          <cell r="M301" t="str">
            <v>283</v>
          </cell>
          <cell r="N301" t="str">
            <v>10</v>
          </cell>
          <cell r="O301" t="str">
            <v>0</v>
          </cell>
          <cell r="P301" t="str">
            <v>0</v>
          </cell>
          <cell r="Q301" t="str">
            <v>3</v>
          </cell>
          <cell r="R301" t="str">
            <v>3</v>
          </cell>
          <cell r="S301" t="str">
            <v>Não</v>
          </cell>
          <cell r="T301" t="str">
            <v xml:space="preserve">CAIU8978797           </v>
          </cell>
          <cell r="V301" t="str">
            <v/>
          </cell>
          <cell r="W301" t="str">
            <v>(SNS) TROCA DE NOTA</v>
          </cell>
          <cell r="X301" t="str">
            <v/>
          </cell>
          <cell r="Y301" t="str">
            <v/>
          </cell>
          <cell r="Z301" t="str">
            <v>10</v>
          </cell>
          <cell r="AA301" t="str">
            <v>0</v>
          </cell>
          <cell r="AB301" t="str">
            <v>25</v>
          </cell>
          <cell r="AC301" t="str">
            <v>11</v>
          </cell>
          <cell r="AD301" t="str">
            <v xml:space="preserve">CAIU8978797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>2204748675</v>
          </cell>
        </row>
        <row r="302">
          <cell r="B302">
            <v>80535248</v>
          </cell>
          <cell r="C302" t="str">
            <v xml:space="preserve">540201556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5</v>
          </cell>
          <cell r="K302" t="str">
            <v>2</v>
          </cell>
          <cell r="L302" t="str">
            <v>5</v>
          </cell>
          <cell r="M302" t="str">
            <v>0</v>
          </cell>
          <cell r="N302" t="str">
            <v>0</v>
          </cell>
          <cell r="O302" t="str">
            <v>10</v>
          </cell>
          <cell r="P302" t="str">
            <v>17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TEMU7467625           </v>
          </cell>
          <cell r="V302" t="str">
            <v/>
          </cell>
          <cell r="W302" t="str">
            <v>- CJ TRAVESSA ( DARIO ) PUXE SBL</v>
          </cell>
          <cell r="X302" t="str">
            <v>DTA EADI</v>
          </cell>
          <cell r="Y302" t="str">
            <v>11/03/2022</v>
          </cell>
          <cell r="Z302" t="str">
            <v xml:space="preserve">7 </v>
          </cell>
          <cell r="AA302" t="str">
            <v>0</v>
          </cell>
          <cell r="AB302" t="str">
            <v>27</v>
          </cell>
          <cell r="AC302" t="str">
            <v>11</v>
          </cell>
          <cell r="AD302" t="str">
            <v xml:space="preserve">TEMU7467625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80535257</v>
          </cell>
          <cell r="C303" t="str">
            <v xml:space="preserve">540201557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1</v>
          </cell>
          <cell r="K303" t="str">
            <v>1</v>
          </cell>
          <cell r="L303" t="str">
            <v>1</v>
          </cell>
          <cell r="M303" t="str">
            <v>0</v>
          </cell>
          <cell r="N303" t="str">
            <v>0</v>
          </cell>
          <cell r="O303" t="str">
            <v>51</v>
          </cell>
          <cell r="P303" t="str">
            <v>0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FFAU2203714           </v>
          </cell>
          <cell r="V303" t="str">
            <v/>
          </cell>
          <cell r="W303" t="str">
            <v>BANCOS ( ALVARO ) PUXE SBL</v>
          </cell>
          <cell r="X303" t="str">
            <v>DTA EADI</v>
          </cell>
          <cell r="Y303" t="str">
            <v>14/03/2022</v>
          </cell>
          <cell r="Z303" t="str">
            <v xml:space="preserve">7 </v>
          </cell>
          <cell r="AA303" t="str">
            <v>0</v>
          </cell>
          <cell r="AB303" t="str">
            <v>51</v>
          </cell>
          <cell r="AC303" t="str">
            <v>11</v>
          </cell>
          <cell r="AD303" t="str">
            <v xml:space="preserve">FFAU2203714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80535258</v>
          </cell>
          <cell r="C304" t="str">
            <v xml:space="preserve">540201558 </v>
          </cell>
          <cell r="E304" t="str">
            <v/>
          </cell>
          <cell r="F304" t="str">
            <v>VERDE</v>
          </cell>
          <cell r="G304" t="str">
            <v xml:space="preserve">MSC ATHENS                                        </v>
          </cell>
          <cell r="H304" t="str">
            <v>7</v>
          </cell>
          <cell r="I304" t="str">
            <v/>
          </cell>
          <cell r="J304">
            <v>66</v>
          </cell>
          <cell r="K304" t="str">
            <v>24</v>
          </cell>
          <cell r="L304" t="str">
            <v>66</v>
          </cell>
          <cell r="M304" t="str">
            <v>400</v>
          </cell>
          <cell r="N304" t="str">
            <v>29</v>
          </cell>
          <cell r="O304" t="str">
            <v>4</v>
          </cell>
          <cell r="P304" t="str">
            <v>24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AMFU8927493           </v>
          </cell>
          <cell r="U304" t="str">
            <v>21/03/2022</v>
          </cell>
          <cell r="V304" t="str">
            <v>21/03/2022</v>
          </cell>
          <cell r="W304" t="str">
            <v>PORTA-OBJETOS AREA DO TETO ( ALVARO ) PUXE SBL/ Patrick A0091533628</v>
          </cell>
          <cell r="X304" t="str">
            <v>MBB</v>
          </cell>
          <cell r="Y304" t="str">
            <v/>
          </cell>
          <cell r="Z304" t="str">
            <v>20</v>
          </cell>
          <cell r="AA304" t="str">
            <v>1</v>
          </cell>
          <cell r="AB304" t="str">
            <v>42</v>
          </cell>
          <cell r="AC304" t="str">
            <v>11</v>
          </cell>
          <cell r="AD304" t="str">
            <v xml:space="preserve">AMFU8927493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>2204730440</v>
          </cell>
        </row>
        <row r="305">
          <cell r="B305">
            <v>80535259</v>
          </cell>
          <cell r="C305" t="str">
            <v xml:space="preserve">540201559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1</v>
          </cell>
          <cell r="K305" t="str">
            <v>1</v>
          </cell>
          <cell r="L305" t="str">
            <v>1</v>
          </cell>
          <cell r="M305" t="str">
            <v>0</v>
          </cell>
          <cell r="N305" t="str">
            <v>0</v>
          </cell>
          <cell r="O305" t="str">
            <v>51</v>
          </cell>
          <cell r="P305" t="str">
            <v>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HAMU1230912           </v>
          </cell>
          <cell r="V305" t="str">
            <v>24/03/2022</v>
          </cell>
          <cell r="W305" t="str">
            <v>BANCOS ( ALVARO ) PUXE SBL / Div de Peso acima de 10%</v>
          </cell>
          <cell r="X305" t="str">
            <v>DTA TRANSP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51</v>
          </cell>
          <cell r="AC305" t="str">
            <v>11</v>
          </cell>
          <cell r="AD305" t="str">
            <v xml:space="preserve">HAMU1230912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80535263</v>
          </cell>
          <cell r="C306" t="str">
            <v xml:space="preserve">540201561 </v>
          </cell>
          <cell r="E306" t="str">
            <v/>
          </cell>
          <cell r="F306" t="str">
            <v>VERDE</v>
          </cell>
          <cell r="G306" t="str">
            <v xml:space="preserve">MSC ATHENS                                        </v>
          </cell>
          <cell r="H306" t="str">
            <v>4</v>
          </cell>
          <cell r="I306" t="str">
            <v/>
          </cell>
          <cell r="J306">
            <v>109</v>
          </cell>
          <cell r="K306" t="str">
            <v>44</v>
          </cell>
          <cell r="L306" t="str">
            <v>109</v>
          </cell>
          <cell r="M306" t="str">
            <v>612</v>
          </cell>
          <cell r="N306" t="str">
            <v>1</v>
          </cell>
          <cell r="O306" t="str">
            <v>11</v>
          </cell>
          <cell r="P306" t="str">
            <v>16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FSCU8248369           </v>
          </cell>
          <cell r="U306" t="str">
            <v>17/03/2022</v>
          </cell>
          <cell r="V306" t="str">
            <v>17/03/2022</v>
          </cell>
          <cell r="W306" t="str">
            <v>EXO.TRANSM. GW6E-2800/200KV-12 ( TEZOTO-GIBA ) PUXE SBL / Patrick A0091533628</v>
          </cell>
          <cell r="X306" t="str">
            <v>SBL</v>
          </cell>
          <cell r="Y306" t="str">
            <v/>
          </cell>
          <cell r="Z306" t="str">
            <v>20</v>
          </cell>
          <cell r="AA306" t="str">
            <v>5</v>
          </cell>
          <cell r="AB306" t="str">
            <v>40</v>
          </cell>
          <cell r="AC306" t="str">
            <v>11</v>
          </cell>
          <cell r="AD306" t="str">
            <v xml:space="preserve">FSCU8248369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>2204766932</v>
          </cell>
        </row>
        <row r="307">
          <cell r="B307">
            <v>80535265</v>
          </cell>
          <cell r="C307" t="str">
            <v xml:space="preserve">540201562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1</v>
          </cell>
          <cell r="K307" t="str">
            <v>1</v>
          </cell>
          <cell r="L307" t="str">
            <v>1</v>
          </cell>
          <cell r="M307" t="str">
            <v>0</v>
          </cell>
          <cell r="N307" t="str">
            <v>0</v>
          </cell>
          <cell r="O307" t="str">
            <v>51</v>
          </cell>
          <cell r="P307" t="str">
            <v>0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TGHU6110661           </v>
          </cell>
          <cell r="V307" t="str">
            <v/>
          </cell>
          <cell r="W307" t="str">
            <v>BANCOS ( ALVARO ) PUXE SBL</v>
          </cell>
          <cell r="X307" t="str">
            <v>DTA EADI</v>
          </cell>
          <cell r="Y307" t="str">
            <v>14/03/2022</v>
          </cell>
          <cell r="Z307" t="str">
            <v xml:space="preserve">7 </v>
          </cell>
          <cell r="AA307" t="str">
            <v>0</v>
          </cell>
          <cell r="AB307" t="str">
            <v>51</v>
          </cell>
          <cell r="AC307" t="str">
            <v>11</v>
          </cell>
          <cell r="AD307" t="str">
            <v xml:space="preserve">TGHU6110661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80535276</v>
          </cell>
          <cell r="C308" t="str">
            <v xml:space="preserve">540201564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40</v>
          </cell>
          <cell r="K308" t="str">
            <v>13</v>
          </cell>
          <cell r="L308" t="str">
            <v>40</v>
          </cell>
          <cell r="M308" t="str">
            <v>450</v>
          </cell>
          <cell r="N308" t="str">
            <v>115</v>
          </cell>
          <cell r="O308" t="str">
            <v>33</v>
          </cell>
          <cell r="P308" t="str">
            <v>8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HLBU3104127           </v>
          </cell>
          <cell r="V308" t="str">
            <v/>
          </cell>
          <cell r="W308" t="str">
            <v>EXO.TRANSM. GW6E-2800/200KV-12 ( TEZOTO-GIBA ) PUXE SBL</v>
          </cell>
          <cell r="X308" t="str">
            <v>DTA EADI</v>
          </cell>
          <cell r="Y308" t="str">
            <v>14/03/2022</v>
          </cell>
          <cell r="Z308" t="str">
            <v xml:space="preserve">8 </v>
          </cell>
          <cell r="AA308" t="str">
            <v>0</v>
          </cell>
          <cell r="AB308" t="str">
            <v>54</v>
          </cell>
          <cell r="AC308" t="str">
            <v>11</v>
          </cell>
          <cell r="AD308" t="str">
            <v xml:space="preserve">HLBU3104127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80535384</v>
          </cell>
          <cell r="C309" t="str">
            <v xml:space="preserve">540201565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11</v>
          </cell>
          <cell r="K309" t="str">
            <v>7</v>
          </cell>
          <cell r="L309" t="str">
            <v>11</v>
          </cell>
          <cell r="M309" t="str">
            <v>0</v>
          </cell>
          <cell r="N309" t="str">
            <v>11</v>
          </cell>
          <cell r="O309" t="str">
            <v>31</v>
          </cell>
          <cell r="P309" t="str">
            <v>12</v>
          </cell>
          <cell r="Q309" t="str">
            <v>1</v>
          </cell>
          <cell r="R309" t="str">
            <v>1</v>
          </cell>
          <cell r="S309" t="str">
            <v>Não</v>
          </cell>
          <cell r="T309" t="str">
            <v xml:space="preserve">HLBU1480465           </v>
          </cell>
          <cell r="V309" t="str">
            <v>24/03/2022</v>
          </cell>
          <cell r="W309" t="str">
            <v>Div de Peso acima de 10%</v>
          </cell>
          <cell r="X309" t="str">
            <v>DTA TRANSP</v>
          </cell>
          <cell r="Y309" t="str">
            <v/>
          </cell>
          <cell r="Z309" t="str">
            <v xml:space="preserve">8 </v>
          </cell>
          <cell r="AA309" t="str">
            <v>0</v>
          </cell>
          <cell r="AB309" t="str">
            <v>55</v>
          </cell>
          <cell r="AC309" t="str">
            <v>11</v>
          </cell>
          <cell r="AD309" t="str">
            <v xml:space="preserve">HLBU1480465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80535402</v>
          </cell>
          <cell r="C310" t="str">
            <v xml:space="preserve">540201567 </v>
          </cell>
          <cell r="E310" t="str">
            <v/>
          </cell>
          <cell r="F310" t="str">
            <v>VERDE</v>
          </cell>
          <cell r="G310" t="str">
            <v xml:space="preserve">MSC ATHENS                                        </v>
          </cell>
          <cell r="H310" t="str">
            <v>3</v>
          </cell>
          <cell r="I310" t="str">
            <v/>
          </cell>
          <cell r="J310">
            <v>43</v>
          </cell>
          <cell r="K310" t="str">
            <v>12</v>
          </cell>
          <cell r="L310" t="str">
            <v>43</v>
          </cell>
          <cell r="M310" t="str">
            <v>117</v>
          </cell>
          <cell r="N310" t="str">
            <v>21</v>
          </cell>
          <cell r="O310" t="str">
            <v>19</v>
          </cell>
          <cell r="P310" t="str">
            <v>9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TLLU5230260           </v>
          </cell>
          <cell r="U310" t="str">
            <v>18/03/2022</v>
          </cell>
          <cell r="V310" t="str">
            <v>18/03/2022</v>
          </cell>
          <cell r="W310" t="str">
            <v>CJ TRAVESSA ( DARIO ) PUXE SBL/ Rodrigo R9794210112</v>
          </cell>
          <cell r="X310" t="str">
            <v>SBL</v>
          </cell>
          <cell r="Y310" t="str">
            <v>14/03/2022</v>
          </cell>
          <cell r="Z310" t="str">
            <v>20</v>
          </cell>
          <cell r="AA310" t="str">
            <v>2</v>
          </cell>
          <cell r="AB310" t="str">
            <v>47</v>
          </cell>
          <cell r="AC310" t="str">
            <v>11</v>
          </cell>
          <cell r="AD310" t="str">
            <v xml:space="preserve">TLLU5230260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>2204951420</v>
          </cell>
        </row>
        <row r="311">
          <cell r="B311">
            <v>80535403</v>
          </cell>
          <cell r="C311" t="str">
            <v xml:space="preserve">540201568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11</v>
          </cell>
          <cell r="K311" t="str">
            <v>4</v>
          </cell>
          <cell r="L311" t="str">
            <v>11</v>
          </cell>
          <cell r="M311" t="str">
            <v>0</v>
          </cell>
          <cell r="N311" t="str">
            <v>6</v>
          </cell>
          <cell r="O311" t="str">
            <v>5</v>
          </cell>
          <cell r="P311" t="str">
            <v>23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DRYU9152481           </v>
          </cell>
          <cell r="V311" t="str">
            <v/>
          </cell>
          <cell r="W311" t="str">
            <v>CJ TRAVESSA ( DARIO ) PUXE SBL</v>
          </cell>
          <cell r="X311" t="str">
            <v>DTA EADI</v>
          </cell>
          <cell r="Y311" t="str">
            <v>14/03/2022</v>
          </cell>
          <cell r="Z311" t="str">
            <v xml:space="preserve">7 </v>
          </cell>
          <cell r="AA311" t="str">
            <v>0</v>
          </cell>
          <cell r="AB311" t="str">
            <v>34</v>
          </cell>
          <cell r="AC311" t="str">
            <v>11</v>
          </cell>
          <cell r="AD311" t="str">
            <v xml:space="preserve">DRYU9152481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80535417</v>
          </cell>
          <cell r="C312" t="str">
            <v xml:space="preserve">540201570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13</v>
          </cell>
          <cell r="K312" t="str">
            <v>7</v>
          </cell>
          <cell r="L312" t="str">
            <v>13</v>
          </cell>
          <cell r="M312" t="str">
            <v>0</v>
          </cell>
          <cell r="N312" t="str">
            <v>0</v>
          </cell>
          <cell r="O312" t="str">
            <v>16</v>
          </cell>
          <cell r="P312" t="str">
            <v>36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CAIU8045446           </v>
          </cell>
          <cell r="V312" t="str">
            <v/>
          </cell>
          <cell r="W312" t="str">
            <v/>
          </cell>
          <cell r="X312" t="str">
            <v>DTA EADI</v>
          </cell>
          <cell r="Y312" t="str">
            <v>14/03/2022</v>
          </cell>
          <cell r="Z312" t="str">
            <v xml:space="preserve">8 </v>
          </cell>
          <cell r="AA312" t="str">
            <v>0</v>
          </cell>
          <cell r="AB312" t="str">
            <v>52</v>
          </cell>
          <cell r="AC312" t="str">
            <v>11</v>
          </cell>
          <cell r="AD312" t="str">
            <v xml:space="preserve">CAIU8045446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80535420</v>
          </cell>
          <cell r="C313" t="str">
            <v xml:space="preserve">540201571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3</v>
          </cell>
          <cell r="K313" t="str">
            <v>1</v>
          </cell>
          <cell r="L313" t="str">
            <v>3</v>
          </cell>
          <cell r="M313" t="str">
            <v>0</v>
          </cell>
          <cell r="N313" t="str">
            <v>0</v>
          </cell>
          <cell r="O313" t="str">
            <v>0</v>
          </cell>
          <cell r="P313" t="str">
            <v>40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HLBU2599844           </v>
          </cell>
          <cell r="V313" t="str">
            <v/>
          </cell>
          <cell r="W313" t="str">
            <v/>
          </cell>
          <cell r="X313" t="str">
            <v>DTA EADI</v>
          </cell>
          <cell r="Y313" t="str">
            <v>14/03/2022</v>
          </cell>
          <cell r="Z313" t="str">
            <v xml:space="preserve">7 </v>
          </cell>
          <cell r="AA313" t="str">
            <v>0</v>
          </cell>
          <cell r="AB313" t="str">
            <v>40</v>
          </cell>
          <cell r="AC313" t="str">
            <v>11</v>
          </cell>
          <cell r="AD313" t="str">
            <v xml:space="preserve">HLBU2599844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80535422</v>
          </cell>
          <cell r="C314" t="str">
            <v xml:space="preserve">540201572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30</v>
          </cell>
          <cell r="K314" t="str">
            <v>8</v>
          </cell>
          <cell r="L314" t="str">
            <v>30</v>
          </cell>
          <cell r="M314" t="str">
            <v>301</v>
          </cell>
          <cell r="N314" t="str">
            <v>5</v>
          </cell>
          <cell r="O314" t="str">
            <v>50</v>
          </cell>
          <cell r="P314" t="str">
            <v>23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UACU5176047           </v>
          </cell>
          <cell r="V314" t="str">
            <v>14/03/2022</v>
          </cell>
          <cell r="W314" t="str">
            <v>EXO.TRANSM. GW6E-2800/200KV-12 ( TEZOTO-GIBA ) PUXE SBL</v>
          </cell>
          <cell r="X314" t="str">
            <v>DTA TRANSP</v>
          </cell>
          <cell r="Y314" t="str">
            <v/>
          </cell>
          <cell r="Z314" t="str">
            <v xml:space="preserve">8 </v>
          </cell>
          <cell r="AA314" t="str">
            <v>0</v>
          </cell>
          <cell r="AB314" t="str">
            <v>79</v>
          </cell>
          <cell r="AC314" t="str">
            <v>11</v>
          </cell>
          <cell r="AD314" t="str">
            <v xml:space="preserve">UACU5176047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80534825</v>
          </cell>
          <cell r="C315" t="str">
            <v xml:space="preserve">540201573 </v>
          </cell>
          <cell r="E315" t="str">
            <v/>
          </cell>
          <cell r="F315" t="str">
            <v>VERMELHO</v>
          </cell>
          <cell r="G315" t="str">
            <v xml:space="preserve">MSC ATHENS                                        </v>
          </cell>
          <cell r="I315" t="str">
            <v/>
          </cell>
          <cell r="J315">
            <v>88</v>
          </cell>
          <cell r="K315" t="str">
            <v>39</v>
          </cell>
          <cell r="L315" t="str">
            <v>88</v>
          </cell>
          <cell r="M315" t="str">
            <v>536</v>
          </cell>
          <cell r="N315" t="str">
            <v>5</v>
          </cell>
          <cell r="O315" t="str">
            <v>20</v>
          </cell>
          <cell r="P315" t="str">
            <v>20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HLBU1173983           </v>
          </cell>
          <cell r="U315" t="str">
            <v>24/02/2022</v>
          </cell>
          <cell r="V315" t="str">
            <v>25/02/2022</v>
          </cell>
          <cell r="W315" t="str">
            <v>Carlos A5410502022</v>
          </cell>
          <cell r="X315" t="str">
            <v>MBB</v>
          </cell>
          <cell r="Y315" t="str">
            <v/>
          </cell>
          <cell r="Z315" t="str">
            <v>14</v>
          </cell>
          <cell r="AA315" t="str">
            <v>3</v>
          </cell>
          <cell r="AB315" t="str">
            <v>53</v>
          </cell>
          <cell r="AC315" t="str">
            <v>11</v>
          </cell>
          <cell r="AD315" t="str">
            <v xml:space="preserve">HLBU1173983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>2203817614</v>
          </cell>
        </row>
        <row r="316">
          <cell r="B316">
            <v>80534937</v>
          </cell>
          <cell r="C316" t="str">
            <v xml:space="preserve">540201577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3</v>
          </cell>
          <cell r="K316" t="str">
            <v>2</v>
          </cell>
          <cell r="L316" t="str">
            <v>3</v>
          </cell>
          <cell r="M316" t="str">
            <v>0</v>
          </cell>
          <cell r="N316" t="str">
            <v>0</v>
          </cell>
          <cell r="O316" t="str">
            <v>0</v>
          </cell>
          <cell r="P316" t="str">
            <v>20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NIDU5200173           </v>
          </cell>
          <cell r="V316" t="str">
            <v/>
          </cell>
          <cell r="W316" t="str">
            <v>EXO.TRANSM. GW6E-2800/200KV-12 ( TEZOTO-GIBA ) PUXE SBL</v>
          </cell>
          <cell r="X316" t="str">
            <v>DTA EADI</v>
          </cell>
          <cell r="Y316" t="str">
            <v>14/03/2022</v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NIDU5200173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80534938</v>
          </cell>
          <cell r="C317" t="str">
            <v xml:space="preserve">540201578 </v>
          </cell>
          <cell r="E317" t="str">
            <v/>
          </cell>
          <cell r="F317" t="str">
            <v>VERDE</v>
          </cell>
          <cell r="G317" t="str">
            <v xml:space="preserve">MSC ATHENS                                        </v>
          </cell>
          <cell r="H317" t="str">
            <v>4</v>
          </cell>
          <cell r="I317" t="str">
            <v/>
          </cell>
          <cell r="J317">
            <v>3</v>
          </cell>
          <cell r="K317" t="str">
            <v>1</v>
          </cell>
          <cell r="L317" t="str">
            <v>3</v>
          </cell>
          <cell r="M317" t="str">
            <v>0</v>
          </cell>
          <cell r="N317" t="str">
            <v>0</v>
          </cell>
          <cell r="O317" t="str">
            <v>4</v>
          </cell>
          <cell r="P317" t="str">
            <v>30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FSCU9443713           </v>
          </cell>
          <cell r="U317" t="str">
            <v>21/03/2022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>20</v>
          </cell>
          <cell r="AA317" t="str">
            <v>1</v>
          </cell>
          <cell r="AB317" t="str">
            <v>34</v>
          </cell>
          <cell r="AC317" t="str">
            <v>11</v>
          </cell>
          <cell r="AD317" t="str">
            <v xml:space="preserve">FSCU9443713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>2204776954</v>
          </cell>
        </row>
        <row r="318">
          <cell r="B318">
            <v>80534945</v>
          </cell>
          <cell r="C318" t="str">
            <v xml:space="preserve">540201579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40</v>
          </cell>
          <cell r="K318" t="str">
            <v>16</v>
          </cell>
          <cell r="L318" t="str">
            <v>40</v>
          </cell>
          <cell r="M318" t="str">
            <v>285</v>
          </cell>
          <cell r="N318" t="str">
            <v>27</v>
          </cell>
          <cell r="O318" t="str">
            <v>8</v>
          </cell>
          <cell r="P318" t="str">
            <v>22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TCLU5433980           </v>
          </cell>
          <cell r="U318" t="str">
            <v>28/03/2022</v>
          </cell>
          <cell r="V318" t="str">
            <v/>
          </cell>
          <cell r="W318" t="str">
            <v/>
          </cell>
          <cell r="X318" t="str">
            <v>DTA EADI</v>
          </cell>
          <cell r="Y318" t="str">
            <v>14/03/2022</v>
          </cell>
          <cell r="Z318" t="str">
            <v xml:space="preserve">8 </v>
          </cell>
          <cell r="AA318" t="str">
            <v>1</v>
          </cell>
          <cell r="AB318" t="str">
            <v>41</v>
          </cell>
          <cell r="AC318" t="str">
            <v>11</v>
          </cell>
          <cell r="AD318" t="str">
            <v xml:space="preserve">TCLU5433980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80534947</v>
          </cell>
          <cell r="C319" t="str">
            <v xml:space="preserve">540201580 </v>
          </cell>
          <cell r="E319" t="str">
            <v/>
          </cell>
          <cell r="F319" t="str">
            <v>VERDE</v>
          </cell>
          <cell r="G319" t="str">
            <v xml:space="preserve">MSC ATHENS                                        </v>
          </cell>
          <cell r="H319" t="str">
            <v>3</v>
          </cell>
          <cell r="I319" t="str">
            <v/>
          </cell>
          <cell r="J319">
            <v>1</v>
          </cell>
          <cell r="K319" t="str">
            <v/>
          </cell>
          <cell r="L319" t="str">
            <v>1</v>
          </cell>
          <cell r="M319" t="str">
            <v>0</v>
          </cell>
          <cell r="N319" t="str">
            <v>0</v>
          </cell>
          <cell r="O319" t="str">
            <v>30</v>
          </cell>
          <cell r="P319" t="str">
            <v>0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TCKU6556472           </v>
          </cell>
          <cell r="U319" t="str">
            <v>28/03/2022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>20</v>
          </cell>
          <cell r="AA319" t="str">
            <v>1</v>
          </cell>
          <cell r="AB319" t="str">
            <v>30</v>
          </cell>
          <cell r="AC319" t="str">
            <v>11</v>
          </cell>
          <cell r="AD319" t="str">
            <v xml:space="preserve">TCKU6556472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>2204890480</v>
          </cell>
        </row>
        <row r="320">
          <cell r="B320">
            <v>80535424</v>
          </cell>
          <cell r="C320" t="str">
            <v xml:space="preserve">540201581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20</v>
          </cell>
          <cell r="O320" t="str">
            <v>3</v>
          </cell>
          <cell r="P320" t="str">
            <v>0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TLLU5863994           </v>
          </cell>
          <cell r="U320" t="str">
            <v>29/03/2022</v>
          </cell>
          <cell r="V320" t="str">
            <v/>
          </cell>
          <cell r="W320" t="str">
            <v>BANCOS ( ALVARO ) PUXE SBL</v>
          </cell>
          <cell r="X320" t="str">
            <v>DTA EADI</v>
          </cell>
          <cell r="Y320" t="str">
            <v>14/03/2022</v>
          </cell>
          <cell r="Z320" t="str">
            <v xml:space="preserve">8 </v>
          </cell>
          <cell r="AA320" t="str">
            <v>1</v>
          </cell>
          <cell r="AB320" t="str">
            <v>23</v>
          </cell>
          <cell r="AC320" t="str">
            <v>11</v>
          </cell>
          <cell r="AD320" t="str">
            <v xml:space="preserve">TLLU5863994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80535464</v>
          </cell>
          <cell r="C321" t="str">
            <v xml:space="preserve">540201583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20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HAMU1192366           </v>
          </cell>
          <cell r="V321" t="str">
            <v/>
          </cell>
          <cell r="W321" t="str">
            <v>PORTA-OBJETOS AREA DO TETO ( ALVARO ) PUXE SBL</v>
          </cell>
          <cell r="X321" t="str">
            <v>DTA EADI</v>
          </cell>
          <cell r="Y321" t="str">
            <v>15/03/2022</v>
          </cell>
          <cell r="Z321" t="str">
            <v xml:space="preserve">7 </v>
          </cell>
          <cell r="AA321" t="str">
            <v>0</v>
          </cell>
          <cell r="AB321" t="str">
            <v>20</v>
          </cell>
          <cell r="AC321" t="str">
            <v>11</v>
          </cell>
          <cell r="AD321" t="str">
            <v xml:space="preserve">HAMU1192366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80534934</v>
          </cell>
          <cell r="C322" t="str">
            <v xml:space="preserve">540201584 </v>
          </cell>
          <cell r="E322" t="str">
            <v/>
          </cell>
          <cell r="F322" t="str">
            <v>VERDE</v>
          </cell>
          <cell r="G322" t="str">
            <v xml:space="preserve">MSC ATHENS                                        </v>
          </cell>
          <cell r="H322" t="str">
            <v>4</v>
          </cell>
          <cell r="I322" t="str">
            <v>3</v>
          </cell>
          <cell r="J322">
            <v>16</v>
          </cell>
          <cell r="K322" t="str">
            <v>6</v>
          </cell>
          <cell r="L322" t="str">
            <v>16</v>
          </cell>
          <cell r="M322" t="str">
            <v>4</v>
          </cell>
          <cell r="N322" t="str">
            <v>2</v>
          </cell>
          <cell r="O322" t="str">
            <v>12</v>
          </cell>
          <cell r="P322" t="str">
            <v>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TCLU5110251           </v>
          </cell>
          <cell r="V322" t="str">
            <v/>
          </cell>
          <cell r="W322" t="str">
            <v>(SNS) TROCA DE NOTA</v>
          </cell>
          <cell r="X322" t="str">
            <v/>
          </cell>
          <cell r="Y322" t="str">
            <v/>
          </cell>
          <cell r="Z322" t="str">
            <v>10</v>
          </cell>
          <cell r="AA322" t="str">
            <v>0</v>
          </cell>
          <cell r="AB322" t="str">
            <v>26</v>
          </cell>
          <cell r="AC322" t="str">
            <v>11</v>
          </cell>
          <cell r="AD322" t="str">
            <v xml:space="preserve">TCLU5110251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>2204748721</v>
          </cell>
        </row>
        <row r="323">
          <cell r="B323">
            <v>80535465</v>
          </cell>
          <cell r="C323" t="str">
            <v xml:space="preserve">540201585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20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HAMU1302186           </v>
          </cell>
          <cell r="V323" t="str">
            <v>15/03/2022</v>
          </cell>
          <cell r="W323" t="str">
            <v>PORTA-OBJETOS AREA DO TETO ( ALVARO ) PUXE SBL</v>
          </cell>
          <cell r="X323" t="str">
            <v>DTA TRANSP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20</v>
          </cell>
          <cell r="AC323" t="str">
            <v>11</v>
          </cell>
          <cell r="AD323" t="str">
            <v xml:space="preserve">HAMU1302186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80535466</v>
          </cell>
          <cell r="C324" t="str">
            <v xml:space="preserve">540201588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1</v>
          </cell>
          <cell r="K324" t="str">
            <v>1</v>
          </cell>
          <cell r="L324" t="str">
            <v>1</v>
          </cell>
          <cell r="M324" t="str">
            <v>0</v>
          </cell>
          <cell r="N324" t="str">
            <v>0</v>
          </cell>
          <cell r="O324" t="str">
            <v>20</v>
          </cell>
          <cell r="P324" t="str">
            <v>0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GLDU7330392           </v>
          </cell>
          <cell r="V324" t="str">
            <v>24/03/2022</v>
          </cell>
          <cell r="W324" t="str">
            <v>PORTA-OBJETOS AREA DO TETO ( ALVARO ) PUXE SBL / Div de Peso acima de 10%</v>
          </cell>
          <cell r="X324" t="str">
            <v>DTA TRANSP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20</v>
          </cell>
          <cell r="AC324" t="str">
            <v>11</v>
          </cell>
          <cell r="AD324" t="str">
            <v xml:space="preserve">GLDU7330392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80534967</v>
          </cell>
          <cell r="C325" t="str">
            <v xml:space="preserve">540201589 </v>
          </cell>
          <cell r="E325" t="str">
            <v/>
          </cell>
          <cell r="F325" t="str">
            <v>VERMELHO</v>
          </cell>
          <cell r="G325" t="str">
            <v xml:space="preserve">MSC ATHENS                                        </v>
          </cell>
          <cell r="I325" t="str">
            <v/>
          </cell>
          <cell r="J325">
            <v>21</v>
          </cell>
          <cell r="K325" t="str">
            <v>7</v>
          </cell>
          <cell r="L325" t="str">
            <v>21</v>
          </cell>
          <cell r="M325" t="str">
            <v>0</v>
          </cell>
          <cell r="N325" t="str">
            <v>55</v>
          </cell>
          <cell r="O325" t="str">
            <v>6</v>
          </cell>
          <cell r="P325" t="str">
            <v>14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PCIU9502611           </v>
          </cell>
          <cell r="U325" t="str">
            <v>11/03/2022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>14</v>
          </cell>
          <cell r="AA325" t="str">
            <v>1</v>
          </cell>
          <cell r="AB325" t="str">
            <v>75</v>
          </cell>
          <cell r="AC325" t="str">
            <v>11</v>
          </cell>
          <cell r="AD325" t="str">
            <v xml:space="preserve">PCIU9502611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>2204731519</v>
          </cell>
        </row>
        <row r="326">
          <cell r="B326">
            <v>80535468</v>
          </cell>
          <cell r="C326" t="str">
            <v xml:space="preserve">540201591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15</v>
          </cell>
          <cell r="K326" t="str">
            <v>10</v>
          </cell>
          <cell r="L326" t="str">
            <v>15</v>
          </cell>
          <cell r="M326" t="str">
            <v>0</v>
          </cell>
          <cell r="N326" t="str">
            <v>5</v>
          </cell>
          <cell r="O326" t="str">
            <v>14</v>
          </cell>
          <cell r="P326" t="str">
            <v>25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HLXU8415216           </v>
          </cell>
          <cell r="U326" t="str">
            <v>28/03/2022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8 </v>
          </cell>
          <cell r="AA326" t="str">
            <v>1</v>
          </cell>
          <cell r="AB326" t="str">
            <v>44</v>
          </cell>
          <cell r="AC326" t="str">
            <v>11</v>
          </cell>
          <cell r="AD326" t="str">
            <v xml:space="preserve">HLXU8415216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80535489</v>
          </cell>
          <cell r="C327" t="str">
            <v xml:space="preserve">540201595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6</v>
          </cell>
          <cell r="K327" t="str">
            <v>6</v>
          </cell>
          <cell r="L327" t="str">
            <v>6</v>
          </cell>
          <cell r="M327" t="str">
            <v>0</v>
          </cell>
          <cell r="N327" t="str">
            <v>3</v>
          </cell>
          <cell r="O327" t="str">
            <v>3</v>
          </cell>
          <cell r="P327" t="str">
            <v>24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HLBU1857625           </v>
          </cell>
          <cell r="U327" t="str">
            <v>21/03/2022</v>
          </cell>
          <cell r="V327" t="str">
            <v>21/03/2022</v>
          </cell>
          <cell r="W327" t="str">
            <v>Patrick A9483254609  7390</v>
          </cell>
          <cell r="X327" t="str">
            <v>SBL</v>
          </cell>
          <cell r="Y327" t="str">
            <v>14/03/2022</v>
          </cell>
          <cell r="Z327" t="str">
            <v xml:space="preserve">7 </v>
          </cell>
          <cell r="AA327" t="str">
            <v>1</v>
          </cell>
          <cell r="AB327" t="str">
            <v>30</v>
          </cell>
          <cell r="AC327" t="str">
            <v>11</v>
          </cell>
          <cell r="AD327" t="str">
            <v xml:space="preserve">HLBU1857625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80534972</v>
          </cell>
          <cell r="C328" t="str">
            <v xml:space="preserve">540201596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5</v>
          </cell>
          <cell r="K328" t="str">
            <v>4</v>
          </cell>
          <cell r="L328" t="str">
            <v>5</v>
          </cell>
          <cell r="M328" t="str">
            <v>0</v>
          </cell>
          <cell r="N328" t="str">
            <v>2</v>
          </cell>
          <cell r="O328" t="str">
            <v>0</v>
          </cell>
          <cell r="P328" t="str">
            <v>19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UACU5563621           </v>
          </cell>
          <cell r="V328" t="str">
            <v/>
          </cell>
          <cell r="W328" t="str">
            <v>EXO.TRANSM. GW6E-2800/200KV-12 ( TEZOTO-GIBA ) PUXE SBL</v>
          </cell>
          <cell r="X328" t="str">
            <v>DTA EADI</v>
          </cell>
          <cell r="Y328" t="str">
            <v>14/03/2022</v>
          </cell>
          <cell r="Z328" t="str">
            <v xml:space="preserve">7 </v>
          </cell>
          <cell r="AA328" t="str">
            <v>0</v>
          </cell>
          <cell r="AB328" t="str">
            <v>21</v>
          </cell>
          <cell r="AC328" t="str">
            <v>11</v>
          </cell>
          <cell r="AD328" t="str">
            <v xml:space="preserve">UACU5563621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80534986</v>
          </cell>
          <cell r="C329" t="str">
            <v xml:space="preserve">540201600 </v>
          </cell>
          <cell r="E329" t="str">
            <v/>
          </cell>
          <cell r="F329" t="str">
            <v>VERMELHO</v>
          </cell>
          <cell r="G329" t="str">
            <v xml:space="preserve">MSC ATHENS                                        </v>
          </cell>
          <cell r="I329" t="str">
            <v/>
          </cell>
          <cell r="J329">
            <v>65</v>
          </cell>
          <cell r="K329" t="str">
            <v>33</v>
          </cell>
          <cell r="L329" t="str">
            <v>65</v>
          </cell>
          <cell r="M329" t="str">
            <v>252</v>
          </cell>
          <cell r="N329" t="str">
            <v>82</v>
          </cell>
          <cell r="O329" t="str">
            <v>12</v>
          </cell>
          <cell r="P329" t="str">
            <v>3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NIDU5174480           </v>
          </cell>
          <cell r="U329" t="str">
            <v>25/02/2022</v>
          </cell>
          <cell r="V329" t="str">
            <v>25/02/2022</v>
          </cell>
          <cell r="W329" t="str">
            <v>CJ. CAMBIO ( ALVARO ) PUXE SBL / Carlos A4570703338</v>
          </cell>
          <cell r="X329" t="str">
            <v>SBL</v>
          </cell>
          <cell r="Y329" t="str">
            <v/>
          </cell>
          <cell r="Z329" t="str">
            <v>14</v>
          </cell>
          <cell r="AA329" t="str">
            <v>2</v>
          </cell>
          <cell r="AB329" t="str">
            <v>105</v>
          </cell>
          <cell r="AC329" t="str">
            <v>11</v>
          </cell>
          <cell r="AD329" t="str">
            <v xml:space="preserve">NIDU5174480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>2203815972</v>
          </cell>
        </row>
        <row r="330">
          <cell r="B330">
            <v>80535492</v>
          </cell>
          <cell r="C330" t="str">
            <v xml:space="preserve">540201603 </v>
          </cell>
          <cell r="E330" t="str">
            <v/>
          </cell>
          <cell r="F330" t="str">
            <v>VERDE</v>
          </cell>
          <cell r="G330" t="str">
            <v xml:space="preserve">MSC ATHENS                                        </v>
          </cell>
          <cell r="H330" t="str">
            <v>21</v>
          </cell>
          <cell r="I330" t="str">
            <v/>
          </cell>
          <cell r="J330">
            <v>39</v>
          </cell>
          <cell r="K330" t="str">
            <v>15</v>
          </cell>
          <cell r="L330" t="str">
            <v>39</v>
          </cell>
          <cell r="M330" t="str">
            <v>256</v>
          </cell>
          <cell r="N330" t="str">
            <v>66</v>
          </cell>
          <cell r="O330" t="str">
            <v>10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BSIU9559759           </v>
          </cell>
          <cell r="U330" t="str">
            <v>03/02/2022</v>
          </cell>
          <cell r="V330" t="str">
            <v/>
          </cell>
          <cell r="W330" t="str">
            <v>Carlos A5410502022/ Mariana A0009956965</v>
          </cell>
          <cell r="X330" t="str">
            <v/>
          </cell>
          <cell r="Y330" t="str">
            <v/>
          </cell>
          <cell r="Z330" t="str">
            <v>20</v>
          </cell>
          <cell r="AA330" t="str">
            <v>2</v>
          </cell>
          <cell r="AB330" t="str">
            <v>43</v>
          </cell>
          <cell r="AC330" t="str">
            <v>11</v>
          </cell>
          <cell r="AD330" t="str">
            <v xml:space="preserve">BSIU9559759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>2203818971</v>
          </cell>
        </row>
        <row r="331">
          <cell r="B331">
            <v>80535008</v>
          </cell>
          <cell r="C331" t="str">
            <v xml:space="preserve">540201604 </v>
          </cell>
          <cell r="E331" t="str">
            <v/>
          </cell>
          <cell r="F331" t="str">
            <v>VERDE</v>
          </cell>
          <cell r="G331" t="str">
            <v xml:space="preserve">MSC ATHENS                                        </v>
          </cell>
          <cell r="I331" t="str">
            <v/>
          </cell>
          <cell r="J331">
            <v>13</v>
          </cell>
          <cell r="K331" t="str">
            <v>4</v>
          </cell>
          <cell r="L331" t="str">
            <v>13</v>
          </cell>
          <cell r="M331" t="str">
            <v>0</v>
          </cell>
          <cell r="N331" t="str">
            <v>33</v>
          </cell>
          <cell r="O331" t="str">
            <v>14</v>
          </cell>
          <cell r="P331" t="str">
            <v>7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HLXU8304932           </v>
          </cell>
          <cell r="U331" t="str">
            <v>25/03/2022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>14</v>
          </cell>
          <cell r="AA331" t="str">
            <v>1</v>
          </cell>
          <cell r="AB331" t="str">
            <v>54</v>
          </cell>
          <cell r="AC331" t="str">
            <v>11</v>
          </cell>
          <cell r="AD331" t="str">
            <v xml:space="preserve">HLXU8304932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>2205036571</v>
          </cell>
        </row>
        <row r="332">
          <cell r="B332">
            <v>80535010</v>
          </cell>
          <cell r="C332" t="str">
            <v xml:space="preserve">540201606 </v>
          </cell>
          <cell r="E332" t="str">
            <v/>
          </cell>
          <cell r="F332" t="str">
            <v>VERDE</v>
          </cell>
          <cell r="G332" t="str">
            <v xml:space="preserve">MSC ATHENS                                        </v>
          </cell>
          <cell r="H332" t="str">
            <v>11</v>
          </cell>
          <cell r="I332" t="str">
            <v/>
          </cell>
          <cell r="J332">
            <v>23</v>
          </cell>
          <cell r="K332" t="str">
            <v>7</v>
          </cell>
          <cell r="L332" t="str">
            <v>23</v>
          </cell>
          <cell r="M332" t="str">
            <v>77</v>
          </cell>
          <cell r="N332" t="str">
            <v>43</v>
          </cell>
          <cell r="O332" t="str">
            <v>7</v>
          </cell>
          <cell r="P332" t="str">
            <v>4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TCNU1819755           </v>
          </cell>
          <cell r="U332" t="str">
            <v>21/03/2022</v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>20</v>
          </cell>
          <cell r="AA332" t="str">
            <v>2</v>
          </cell>
          <cell r="AB332" t="str">
            <v>56</v>
          </cell>
          <cell r="AC332" t="str">
            <v>11</v>
          </cell>
          <cell r="AD332" t="str">
            <v xml:space="preserve">TCNU1819755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>2204211710</v>
          </cell>
        </row>
        <row r="333">
          <cell r="B333">
            <v>80535067</v>
          </cell>
          <cell r="C333" t="str">
            <v xml:space="preserve">540201608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14</v>
          </cell>
          <cell r="K333" t="str">
            <v>3</v>
          </cell>
          <cell r="L333" t="str">
            <v>14</v>
          </cell>
          <cell r="M333" t="str">
            <v>312</v>
          </cell>
          <cell r="N333" t="str">
            <v>12</v>
          </cell>
          <cell r="O333" t="str">
            <v>0</v>
          </cell>
          <cell r="P333" t="str">
            <v>0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SEGU5610685           </v>
          </cell>
          <cell r="V333" t="str">
            <v/>
          </cell>
          <cell r="W333" t="str">
            <v/>
          </cell>
          <cell r="X333" t="str">
            <v>DTA EADI</v>
          </cell>
          <cell r="Y333" t="str">
            <v>14/03/2022</v>
          </cell>
          <cell r="Z333" t="str">
            <v xml:space="preserve">7 </v>
          </cell>
          <cell r="AA333" t="str">
            <v>0</v>
          </cell>
          <cell r="AB333" t="str">
            <v>16</v>
          </cell>
          <cell r="AC333" t="str">
            <v>11</v>
          </cell>
          <cell r="AD333" t="str">
            <v xml:space="preserve">SEGU5610685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80535018</v>
          </cell>
          <cell r="C334" t="str">
            <v xml:space="preserve">540201610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9</v>
          </cell>
          <cell r="K334" t="str">
            <v>7</v>
          </cell>
          <cell r="L334" t="str">
            <v>9</v>
          </cell>
          <cell r="M334" t="str">
            <v>0</v>
          </cell>
          <cell r="N334" t="str">
            <v>4</v>
          </cell>
          <cell r="O334" t="str">
            <v>23</v>
          </cell>
          <cell r="P334" t="str">
            <v>8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CAIU8254024           </v>
          </cell>
          <cell r="V334" t="str">
            <v/>
          </cell>
          <cell r="W334" t="str">
            <v>EXO.TRANSM. GW6E-2800/200KV-12 ( TEZOTO-GIBA ) PUXE SBL</v>
          </cell>
          <cell r="X334" t="str">
            <v>DTA EADI</v>
          </cell>
          <cell r="Y334" t="str">
            <v>14/03/2022</v>
          </cell>
          <cell r="Z334" t="str">
            <v xml:space="preserve">7 </v>
          </cell>
          <cell r="AA334" t="str">
            <v>0</v>
          </cell>
          <cell r="AB334" t="str">
            <v>35</v>
          </cell>
          <cell r="AC334" t="str">
            <v>11</v>
          </cell>
          <cell r="AD334" t="str">
            <v xml:space="preserve">CAIU8254024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80535025</v>
          </cell>
          <cell r="C335" t="str">
            <v xml:space="preserve">540201612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24</v>
          </cell>
          <cell r="K335" t="str">
            <v>6</v>
          </cell>
          <cell r="L335" t="str">
            <v>24</v>
          </cell>
          <cell r="M335" t="str">
            <v>0</v>
          </cell>
          <cell r="N335" t="str">
            <v>34</v>
          </cell>
          <cell r="O335" t="str">
            <v>11</v>
          </cell>
          <cell r="P335" t="str">
            <v>23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TEMU7298211           </v>
          </cell>
          <cell r="V335" t="str">
            <v/>
          </cell>
          <cell r="W335" t="str">
            <v/>
          </cell>
          <cell r="X335" t="str">
            <v>DTA EADI</v>
          </cell>
          <cell r="Y335" t="str">
            <v>14/03/2022</v>
          </cell>
          <cell r="Z335" t="str">
            <v xml:space="preserve">7 </v>
          </cell>
          <cell r="AA335" t="str">
            <v>0</v>
          </cell>
          <cell r="AB335" t="str">
            <v>68</v>
          </cell>
          <cell r="AC335" t="str">
            <v>11</v>
          </cell>
          <cell r="AD335" t="str">
            <v xml:space="preserve">TEMU7298211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80535032</v>
          </cell>
          <cell r="C336" t="str">
            <v xml:space="preserve">540201616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11</v>
          </cell>
          <cell r="K336" t="str">
            <v>6</v>
          </cell>
          <cell r="L336" t="str">
            <v>11</v>
          </cell>
          <cell r="M336" t="str">
            <v>0</v>
          </cell>
          <cell r="N336" t="str">
            <v>8</v>
          </cell>
          <cell r="O336" t="str">
            <v>3</v>
          </cell>
          <cell r="P336" t="str">
            <v>24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HLXU8566655           </v>
          </cell>
          <cell r="V336" t="str">
            <v/>
          </cell>
          <cell r="W336" t="str">
            <v>EXO.TRANSM. GW6E-2800/200KV-12 ( TEZOTO-GIBA ) PUXE SBL</v>
          </cell>
          <cell r="X336" t="str">
            <v>DTA EADI</v>
          </cell>
          <cell r="Y336" t="str">
            <v>14/03/2022</v>
          </cell>
          <cell r="Z336" t="str">
            <v xml:space="preserve">7 </v>
          </cell>
          <cell r="AA336" t="str">
            <v>0</v>
          </cell>
          <cell r="AB336" t="str">
            <v>35</v>
          </cell>
          <cell r="AC336" t="str">
            <v>11</v>
          </cell>
          <cell r="AD336" t="str">
            <v xml:space="preserve">HLXU8566655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80535040</v>
          </cell>
          <cell r="C337" t="str">
            <v xml:space="preserve">540201617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6</v>
          </cell>
          <cell r="K337" t="str">
            <v>5</v>
          </cell>
          <cell r="L337" t="str">
            <v>6</v>
          </cell>
          <cell r="M337" t="str">
            <v>0</v>
          </cell>
          <cell r="N337" t="str">
            <v>2</v>
          </cell>
          <cell r="O337" t="str">
            <v>11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HLBU1415388           </v>
          </cell>
          <cell r="V337" t="str">
            <v/>
          </cell>
          <cell r="W337" t="str">
            <v>EXO.TRANSM. GW6E-2800/200KV-12 ( TEZOTO-GIBA ) PUXE SBL</v>
          </cell>
          <cell r="X337" t="str">
            <v>DTA EADI</v>
          </cell>
          <cell r="Y337" t="str">
            <v>15/03/2022</v>
          </cell>
          <cell r="Z337" t="str">
            <v xml:space="preserve">7 </v>
          </cell>
          <cell r="AA337" t="str">
            <v>0</v>
          </cell>
          <cell r="AB337" t="str">
            <v>32</v>
          </cell>
          <cell r="AC337" t="str">
            <v>11</v>
          </cell>
          <cell r="AD337" t="str">
            <v xml:space="preserve">HLBU1415388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80535041</v>
          </cell>
          <cell r="C338" t="str">
            <v xml:space="preserve">540201618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8</v>
          </cell>
          <cell r="K338" t="str">
            <v>1</v>
          </cell>
          <cell r="L338" t="str">
            <v>8</v>
          </cell>
          <cell r="M338" t="str">
            <v>0</v>
          </cell>
          <cell r="N338" t="str">
            <v>12</v>
          </cell>
          <cell r="O338" t="str">
            <v>0</v>
          </cell>
          <cell r="P338" t="str">
            <v>19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HLBU3316511           </v>
          </cell>
          <cell r="V338" t="str">
            <v/>
          </cell>
          <cell r="W338" t="str">
            <v>EXO.TRANSM. GW6E-2800/200KV-12 ( TEZOTO-GIBA ) PUXE SBL</v>
          </cell>
          <cell r="X338" t="str">
            <v>DTA EADI</v>
          </cell>
          <cell r="Y338" t="str">
            <v>15/03/2022</v>
          </cell>
          <cell r="Z338" t="str">
            <v xml:space="preserve">7 </v>
          </cell>
          <cell r="AA338" t="str">
            <v>0</v>
          </cell>
          <cell r="AB338" t="str">
            <v>31</v>
          </cell>
          <cell r="AC338" t="str">
            <v>11</v>
          </cell>
          <cell r="AD338" t="str">
            <v xml:space="preserve">HLBU3316511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80535501</v>
          </cell>
          <cell r="C339" t="str">
            <v xml:space="preserve">540201625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1</v>
          </cell>
          <cell r="K339" t="str">
            <v>1</v>
          </cell>
          <cell r="L339" t="str">
            <v>1</v>
          </cell>
          <cell r="M339" t="str">
            <v>0</v>
          </cell>
          <cell r="N339" t="str">
            <v>0</v>
          </cell>
          <cell r="O339" t="str">
            <v>0</v>
          </cell>
          <cell r="P339" t="str">
            <v>39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FCIU9199402           </v>
          </cell>
          <cell r="V339" t="str">
            <v/>
          </cell>
          <cell r="W339" t="str">
            <v/>
          </cell>
          <cell r="X339" t="str">
            <v>DTA EADI</v>
          </cell>
          <cell r="Y339" t="str">
            <v>15/03/2022</v>
          </cell>
          <cell r="Z339" t="str">
            <v xml:space="preserve">7 </v>
          </cell>
          <cell r="AA339" t="str">
            <v>0</v>
          </cell>
          <cell r="AB339" t="str">
            <v>39</v>
          </cell>
          <cell r="AC339" t="str">
            <v>11</v>
          </cell>
          <cell r="AD339" t="str">
            <v xml:space="preserve">FCIU9199402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3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U340" t="str">
            <v>25/03/2022</v>
          </cell>
          <cell r="V340" t="str">
            <v/>
          </cell>
          <cell r="W340" t="str">
            <v/>
          </cell>
          <cell r="X340" t="str">
            <v>DTA EADI</v>
          </cell>
          <cell r="Y340" t="str">
            <v>15/03/2022</v>
          </cell>
          <cell r="Z340" t="str">
            <v xml:space="preserve">7 </v>
          </cell>
          <cell r="AA340" t="str">
            <v>1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>VERDE</v>
          </cell>
          <cell r="G341" t="str">
            <v xml:space="preserve">MSC ATHENS                                        </v>
          </cell>
          <cell r="H341" t="str">
            <v>15</v>
          </cell>
          <cell r="I341" t="str">
            <v/>
          </cell>
          <cell r="J341">
            <v>70</v>
          </cell>
          <cell r="K341" t="str">
            <v>40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>17/03/2022</v>
          </cell>
          <cell r="W341" t="str">
            <v>CJ. CAMBIO ( ALVARO ) PUXE SBL / Guilherme N000000001074 / Ronie A6562609003</v>
          </cell>
          <cell r="X341" t="str">
            <v>SBL</v>
          </cell>
          <cell r="Y341" t="str">
            <v/>
          </cell>
          <cell r="Z341" t="str">
            <v>20</v>
          </cell>
          <cell r="AA341" t="str">
            <v>4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>2203850395</v>
          </cell>
        </row>
        <row r="342">
          <cell r="B342">
            <v>80535598</v>
          </cell>
          <cell r="C342" t="str">
            <v xml:space="preserve">540201630 </v>
          </cell>
          <cell r="E342" t="str">
            <v/>
          </cell>
          <cell r="F342" t="str">
            <v>VERDE</v>
          </cell>
          <cell r="G342" t="str">
            <v xml:space="preserve">MSC ATHENS                                        </v>
          </cell>
          <cell r="H342" t="str">
            <v>7</v>
          </cell>
          <cell r="I342" t="str">
            <v/>
          </cell>
          <cell r="J342">
            <v>15</v>
          </cell>
          <cell r="K342" t="str">
            <v>5</v>
          </cell>
          <cell r="L342" t="str">
            <v>15</v>
          </cell>
          <cell r="M342" t="str">
            <v>0</v>
          </cell>
          <cell r="N342" t="str">
            <v>11</v>
          </cell>
          <cell r="O342" t="str">
            <v>9</v>
          </cell>
          <cell r="P342" t="str">
            <v>7</v>
          </cell>
          <cell r="Q342" t="str">
            <v>1</v>
          </cell>
          <cell r="R342" t="str">
            <v>1</v>
          </cell>
          <cell r="S342" t="str">
            <v>Não</v>
          </cell>
          <cell r="T342" t="str">
            <v xml:space="preserve">FFAU2211690           </v>
          </cell>
          <cell r="U342" t="str">
            <v>22/03/2022</v>
          </cell>
          <cell r="V342" t="str">
            <v/>
          </cell>
          <cell r="W342" t="str">
            <v>Rodrigo R6813531612</v>
          </cell>
          <cell r="X342" t="str">
            <v/>
          </cell>
          <cell r="Y342" t="str">
            <v/>
          </cell>
          <cell r="Z342" t="str">
            <v>20</v>
          </cell>
          <cell r="AA342" t="str">
            <v>2</v>
          </cell>
          <cell r="AB342" t="str">
            <v>28</v>
          </cell>
          <cell r="AC342" t="str">
            <v>11</v>
          </cell>
          <cell r="AD342" t="str">
            <v xml:space="preserve">FFAU2211690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>2204731527</v>
          </cell>
        </row>
        <row r="343">
          <cell r="B343">
            <v>80535620</v>
          </cell>
          <cell r="C343" t="str">
            <v xml:space="preserve">540201632 </v>
          </cell>
          <cell r="E343" t="str">
            <v/>
          </cell>
          <cell r="F343" t="str">
            <v>VERMELHO</v>
          </cell>
          <cell r="G343" t="str">
            <v xml:space="preserve">MSC ATHENS                                        </v>
          </cell>
          <cell r="I343" t="str">
            <v/>
          </cell>
          <cell r="J343">
            <v>62</v>
          </cell>
          <cell r="K343" t="str">
            <v>17</v>
          </cell>
          <cell r="L343" t="str">
            <v>62</v>
          </cell>
          <cell r="M343" t="str">
            <v>579</v>
          </cell>
          <cell r="N343" t="str">
            <v>17</v>
          </cell>
          <cell r="O343" t="str">
            <v>13</v>
          </cell>
          <cell r="P343" t="str">
            <v>11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DFSU7095110           </v>
          </cell>
          <cell r="U343" t="str">
            <v>25/02/2022</v>
          </cell>
          <cell r="V343" t="str">
            <v>25/02/2022</v>
          </cell>
          <cell r="W343" t="str">
            <v>Rodrigo A  3873320271 / Carlos A0019904605 (critico)</v>
          </cell>
          <cell r="X343" t="str">
            <v>MBB</v>
          </cell>
          <cell r="Y343" t="str">
            <v/>
          </cell>
          <cell r="Z343" t="str">
            <v>14</v>
          </cell>
          <cell r="AA343" t="str">
            <v>2</v>
          </cell>
          <cell r="AB343" t="str">
            <v>49</v>
          </cell>
          <cell r="AC343" t="str">
            <v>11</v>
          </cell>
          <cell r="AD343" t="str">
            <v xml:space="preserve">DFSU7095110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>2203815140</v>
          </cell>
        </row>
        <row r="344">
          <cell r="B344">
            <v>80535634</v>
          </cell>
          <cell r="C344" t="str">
            <v xml:space="preserve">540201634 </v>
          </cell>
          <cell r="E344" t="str">
            <v/>
          </cell>
          <cell r="F344" t="str">
            <v>VERMELHO</v>
          </cell>
          <cell r="G344" t="str">
            <v xml:space="preserve">MSC ATHENS                                        </v>
          </cell>
          <cell r="I344" t="str">
            <v/>
          </cell>
          <cell r="J344">
            <v>73</v>
          </cell>
          <cell r="K344" t="str">
            <v>22</v>
          </cell>
          <cell r="L344" t="str">
            <v>73</v>
          </cell>
          <cell r="M344" t="str">
            <v>248</v>
          </cell>
          <cell r="N344" t="str">
            <v>12</v>
          </cell>
          <cell r="O344" t="str">
            <v>16</v>
          </cell>
          <cell r="P344" t="str">
            <v>3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FDCU0009395           </v>
          </cell>
          <cell r="U344" t="str">
            <v>02/02/2022</v>
          </cell>
          <cell r="V344" t="str">
            <v/>
          </cell>
          <cell r="W344" t="str">
            <v>Rodrigo A  9753300500 / Milani N000000000446</v>
          </cell>
          <cell r="X344" t="str">
            <v/>
          </cell>
          <cell r="Y344" t="str">
            <v/>
          </cell>
          <cell r="Z344" t="str">
            <v>14</v>
          </cell>
          <cell r="AA344" t="str">
            <v>2</v>
          </cell>
          <cell r="AB344" t="str">
            <v>35</v>
          </cell>
          <cell r="AC344" t="str">
            <v>11</v>
          </cell>
          <cell r="AD344" t="str">
            <v xml:space="preserve">FDCU0009395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>2203815204</v>
          </cell>
        </row>
        <row r="345">
          <cell r="B345">
            <v>80535645</v>
          </cell>
          <cell r="C345" t="str">
            <v xml:space="preserve">540201635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5</v>
          </cell>
          <cell r="K345" t="str">
            <v>3</v>
          </cell>
          <cell r="L345" t="str">
            <v>5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33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CAIU8492418           </v>
          </cell>
          <cell r="V345" t="str">
            <v/>
          </cell>
          <cell r="W345" t="str">
            <v/>
          </cell>
          <cell r="X345" t="str">
            <v>DTA EADI</v>
          </cell>
          <cell r="Y345" t="str">
            <v>15/03/2022</v>
          </cell>
          <cell r="Z345" t="str">
            <v xml:space="preserve">8 </v>
          </cell>
          <cell r="AA345" t="str">
            <v>0</v>
          </cell>
          <cell r="AB345" t="str">
            <v>33</v>
          </cell>
          <cell r="AC345" t="str">
            <v>11</v>
          </cell>
          <cell r="AD345" t="str">
            <v xml:space="preserve">CAIU8492418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80535648</v>
          </cell>
          <cell r="C346" t="str">
            <v xml:space="preserve">540201636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13</v>
          </cell>
          <cell r="K346" t="str">
            <v>8</v>
          </cell>
          <cell r="L346" t="str">
            <v>13</v>
          </cell>
          <cell r="M346" t="str">
            <v>0</v>
          </cell>
          <cell r="N346" t="str">
            <v>20</v>
          </cell>
          <cell r="O346" t="str">
            <v>7</v>
          </cell>
          <cell r="P346" t="str">
            <v>12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TCLU8360017           </v>
          </cell>
          <cell r="U346" t="str">
            <v>31/03/2022</v>
          </cell>
          <cell r="V346" t="str">
            <v>22/03/2022</v>
          </cell>
          <cell r="W346" t="str">
            <v>REFORCO DIR ( DARIO ) PUXE SBL / EXO.TRANSM. GW6E-2800/200KV-12 ( TEZOTO-GIBA ) PUXE SBL</v>
          </cell>
          <cell r="X346" t="str">
            <v>DTA TRANSP</v>
          </cell>
          <cell r="Y346" t="str">
            <v/>
          </cell>
          <cell r="Z346" t="str">
            <v xml:space="preserve">8 </v>
          </cell>
          <cell r="AA346" t="str">
            <v>1</v>
          </cell>
          <cell r="AB346" t="str">
            <v>39</v>
          </cell>
          <cell r="AC346" t="str">
            <v>11</v>
          </cell>
          <cell r="AD346" t="str">
            <v xml:space="preserve">TCLU8360017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80535686</v>
          </cell>
          <cell r="C347" t="str">
            <v xml:space="preserve">540201637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5</v>
          </cell>
          <cell r="K347" t="str">
            <v>4</v>
          </cell>
          <cell r="L347" t="str">
            <v>5</v>
          </cell>
          <cell r="M347" t="str">
            <v>0</v>
          </cell>
          <cell r="N347" t="str">
            <v>0</v>
          </cell>
          <cell r="O347" t="str">
            <v>9</v>
          </cell>
          <cell r="P347" t="str">
            <v>21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HLBU1918741           </v>
          </cell>
          <cell r="V347" t="str">
            <v/>
          </cell>
          <cell r="W347" t="str">
            <v/>
          </cell>
          <cell r="X347" t="str">
            <v>DTA EADI</v>
          </cell>
          <cell r="Y347" t="str">
            <v>15/03/2022</v>
          </cell>
          <cell r="Z347" t="str">
            <v xml:space="preserve">8 </v>
          </cell>
          <cell r="AA347" t="str">
            <v>0</v>
          </cell>
          <cell r="AB347" t="str">
            <v>30</v>
          </cell>
          <cell r="AC347" t="str">
            <v>11</v>
          </cell>
          <cell r="AD347" t="str">
            <v xml:space="preserve">HLBU1918741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80535687</v>
          </cell>
          <cell r="C348" t="str">
            <v xml:space="preserve">540201638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42</v>
          </cell>
          <cell r="K348" t="str">
            <v>13</v>
          </cell>
          <cell r="L348" t="str">
            <v>42</v>
          </cell>
          <cell r="M348" t="str">
            <v>368</v>
          </cell>
          <cell r="N348" t="str">
            <v>2</v>
          </cell>
          <cell r="O348" t="str">
            <v>9</v>
          </cell>
          <cell r="P348" t="str">
            <v>7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BEAU4722586           </v>
          </cell>
          <cell r="U348" t="str">
            <v>18/03/2022</v>
          </cell>
          <cell r="V348" t="str">
            <v>18/03/2022</v>
          </cell>
          <cell r="W348" t="str">
            <v>Patrick A0091533628</v>
          </cell>
          <cell r="X348" t="str">
            <v>MBB</v>
          </cell>
          <cell r="Y348" t="str">
            <v>15/03/2022</v>
          </cell>
          <cell r="Z348" t="str">
            <v xml:space="preserve">8 </v>
          </cell>
          <cell r="AA348" t="str">
            <v>1</v>
          </cell>
          <cell r="AB348" t="str">
            <v>26</v>
          </cell>
          <cell r="AC348" t="str">
            <v>11</v>
          </cell>
          <cell r="AD348" t="str">
            <v xml:space="preserve">BEAU4722586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80535688</v>
          </cell>
          <cell r="C349" t="str">
            <v xml:space="preserve">540201639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</v>
          </cell>
          <cell r="K349" t="str">
            <v>1</v>
          </cell>
          <cell r="L349" t="str">
            <v>1</v>
          </cell>
          <cell r="M349" t="str">
            <v>0</v>
          </cell>
          <cell r="N349" t="str">
            <v>0</v>
          </cell>
          <cell r="O349" t="str">
            <v>51</v>
          </cell>
          <cell r="P349" t="str">
            <v>0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HLBU2578841           </v>
          </cell>
          <cell r="V349" t="str">
            <v>24/03/2022</v>
          </cell>
          <cell r="W349" t="str">
            <v>BANCOS ( ALVARO ) PUXE SBL / Div de Peso acima de 10%</v>
          </cell>
          <cell r="X349" t="str">
            <v>DTA TRANSP</v>
          </cell>
          <cell r="Y349" t="str">
            <v/>
          </cell>
          <cell r="Z349" t="str">
            <v xml:space="preserve">8 </v>
          </cell>
          <cell r="AA349" t="str">
            <v>0</v>
          </cell>
          <cell r="AB349" t="str">
            <v>51</v>
          </cell>
          <cell r="AC349" t="str">
            <v>11</v>
          </cell>
          <cell r="AD349" t="str">
            <v xml:space="preserve">HLBU2578841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80535703</v>
          </cell>
          <cell r="C350" t="str">
            <v xml:space="preserve">540201640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19</v>
          </cell>
          <cell r="K350" t="str">
            <v>9</v>
          </cell>
          <cell r="L350" t="str">
            <v>19</v>
          </cell>
          <cell r="M350" t="str">
            <v>0</v>
          </cell>
          <cell r="N350" t="str">
            <v>15</v>
          </cell>
          <cell r="O350" t="str">
            <v>18</v>
          </cell>
          <cell r="P350" t="str">
            <v>14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TGHU6242842           </v>
          </cell>
          <cell r="V350" t="str">
            <v/>
          </cell>
          <cell r="W350" t="str">
            <v/>
          </cell>
          <cell r="X350" t="str">
            <v>DTA EADI</v>
          </cell>
          <cell r="Y350" t="str">
            <v>15/03/2022</v>
          </cell>
          <cell r="Z350" t="str">
            <v xml:space="preserve">8 </v>
          </cell>
          <cell r="AA350" t="str">
            <v>0</v>
          </cell>
          <cell r="AB350" t="str">
            <v>47</v>
          </cell>
          <cell r="AC350" t="str">
            <v>11</v>
          </cell>
          <cell r="AD350" t="str">
            <v xml:space="preserve">TGHU6242842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80535694</v>
          </cell>
          <cell r="C351" t="str">
            <v xml:space="preserve">540201641 </v>
          </cell>
          <cell r="E351" t="str">
            <v/>
          </cell>
          <cell r="F351" t="str">
            <v>VERDE</v>
          </cell>
          <cell r="G351" t="str">
            <v xml:space="preserve">MSC ATHENS                                        </v>
          </cell>
          <cell r="H351" t="str">
            <v>15</v>
          </cell>
          <cell r="I351" t="str">
            <v/>
          </cell>
          <cell r="J351">
            <v>11</v>
          </cell>
          <cell r="K351" t="str">
            <v>7</v>
          </cell>
          <cell r="L351" t="str">
            <v>11</v>
          </cell>
          <cell r="M351" t="str">
            <v>0</v>
          </cell>
          <cell r="N351" t="str">
            <v>1</v>
          </cell>
          <cell r="O351" t="str">
            <v>12</v>
          </cell>
          <cell r="P351" t="str">
            <v>22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HLBU3436501           </v>
          </cell>
          <cell r="U351" t="str">
            <v>03/03/2022</v>
          </cell>
          <cell r="V351" t="str">
            <v>03/03/2022</v>
          </cell>
          <cell r="W351" t="str">
            <v>Milani A9414900619</v>
          </cell>
          <cell r="X351" t="str">
            <v>MBB</v>
          </cell>
          <cell r="Y351" t="str">
            <v/>
          </cell>
          <cell r="Z351" t="str">
            <v>20</v>
          </cell>
          <cell r="AA351" t="str">
            <v>1</v>
          </cell>
          <cell r="AB351" t="str">
            <v>35</v>
          </cell>
          <cell r="AC351" t="str">
            <v>11</v>
          </cell>
          <cell r="AD351" t="str">
            <v xml:space="preserve">HLBU3436501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>2203973314</v>
          </cell>
        </row>
        <row r="352">
          <cell r="B352">
            <v>80535689</v>
          </cell>
          <cell r="C352" t="str">
            <v xml:space="preserve">540201642 </v>
          </cell>
          <cell r="E352" t="str">
            <v/>
          </cell>
          <cell r="F352" t="str">
            <v>VERDE</v>
          </cell>
          <cell r="G352" t="str">
            <v xml:space="preserve">MSC ATHENS                                        </v>
          </cell>
          <cell r="H352" t="str">
            <v>11</v>
          </cell>
          <cell r="I352" t="str">
            <v/>
          </cell>
          <cell r="J352">
            <v>24</v>
          </cell>
          <cell r="K352" t="str">
            <v>13</v>
          </cell>
          <cell r="L352" t="str">
            <v>24</v>
          </cell>
          <cell r="M352" t="str">
            <v>0</v>
          </cell>
          <cell r="N352" t="str">
            <v>26</v>
          </cell>
          <cell r="O352" t="str">
            <v>5</v>
          </cell>
          <cell r="P352" t="str">
            <v>40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UACU5978063           </v>
          </cell>
          <cell r="U352" t="str">
            <v>22/03/2022</v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>20</v>
          </cell>
          <cell r="AA352" t="str">
            <v>2</v>
          </cell>
          <cell r="AB352" t="str">
            <v>71</v>
          </cell>
          <cell r="AC352" t="str">
            <v>11</v>
          </cell>
          <cell r="AD352" t="str">
            <v xml:space="preserve">UACU5978063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>2204211736</v>
          </cell>
        </row>
        <row r="353">
          <cell r="B353">
            <v>80535704</v>
          </cell>
          <cell r="C353" t="str">
            <v xml:space="preserve">540201643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7</v>
          </cell>
          <cell r="K353" t="str">
            <v>5</v>
          </cell>
          <cell r="L353" t="str">
            <v>7</v>
          </cell>
          <cell r="M353" t="str">
            <v>0</v>
          </cell>
          <cell r="N353" t="str">
            <v>19</v>
          </cell>
          <cell r="O353" t="str">
            <v>6</v>
          </cell>
          <cell r="P353" t="str">
            <v>10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HAMU1187842           </v>
          </cell>
          <cell r="U353" t="str">
            <v>29/03/2022</v>
          </cell>
          <cell r="V353" t="str">
            <v/>
          </cell>
          <cell r="W353" t="str">
            <v>BANCOS ( ALVARO ) PUXE SBL</v>
          </cell>
          <cell r="X353" t="str">
            <v>DTA EADI</v>
          </cell>
          <cell r="Y353" t="str">
            <v>15/03/2022</v>
          </cell>
          <cell r="Z353" t="str">
            <v xml:space="preserve">8 </v>
          </cell>
          <cell r="AA353" t="str">
            <v>1</v>
          </cell>
          <cell r="AB353" t="str">
            <v>35</v>
          </cell>
          <cell r="AC353" t="str">
            <v>11</v>
          </cell>
          <cell r="AD353" t="str">
            <v xml:space="preserve">HAMU1187842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80535712</v>
          </cell>
          <cell r="C354" t="str">
            <v xml:space="preserve">540201645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88</v>
          </cell>
          <cell r="K354" t="str">
            <v>21</v>
          </cell>
          <cell r="L354" t="str">
            <v>88</v>
          </cell>
          <cell r="M354" t="str">
            <v>467</v>
          </cell>
          <cell r="N354" t="str">
            <v>56</v>
          </cell>
          <cell r="O354" t="str">
            <v>13</v>
          </cell>
          <cell r="P354" t="str">
            <v>9</v>
          </cell>
          <cell r="Q354" t="str">
            <v>1</v>
          </cell>
          <cell r="R354" t="str">
            <v>1</v>
          </cell>
          <cell r="S354" t="str">
            <v>Não</v>
          </cell>
          <cell r="T354" t="str">
            <v xml:space="preserve">BEAU4938744           </v>
          </cell>
          <cell r="U354" t="str">
            <v>22/03/2022</v>
          </cell>
          <cell r="V354" t="str">
            <v/>
          </cell>
          <cell r="W354" t="str">
            <v/>
          </cell>
          <cell r="X354" t="str">
            <v>DTA EADI</v>
          </cell>
          <cell r="Y354" t="str">
            <v>15/03/2022</v>
          </cell>
          <cell r="Z354" t="str">
            <v xml:space="preserve">8 </v>
          </cell>
          <cell r="AA354" t="str">
            <v>1</v>
          </cell>
          <cell r="AB354" t="str">
            <v>48</v>
          </cell>
          <cell r="AC354" t="str">
            <v>11</v>
          </cell>
          <cell r="AD354" t="str">
            <v xml:space="preserve">BEAU4938744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80534959</v>
          </cell>
          <cell r="C355" t="str">
            <v xml:space="preserve">540201696 </v>
          </cell>
          <cell r="E355" t="str">
            <v/>
          </cell>
          <cell r="F355" t="str">
            <v>VERDE</v>
          </cell>
          <cell r="G355" t="str">
            <v xml:space="preserve">MSC ATHENS                                        </v>
          </cell>
          <cell r="H355" t="str">
            <v>1</v>
          </cell>
          <cell r="I355" t="str">
            <v/>
          </cell>
          <cell r="J355">
            <v>25</v>
          </cell>
          <cell r="K355" t="str">
            <v>11</v>
          </cell>
          <cell r="L355" t="str">
            <v>25</v>
          </cell>
          <cell r="M355" t="str">
            <v>219</v>
          </cell>
          <cell r="N355" t="str">
            <v>29</v>
          </cell>
          <cell r="O355" t="str">
            <v>1</v>
          </cell>
          <cell r="P355" t="str">
            <v>68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GLDU7607337           </v>
          </cell>
          <cell r="U355" t="str">
            <v>17/03/2022</v>
          </cell>
          <cell r="V355" t="str">
            <v>17/03/2022</v>
          </cell>
          <cell r="W355" t="str">
            <v/>
          </cell>
          <cell r="X355" t="str">
            <v>MBB</v>
          </cell>
          <cell r="Y355" t="str">
            <v>DTA 15/03/2022</v>
          </cell>
          <cell r="Z355" t="str">
            <v>20</v>
          </cell>
          <cell r="AA355" t="str">
            <v>1</v>
          </cell>
          <cell r="AB355" t="str">
            <v>46</v>
          </cell>
          <cell r="AC355" t="str">
            <v>11</v>
          </cell>
          <cell r="AD355" t="str">
            <v xml:space="preserve">GLDU7607337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>2205129189</v>
          </cell>
        </row>
        <row r="356">
          <cell r="B356">
            <v>80534599</v>
          </cell>
          <cell r="C356" t="str">
            <v xml:space="preserve">540201472 </v>
          </cell>
          <cell r="E356" t="str">
            <v/>
          </cell>
          <cell r="F356" t="str">
            <v>VERDE</v>
          </cell>
          <cell r="G356" t="str">
            <v xml:space="preserve">MSC ATHENS                                        </v>
          </cell>
          <cell r="H356" t="str">
            <v>11</v>
          </cell>
          <cell r="I356" t="str">
            <v>0</v>
          </cell>
          <cell r="J356">
            <v>12</v>
          </cell>
          <cell r="K356" t="str">
            <v>3</v>
          </cell>
          <cell r="L356" t="str">
            <v>12</v>
          </cell>
          <cell r="M356" t="str">
            <v>0</v>
          </cell>
          <cell r="N356" t="str">
            <v>3</v>
          </cell>
          <cell r="O356" t="str">
            <v>4</v>
          </cell>
          <cell r="P356" t="str">
            <v>35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BSIU9591112           </v>
          </cell>
          <cell r="U356" t="str">
            <v>07/03/2022</v>
          </cell>
          <cell r="V356" t="str">
            <v>07/03/2022</v>
          </cell>
          <cell r="W356" t="str">
            <v>Milani A9418851501  7354/ Patrick A9423201711</v>
          </cell>
          <cell r="X356" t="str">
            <v>FINALIZADO</v>
          </cell>
          <cell r="Y356" t="str">
            <v/>
          </cell>
          <cell r="Z356" t="str">
            <v>10</v>
          </cell>
          <cell r="AA356" t="str">
            <v>2</v>
          </cell>
          <cell r="AB356" t="str">
            <v>42</v>
          </cell>
          <cell r="AC356" t="str">
            <v>11</v>
          </cell>
          <cell r="AD356" t="str">
            <v xml:space="preserve">BSIU9591112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Processado</v>
          </cell>
          <cell r="AI356" t="str">
            <v>Sim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>2204211442</v>
          </cell>
        </row>
        <row r="357">
          <cell r="B357">
            <v>80535226</v>
          </cell>
          <cell r="C357" t="str">
            <v xml:space="preserve">540201473 </v>
          </cell>
          <cell r="E357" t="str">
            <v/>
          </cell>
          <cell r="F357" t="str">
            <v>VERDE</v>
          </cell>
          <cell r="G357" t="str">
            <v xml:space="preserve">MSC ATHENS                                        </v>
          </cell>
          <cell r="H357" t="str">
            <v>9</v>
          </cell>
          <cell r="I357" t="str">
            <v>0</v>
          </cell>
          <cell r="J357">
            <v>31</v>
          </cell>
          <cell r="K357" t="str">
            <v>15</v>
          </cell>
          <cell r="L357" t="str">
            <v>31</v>
          </cell>
          <cell r="M357" t="str">
            <v>32</v>
          </cell>
          <cell r="N357" t="str">
            <v>62</v>
          </cell>
          <cell r="O357" t="str">
            <v>11</v>
          </cell>
          <cell r="P357" t="str">
            <v>19</v>
          </cell>
          <cell r="Q357" t="str">
            <v>1</v>
          </cell>
          <cell r="R357" t="str">
            <v>1</v>
          </cell>
          <cell r="S357" t="str">
            <v>Não</v>
          </cell>
          <cell r="T357" t="str">
            <v xml:space="preserve">FCIU9235670           </v>
          </cell>
          <cell r="U357" t="str">
            <v>14/03/2022</v>
          </cell>
          <cell r="V357" t="str">
            <v>10/03/2022</v>
          </cell>
          <cell r="W357" t="str">
            <v>Silas A9609108212  9E43</v>
          </cell>
          <cell r="X357" t="str">
            <v>FINALIZADO</v>
          </cell>
          <cell r="Y357" t="str">
            <v/>
          </cell>
          <cell r="Z357" t="str">
            <v>10</v>
          </cell>
          <cell r="AA357" t="str">
            <v>4</v>
          </cell>
          <cell r="AB357" t="str">
            <v>48</v>
          </cell>
          <cell r="AC357" t="str">
            <v>11</v>
          </cell>
          <cell r="AD357" t="str">
            <v xml:space="preserve">FCIU9235670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Processado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>2204533105</v>
          </cell>
        </row>
        <row r="358">
          <cell r="B358">
            <v>80534778</v>
          </cell>
          <cell r="C358" t="str">
            <v xml:space="preserve">540201474 </v>
          </cell>
          <cell r="E358" t="str">
            <v/>
          </cell>
          <cell r="F358" t="str">
            <v>VERDE</v>
          </cell>
          <cell r="G358" t="str">
            <v xml:space="preserve">MSC ATHENS                                        </v>
          </cell>
          <cell r="H358" t="str">
            <v>15</v>
          </cell>
          <cell r="I358" t="str">
            <v>0</v>
          </cell>
          <cell r="J358">
            <v>16</v>
          </cell>
          <cell r="K358" t="str">
            <v>7</v>
          </cell>
          <cell r="L358" t="str">
            <v>16</v>
          </cell>
          <cell r="M358" t="str">
            <v>2</v>
          </cell>
          <cell r="N358" t="str">
            <v>56</v>
          </cell>
          <cell r="O358" t="str">
            <v>4</v>
          </cell>
          <cell r="P358" t="str">
            <v>5</v>
          </cell>
          <cell r="Q358" t="str">
            <v>0</v>
          </cell>
          <cell r="R358" t="str">
            <v>0</v>
          </cell>
          <cell r="S358" t="str">
            <v>Não</v>
          </cell>
          <cell r="T358" t="str">
            <v xml:space="preserve">SEGU6889996           </v>
          </cell>
          <cell r="U358" t="str">
            <v>04/03/2022</v>
          </cell>
          <cell r="V358" t="str">
            <v>03/03/2022</v>
          </cell>
          <cell r="W358" t="str">
            <v>CJ. CAMBIO ( ALVARO ) PUXE SBL/ Leticia A9582800000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2</v>
          </cell>
          <cell r="AB358" t="str">
            <v>67</v>
          </cell>
          <cell r="AC358" t="str">
            <v>11</v>
          </cell>
          <cell r="AD358" t="str">
            <v xml:space="preserve">SEGU6889996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>2203972660</v>
          </cell>
        </row>
        <row r="359">
          <cell r="B359">
            <v>80534707</v>
          </cell>
          <cell r="C359" t="str">
            <v xml:space="preserve">540201475 </v>
          </cell>
          <cell r="E359" t="str">
            <v/>
          </cell>
          <cell r="F359" t="str">
            <v>VERDE</v>
          </cell>
          <cell r="G359" t="str">
            <v xml:space="preserve">MSC ATHENS                                        </v>
          </cell>
          <cell r="H359" t="str">
            <v>14</v>
          </cell>
          <cell r="I359" t="str">
            <v>0</v>
          </cell>
          <cell r="J359">
            <v>54</v>
          </cell>
          <cell r="K359" t="str">
            <v>12</v>
          </cell>
          <cell r="L359" t="str">
            <v>54</v>
          </cell>
          <cell r="M359" t="str">
            <v>664</v>
          </cell>
          <cell r="N359" t="str">
            <v>22</v>
          </cell>
          <cell r="O359" t="str">
            <v>14</v>
          </cell>
          <cell r="P359" t="str">
            <v>7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TCLU9504084           </v>
          </cell>
          <cell r="U359" t="str">
            <v>07/02/2022</v>
          </cell>
          <cell r="V359" t="str">
            <v>07/03/2022</v>
          </cell>
          <cell r="W359" t="str">
            <v>Ronie A3842600109 / Patrick A0029975890</v>
          </cell>
          <cell r="X359" t="str">
            <v>FINALIZADO</v>
          </cell>
          <cell r="Y359" t="str">
            <v/>
          </cell>
          <cell r="Z359" t="str">
            <v>10</v>
          </cell>
          <cell r="AA359" t="str">
            <v>4</v>
          </cell>
          <cell r="AB359" t="str">
            <v>57</v>
          </cell>
          <cell r="AC359" t="str">
            <v>11</v>
          </cell>
          <cell r="AD359" t="str">
            <v xml:space="preserve">TCLU9504084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>2204074500</v>
          </cell>
        </row>
        <row r="360">
          <cell r="B360">
            <v>80535469</v>
          </cell>
          <cell r="C360" t="str">
            <v xml:space="preserve">540201478 </v>
          </cell>
          <cell r="E360" t="str">
            <v/>
          </cell>
          <cell r="F360" t="str">
            <v>VERDE</v>
          </cell>
          <cell r="G360" t="str">
            <v xml:space="preserve">MSC ATHENS                                        </v>
          </cell>
          <cell r="H360" t="str">
            <v>15</v>
          </cell>
          <cell r="I360" t="str">
            <v>0</v>
          </cell>
          <cell r="J360">
            <v>24</v>
          </cell>
          <cell r="K360" t="str">
            <v>8</v>
          </cell>
          <cell r="L360" t="str">
            <v>24</v>
          </cell>
          <cell r="M360" t="str">
            <v>0</v>
          </cell>
          <cell r="N360" t="str">
            <v>20</v>
          </cell>
          <cell r="O360" t="str">
            <v>9</v>
          </cell>
          <cell r="P360" t="str">
            <v>27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CAIU8529815           </v>
          </cell>
          <cell r="U360" t="str">
            <v>02/03/2022</v>
          </cell>
          <cell r="V360" t="str">
            <v>02/03/2022</v>
          </cell>
          <cell r="W360" t="str">
            <v>CJ TRAVESSA ( DARIO ) PUXE SBL / Rodrigo A9753300500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56</v>
          </cell>
          <cell r="AC360" t="str">
            <v>11</v>
          </cell>
          <cell r="AD360" t="str">
            <v xml:space="preserve">CAIU8529815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Sim</v>
          </cell>
          <cell r="AJ360" t="str">
            <v>06/02/2022</v>
          </cell>
          <cell r="AK360" t="str">
            <v>Marítimo</v>
          </cell>
          <cell r="AL360" t="str">
            <v>11/02/2022</v>
          </cell>
          <cell r="AM360" t="str">
            <v>24/02/2022</v>
          </cell>
          <cell r="AN360" t="str">
            <v>2203846100</v>
          </cell>
        </row>
        <row r="361">
          <cell r="B361">
            <v>80534713</v>
          </cell>
          <cell r="C361" t="str">
            <v xml:space="preserve">540201484 </v>
          </cell>
          <cell r="E361" t="str">
            <v/>
          </cell>
          <cell r="F361" t="str">
            <v>VERDE</v>
          </cell>
          <cell r="G361" t="str">
            <v xml:space="preserve">MSC ATHENS                                        </v>
          </cell>
          <cell r="H361" t="str">
            <v>14</v>
          </cell>
          <cell r="I361" t="str">
            <v>0</v>
          </cell>
          <cell r="J361">
            <v>73</v>
          </cell>
          <cell r="K361" t="str">
            <v>28</v>
          </cell>
          <cell r="L361" t="str">
            <v>73</v>
          </cell>
          <cell r="M361" t="str">
            <v>382</v>
          </cell>
          <cell r="N361" t="str">
            <v>17</v>
          </cell>
          <cell r="O361" t="str">
            <v>18</v>
          </cell>
          <cell r="P361" t="str">
            <v>1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HLXU8209386           </v>
          </cell>
          <cell r="U361" t="str">
            <v>03/03/2022</v>
          </cell>
          <cell r="V361" t="str">
            <v>04/03/2022</v>
          </cell>
          <cell r="W361" t="str">
            <v>CJ. CAMBIO ( ALVARO ) PUXE SBL/ Ronie A6932601101/ Carlos A4570703338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6</v>
          </cell>
          <cell r="AB361" t="str">
            <v>45</v>
          </cell>
          <cell r="AC361" t="str">
            <v>11</v>
          </cell>
          <cell r="AD361" t="str">
            <v xml:space="preserve">HLXU8209386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06/02/2022</v>
          </cell>
          <cell r="AK361" t="str">
            <v>Marítimo</v>
          </cell>
          <cell r="AL361" t="str">
            <v>11/02/2022</v>
          </cell>
          <cell r="AM361" t="str">
            <v>24/02/2022</v>
          </cell>
          <cell r="AN361" t="str">
            <v>2204074518</v>
          </cell>
        </row>
        <row r="362">
          <cell r="B362">
            <v>80534718</v>
          </cell>
          <cell r="C362" t="str">
            <v xml:space="preserve">540201485 </v>
          </cell>
          <cell r="E362" t="str">
            <v/>
          </cell>
          <cell r="F362" t="str">
            <v>VERDE</v>
          </cell>
          <cell r="G362" t="str">
            <v xml:space="preserve">MSC ATHENS                                        </v>
          </cell>
          <cell r="H362" t="str">
            <v>7</v>
          </cell>
          <cell r="I362" t="str">
            <v>0</v>
          </cell>
          <cell r="J362">
            <v>41</v>
          </cell>
          <cell r="K362" t="str">
            <v>8</v>
          </cell>
          <cell r="L362" t="str">
            <v>41</v>
          </cell>
          <cell r="M362" t="str">
            <v>208</v>
          </cell>
          <cell r="N362" t="str">
            <v>18</v>
          </cell>
          <cell r="O362" t="str">
            <v>11</v>
          </cell>
          <cell r="P362" t="str">
            <v>2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UACU5337202           </v>
          </cell>
          <cell r="U362" t="str">
            <v>09/03/2022</v>
          </cell>
          <cell r="V362" t="str">
            <v>10/03/2022</v>
          </cell>
          <cell r="W362" t="str">
            <v>Patrick A0029975890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</v>
          </cell>
          <cell r="AB362" t="str">
            <v>35</v>
          </cell>
          <cell r="AC362" t="str">
            <v>11</v>
          </cell>
          <cell r="AD362" t="str">
            <v xml:space="preserve">UACU5337202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06/02/2022</v>
          </cell>
          <cell r="AK362" t="str">
            <v>Marítimo</v>
          </cell>
          <cell r="AL362" t="str">
            <v>11/02/2022</v>
          </cell>
          <cell r="AM362" t="str">
            <v>24/02/2022</v>
          </cell>
          <cell r="AN362" t="str">
            <v>2204690910</v>
          </cell>
        </row>
        <row r="363">
          <cell r="B363">
            <v>80534741</v>
          </cell>
          <cell r="C363" t="str">
            <v xml:space="preserve">540201486 </v>
          </cell>
          <cell r="E363" t="str">
            <v/>
          </cell>
          <cell r="F363" t="str">
            <v>VERDE</v>
          </cell>
          <cell r="G363" t="str">
            <v xml:space="preserve">MSC ATHENS                                        </v>
          </cell>
          <cell r="H363" t="str">
            <v>9</v>
          </cell>
          <cell r="I363" t="str">
            <v>0</v>
          </cell>
          <cell r="J363">
            <v>74</v>
          </cell>
          <cell r="K363" t="str">
            <v>21</v>
          </cell>
          <cell r="L363" t="str">
            <v>74</v>
          </cell>
          <cell r="M363" t="str">
            <v>199</v>
          </cell>
          <cell r="N363" t="str">
            <v>60</v>
          </cell>
          <cell r="O363" t="str">
            <v>9</v>
          </cell>
          <cell r="P363" t="str">
            <v>11</v>
          </cell>
          <cell r="Q363" t="str">
            <v>1</v>
          </cell>
          <cell r="R363" t="str">
            <v>1</v>
          </cell>
          <cell r="S363" t="str">
            <v>Não</v>
          </cell>
          <cell r="T363" t="str">
            <v xml:space="preserve">FSCU8241596           </v>
          </cell>
          <cell r="U363" t="str">
            <v>10/03/2022</v>
          </cell>
          <cell r="V363" t="str">
            <v>09/03/2022</v>
          </cell>
          <cell r="W363" t="str">
            <v>Carlos A4571500673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6</v>
          </cell>
          <cell r="AB363" t="str">
            <v>49</v>
          </cell>
          <cell r="AC363" t="str">
            <v>11</v>
          </cell>
          <cell r="AD363" t="str">
            <v xml:space="preserve">FSCU8241596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Não</v>
          </cell>
          <cell r="AJ363" t="str">
            <v>06/02/2022</v>
          </cell>
          <cell r="AK363" t="str">
            <v>Marítimo</v>
          </cell>
          <cell r="AL363" t="str">
            <v>11/02/2022</v>
          </cell>
          <cell r="AM363" t="str">
            <v>24/02/2022</v>
          </cell>
          <cell r="AN363" t="str">
            <v>2204533121</v>
          </cell>
        </row>
        <row r="364">
          <cell r="B364">
            <v>80534745</v>
          </cell>
          <cell r="C364" t="str">
            <v xml:space="preserve">540201487 </v>
          </cell>
          <cell r="E364" t="str">
            <v/>
          </cell>
          <cell r="F364" t="str">
            <v>VERDE</v>
          </cell>
          <cell r="G364" t="str">
            <v xml:space="preserve">MSC ATHENS                                        </v>
          </cell>
          <cell r="H364" t="str">
            <v>9</v>
          </cell>
          <cell r="I364" t="str">
            <v>0</v>
          </cell>
          <cell r="J364">
            <v>73</v>
          </cell>
          <cell r="K364" t="str">
            <v>10</v>
          </cell>
          <cell r="L364" t="str">
            <v>73</v>
          </cell>
          <cell r="M364" t="str">
            <v>545</v>
          </cell>
          <cell r="N364" t="str">
            <v>14</v>
          </cell>
          <cell r="O364" t="str">
            <v>6</v>
          </cell>
          <cell r="P364" t="str">
            <v>16</v>
          </cell>
          <cell r="Q364" t="str">
            <v>3</v>
          </cell>
          <cell r="R364" t="str">
            <v>3</v>
          </cell>
          <cell r="S364" t="str">
            <v>Não</v>
          </cell>
          <cell r="T364" t="str">
            <v xml:space="preserve">HLBU1684622           </v>
          </cell>
          <cell r="U364" t="str">
            <v>08/03/2022</v>
          </cell>
          <cell r="V364" t="str">
            <v>09/03/2022</v>
          </cell>
          <cell r="W364" t="str">
            <v>Carlos A0019902005/ Patrick A9406660501  7354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54</v>
          </cell>
          <cell r="AC364" t="str">
            <v>11</v>
          </cell>
          <cell r="AD364" t="str">
            <v xml:space="preserve">HLBU1684622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06/02/2022</v>
          </cell>
          <cell r="AK364" t="str">
            <v>Marítimo</v>
          </cell>
          <cell r="AL364" t="str">
            <v>11/02/2022</v>
          </cell>
          <cell r="AM364" t="str">
            <v>24/02/2022</v>
          </cell>
          <cell r="AN364" t="str">
            <v>2204533130</v>
          </cell>
        </row>
        <row r="365">
          <cell r="B365">
            <v>80534746</v>
          </cell>
          <cell r="C365" t="str">
            <v xml:space="preserve">540201491 </v>
          </cell>
          <cell r="E365" t="str">
            <v/>
          </cell>
          <cell r="F365" t="str">
            <v>VERDE</v>
          </cell>
          <cell r="G365" t="str">
            <v xml:space="preserve">MSC ATHENS                                        </v>
          </cell>
          <cell r="H365" t="str">
            <v>8</v>
          </cell>
          <cell r="I365" t="str">
            <v>0</v>
          </cell>
          <cell r="J365">
            <v>17</v>
          </cell>
          <cell r="K365" t="str">
            <v>6</v>
          </cell>
          <cell r="L365" t="str">
            <v>17</v>
          </cell>
          <cell r="M365" t="str">
            <v>0</v>
          </cell>
          <cell r="N365" t="str">
            <v>12</v>
          </cell>
          <cell r="O365" t="str">
            <v>29</v>
          </cell>
          <cell r="P365" t="str">
            <v>5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HLXU8219173           </v>
          </cell>
          <cell r="U365" t="str">
            <v>16/03/2022</v>
          </cell>
          <cell r="V365" t="str">
            <v>16/03/2022</v>
          </cell>
          <cell r="W365" t="str">
            <v>Rodrigo A9463501225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2</v>
          </cell>
          <cell r="AB365" t="str">
            <v>46</v>
          </cell>
          <cell r="AC365" t="str">
            <v>11</v>
          </cell>
          <cell r="AD365" t="str">
            <v xml:space="preserve">HLXU8219173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Sim</v>
          </cell>
          <cell r="AJ365" t="str">
            <v>06/02/2022</v>
          </cell>
          <cell r="AK365" t="str">
            <v>Marítimo</v>
          </cell>
          <cell r="AL365" t="str">
            <v>11/02/2022</v>
          </cell>
          <cell r="AM365" t="str">
            <v>24/02/2022</v>
          </cell>
          <cell r="AN365" t="str">
            <v>2204633096</v>
          </cell>
        </row>
        <row r="366">
          <cell r="B366">
            <v>80534798</v>
          </cell>
          <cell r="C366" t="str">
            <v xml:space="preserve">540201501 </v>
          </cell>
          <cell r="E366" t="str">
            <v/>
          </cell>
          <cell r="F366" t="str">
            <v>VERDE</v>
          </cell>
          <cell r="G366" t="str">
            <v xml:space="preserve">MSC ATHENS                                        </v>
          </cell>
          <cell r="H366" t="str">
            <v>15</v>
          </cell>
          <cell r="I366" t="str">
            <v>0</v>
          </cell>
          <cell r="J366">
            <v>27</v>
          </cell>
          <cell r="K366" t="str">
            <v>9</v>
          </cell>
          <cell r="L366" t="str">
            <v>27</v>
          </cell>
          <cell r="M366" t="str">
            <v>0</v>
          </cell>
          <cell r="N366" t="str">
            <v>7</v>
          </cell>
          <cell r="O366" t="str">
            <v>56</v>
          </cell>
          <cell r="P366" t="str">
            <v>21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FDCU0185028           </v>
          </cell>
          <cell r="U366" t="str">
            <v>04/03/2022</v>
          </cell>
          <cell r="V366" t="str">
            <v>03/03/2022</v>
          </cell>
          <cell r="W366" t="str">
            <v>Leticia A9408810423  7354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2</v>
          </cell>
          <cell r="AB366" t="str">
            <v>84</v>
          </cell>
          <cell r="AC366" t="str">
            <v>11</v>
          </cell>
          <cell r="AD366" t="str">
            <v xml:space="preserve">FDCU0185028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06/02/2022</v>
          </cell>
          <cell r="AK366" t="str">
            <v>Marítimo</v>
          </cell>
          <cell r="AL366" t="str">
            <v>11/02/2022</v>
          </cell>
          <cell r="AM366" t="str">
            <v>24/02/2022</v>
          </cell>
          <cell r="AN366" t="str">
            <v>2203972695</v>
          </cell>
        </row>
        <row r="367">
          <cell r="B367">
            <v>80534800</v>
          </cell>
          <cell r="C367" t="str">
            <v xml:space="preserve">540201502 </v>
          </cell>
          <cell r="E367" t="str">
            <v/>
          </cell>
          <cell r="F367" t="str">
            <v>VERDE</v>
          </cell>
          <cell r="G367" t="str">
            <v xml:space="preserve">MSC ATHENS                                        </v>
          </cell>
          <cell r="H367" t="str">
            <v>11</v>
          </cell>
          <cell r="I367" t="str">
            <v>0</v>
          </cell>
          <cell r="J367">
            <v>104</v>
          </cell>
          <cell r="K367" t="str">
            <v>29</v>
          </cell>
          <cell r="L367" t="str">
            <v>104</v>
          </cell>
          <cell r="M367" t="str">
            <v>712</v>
          </cell>
          <cell r="N367" t="str">
            <v>86</v>
          </cell>
          <cell r="O367" t="str">
            <v>8</v>
          </cell>
          <cell r="P367" t="str">
            <v>39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HLBU2451271           </v>
          </cell>
          <cell r="U367" t="str">
            <v>04/02/2022</v>
          </cell>
          <cell r="V367" t="str">
            <v>07/03/2022</v>
          </cell>
          <cell r="W367" t="str">
            <v>Patrick A9419900067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2</v>
          </cell>
          <cell r="AB367" t="str">
            <v>49</v>
          </cell>
          <cell r="AC367" t="str">
            <v>11</v>
          </cell>
          <cell r="AD367" t="str">
            <v xml:space="preserve">HLBU2451271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Não</v>
          </cell>
          <cell r="AJ367" t="str">
            <v>06/02/2022</v>
          </cell>
          <cell r="AK367" t="str">
            <v>Marítimo</v>
          </cell>
          <cell r="AL367" t="str">
            <v>11/02/2022</v>
          </cell>
          <cell r="AM367" t="str">
            <v>24/02/2022</v>
          </cell>
          <cell r="AN367" t="str">
            <v>2204314497</v>
          </cell>
        </row>
        <row r="368">
          <cell r="B368">
            <v>80534823</v>
          </cell>
          <cell r="C368" t="str">
            <v xml:space="preserve">540201511 </v>
          </cell>
          <cell r="E368" t="str">
            <v/>
          </cell>
          <cell r="F368" t="str">
            <v>VERDE</v>
          </cell>
          <cell r="G368" t="str">
            <v xml:space="preserve">MSC ATHENS                                        </v>
          </cell>
          <cell r="H368" t="str">
            <v>8</v>
          </cell>
          <cell r="I368" t="str">
            <v>0</v>
          </cell>
          <cell r="J368">
            <v>22</v>
          </cell>
          <cell r="K368" t="str">
            <v>9</v>
          </cell>
          <cell r="L368" t="str">
            <v>22</v>
          </cell>
          <cell r="M368" t="str">
            <v>0</v>
          </cell>
          <cell r="N368" t="str">
            <v>15</v>
          </cell>
          <cell r="O368" t="str">
            <v>44</v>
          </cell>
          <cell r="P368" t="str">
            <v>40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UASU1033902           </v>
          </cell>
          <cell r="U368" t="str">
            <v>11/03/2022</v>
          </cell>
          <cell r="V368" t="str">
            <v>11/03/2022</v>
          </cell>
          <cell r="W368" t="str">
            <v>Patrick A9448810223  7354</v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2</v>
          </cell>
          <cell r="AB368" t="str">
            <v>99</v>
          </cell>
          <cell r="AC368" t="str">
            <v>11</v>
          </cell>
          <cell r="AD368" t="str">
            <v xml:space="preserve">UASU1033902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Sim</v>
          </cell>
          <cell r="AJ368" t="str">
            <v>06/02/2022</v>
          </cell>
          <cell r="AK368" t="str">
            <v>Marítimo</v>
          </cell>
          <cell r="AL368" t="str">
            <v>11/02/2022</v>
          </cell>
          <cell r="AM368" t="str">
            <v>24/02/2022</v>
          </cell>
          <cell r="AN368" t="str">
            <v>2204634556</v>
          </cell>
        </row>
        <row r="369">
          <cell r="B369">
            <v>80534821</v>
          </cell>
          <cell r="C369" t="str">
            <v xml:space="preserve">540201514 </v>
          </cell>
          <cell r="E369" t="str">
            <v/>
          </cell>
          <cell r="F369" t="str">
            <v>VERDE</v>
          </cell>
          <cell r="G369" t="str">
            <v xml:space="preserve">MSC ATHENS                                        </v>
          </cell>
          <cell r="H369" t="str">
            <v>10</v>
          </cell>
          <cell r="I369" t="str">
            <v>0</v>
          </cell>
          <cell r="J369">
            <v>22</v>
          </cell>
          <cell r="K369" t="str">
            <v>10</v>
          </cell>
          <cell r="L369" t="str">
            <v>22</v>
          </cell>
          <cell r="M369" t="str">
            <v>98</v>
          </cell>
          <cell r="N369" t="str">
            <v>16</v>
          </cell>
          <cell r="O369" t="str">
            <v>11</v>
          </cell>
          <cell r="P369" t="str">
            <v>440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FANU1099070           </v>
          </cell>
          <cell r="U369" t="str">
            <v>08/03/2022</v>
          </cell>
          <cell r="V369" t="str">
            <v>08/03/2022</v>
          </cell>
          <cell r="W369" t="str">
            <v>BANCOS ( ALVARO ) PUXE SBL</v>
          </cell>
          <cell r="X369" t="str">
            <v>FINALIZADO</v>
          </cell>
          <cell r="Y369" t="str">
            <v/>
          </cell>
          <cell r="Z369" t="str">
            <v>10</v>
          </cell>
          <cell r="AA369" t="str">
            <v>2</v>
          </cell>
          <cell r="AB369" t="str">
            <v>43</v>
          </cell>
          <cell r="AC369" t="str">
            <v>11</v>
          </cell>
          <cell r="AD369" t="str">
            <v xml:space="preserve">FANU1099070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06/02/2022</v>
          </cell>
          <cell r="AK369" t="str">
            <v>Marítimo</v>
          </cell>
          <cell r="AL369" t="str">
            <v>11/02/2022</v>
          </cell>
          <cell r="AM369" t="str">
            <v>24/02/2022</v>
          </cell>
          <cell r="AN369" t="str">
            <v>2204427828</v>
          </cell>
        </row>
        <row r="370">
          <cell r="B370">
            <v>80534824</v>
          </cell>
          <cell r="C370" t="str">
            <v xml:space="preserve">540201515 </v>
          </cell>
          <cell r="E370" t="str">
            <v/>
          </cell>
          <cell r="F370" t="str">
            <v>VERDE</v>
          </cell>
          <cell r="G370" t="str">
            <v xml:space="preserve">MSC ATHENS                                        </v>
          </cell>
          <cell r="H370" t="str">
            <v>2</v>
          </cell>
          <cell r="I370" t="str">
            <v>0</v>
          </cell>
          <cell r="J370">
            <v>8</v>
          </cell>
          <cell r="K370" t="str">
            <v>2</v>
          </cell>
          <cell r="L370" t="str">
            <v>8</v>
          </cell>
          <cell r="M370" t="str">
            <v>0</v>
          </cell>
          <cell r="N370" t="str">
            <v>12</v>
          </cell>
          <cell r="O370" t="str">
            <v>0</v>
          </cell>
          <cell r="P370" t="str">
            <v>24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FANU1116075           </v>
          </cell>
          <cell r="U370" t="str">
            <v>16/03/2022</v>
          </cell>
          <cell r="V370" t="str">
            <v>16/03/2022</v>
          </cell>
          <cell r="W370" t="str">
            <v>Milani A6594100301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1</v>
          </cell>
          <cell r="AB370" t="str">
            <v>36</v>
          </cell>
          <cell r="AC370" t="str">
            <v>11</v>
          </cell>
          <cell r="AD370" t="str">
            <v xml:space="preserve">FANU1116075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06/02/2022</v>
          </cell>
          <cell r="AK370" t="str">
            <v>Marítimo</v>
          </cell>
          <cell r="AL370" t="str">
            <v>11/02/2022</v>
          </cell>
          <cell r="AM370" t="str">
            <v>24/02/2022</v>
          </cell>
          <cell r="AN370" t="str">
            <v>2205036563</v>
          </cell>
        </row>
        <row r="371">
          <cell r="B371">
            <v>80535043</v>
          </cell>
          <cell r="C371" t="str">
            <v xml:space="preserve">540201527 </v>
          </cell>
          <cell r="E371" t="str">
            <v/>
          </cell>
          <cell r="F371" t="str">
            <v>VERDE</v>
          </cell>
          <cell r="G371" t="str">
            <v xml:space="preserve">MSC ATHENS                                        </v>
          </cell>
          <cell r="H371" t="str">
            <v>10</v>
          </cell>
          <cell r="I371" t="str">
            <v>0</v>
          </cell>
          <cell r="J371">
            <v>58</v>
          </cell>
          <cell r="K371" t="str">
            <v>20</v>
          </cell>
          <cell r="L371" t="str">
            <v>58</v>
          </cell>
          <cell r="M371" t="str">
            <v>238</v>
          </cell>
          <cell r="N371" t="str">
            <v>29</v>
          </cell>
          <cell r="O371" t="str">
            <v>27</v>
          </cell>
          <cell r="P371" t="str">
            <v>10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HLBU1150993           </v>
          </cell>
          <cell r="U371" t="str">
            <v>09/03/2022</v>
          </cell>
          <cell r="V371" t="str">
            <v>09/03/2022</v>
          </cell>
          <cell r="W371" t="str">
            <v>Ronie A0175427617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5</v>
          </cell>
          <cell r="AB371" t="str">
            <v>72</v>
          </cell>
          <cell r="AC371" t="str">
            <v>11</v>
          </cell>
          <cell r="AD371" t="str">
            <v xml:space="preserve">HLBU1150993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Não</v>
          </cell>
          <cell r="AJ371" t="str">
            <v>06/02/2022</v>
          </cell>
          <cell r="AK371" t="str">
            <v>Marítimo</v>
          </cell>
          <cell r="AL371" t="str">
            <v>11/02/2022</v>
          </cell>
          <cell r="AM371" t="str">
            <v>24/02/2022</v>
          </cell>
          <cell r="AN371" t="str">
            <v>2204339066</v>
          </cell>
        </row>
        <row r="372">
          <cell r="B372">
            <v>80535140</v>
          </cell>
          <cell r="C372" t="str">
            <v xml:space="preserve">540201546 </v>
          </cell>
          <cell r="E372" t="str">
            <v/>
          </cell>
          <cell r="F372" t="str">
            <v>VERDE</v>
          </cell>
          <cell r="G372" t="str">
            <v xml:space="preserve">MSC ATHENS                                        </v>
          </cell>
          <cell r="H372" t="str">
            <v>14</v>
          </cell>
          <cell r="I372" t="str">
            <v>0</v>
          </cell>
          <cell r="J372">
            <v>53</v>
          </cell>
          <cell r="K372" t="str">
            <v>13</v>
          </cell>
          <cell r="L372" t="str">
            <v>53</v>
          </cell>
          <cell r="M372" t="str">
            <v>182</v>
          </cell>
          <cell r="N372" t="str">
            <v>29</v>
          </cell>
          <cell r="O372" t="str">
            <v>14</v>
          </cell>
          <cell r="P372" t="str">
            <v>0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TRLU7299333           </v>
          </cell>
          <cell r="U372" t="str">
            <v>04/03/2022</v>
          </cell>
          <cell r="V372" t="str">
            <v>04/03/2022</v>
          </cell>
          <cell r="W372" t="str">
            <v>CJ. CAMBIO ( ALVARO ) PUXE SBL/ Ronie A9582600300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48</v>
          </cell>
          <cell r="AC372" t="str">
            <v>11</v>
          </cell>
          <cell r="AD372" t="str">
            <v xml:space="preserve">TRLU7299333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06/02/2022</v>
          </cell>
          <cell r="AK372" t="str">
            <v>Marítimo</v>
          </cell>
          <cell r="AL372" t="str">
            <v>11/02/2022</v>
          </cell>
          <cell r="AM372" t="str">
            <v>24/02/2022</v>
          </cell>
          <cell r="AN372" t="str">
            <v>2204074534</v>
          </cell>
        </row>
        <row r="373">
          <cell r="B373">
            <v>80535176</v>
          </cell>
          <cell r="C373" t="str">
            <v xml:space="preserve">540201548 </v>
          </cell>
          <cell r="E373" t="str">
            <v/>
          </cell>
          <cell r="F373" t="str">
            <v>VERDE</v>
          </cell>
          <cell r="G373" t="str">
            <v xml:space="preserve">MSC ATHENS                                        </v>
          </cell>
          <cell r="H373" t="str">
            <v>14</v>
          </cell>
          <cell r="I373" t="str">
            <v>0</v>
          </cell>
          <cell r="J373">
            <v>54</v>
          </cell>
          <cell r="K373" t="str">
            <v>10</v>
          </cell>
          <cell r="L373" t="str">
            <v>54</v>
          </cell>
          <cell r="M373" t="str">
            <v>420</v>
          </cell>
          <cell r="N373" t="str">
            <v>33</v>
          </cell>
          <cell r="O373" t="str">
            <v>18</v>
          </cell>
          <cell r="P373" t="str">
            <v>2</v>
          </cell>
          <cell r="Q373" t="str">
            <v>2</v>
          </cell>
          <cell r="R373" t="str">
            <v>2</v>
          </cell>
          <cell r="S373" t="str">
            <v>Não</v>
          </cell>
          <cell r="T373" t="str">
            <v xml:space="preserve">TEMU7372941           </v>
          </cell>
          <cell r="U373" t="str">
            <v>08/03/2022</v>
          </cell>
          <cell r="V373" t="str">
            <v>08/03/2022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3</v>
          </cell>
          <cell r="AB373" t="str">
            <v>64</v>
          </cell>
          <cell r="AC373" t="str">
            <v>11</v>
          </cell>
          <cell r="AD373" t="str">
            <v xml:space="preserve">TEMU7372941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06/02/2022</v>
          </cell>
          <cell r="AK373" t="str">
            <v>Marítimo</v>
          </cell>
          <cell r="AL373" t="str">
            <v>11/02/2022</v>
          </cell>
          <cell r="AM373" t="str">
            <v>24/02/2022</v>
          </cell>
          <cell r="AN373" t="str">
            <v>2204072450</v>
          </cell>
        </row>
        <row r="374">
          <cell r="B374">
            <v>80535224</v>
          </cell>
          <cell r="C374" t="str">
            <v xml:space="preserve">540201550 </v>
          </cell>
          <cell r="E374" t="str">
            <v/>
          </cell>
          <cell r="F374" t="str">
            <v>VERDE</v>
          </cell>
          <cell r="G374" t="str">
            <v xml:space="preserve">MSC ATHENS                                        </v>
          </cell>
          <cell r="H374" t="str">
            <v>15</v>
          </cell>
          <cell r="I374" t="str">
            <v>0</v>
          </cell>
          <cell r="J374">
            <v>20</v>
          </cell>
          <cell r="K374" t="str">
            <v>8</v>
          </cell>
          <cell r="L374" t="str">
            <v>20</v>
          </cell>
          <cell r="M374" t="str">
            <v>72</v>
          </cell>
          <cell r="N374" t="str">
            <v>11</v>
          </cell>
          <cell r="O374" t="str">
            <v>3</v>
          </cell>
          <cell r="P374" t="str">
            <v>10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UACU6025240           </v>
          </cell>
          <cell r="U374" t="str">
            <v>23/02/2022</v>
          </cell>
          <cell r="V374" t="str">
            <v>03/03/2022</v>
          </cell>
          <cell r="W374" t="str">
            <v>Silas A9606892031     9051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28</v>
          </cell>
          <cell r="AC374" t="str">
            <v>11</v>
          </cell>
          <cell r="AD374" t="str">
            <v xml:space="preserve">UACU6025240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06/02/2022</v>
          </cell>
          <cell r="AK374" t="str">
            <v>Marítimo</v>
          </cell>
          <cell r="AL374" t="str">
            <v>11/02/2022</v>
          </cell>
          <cell r="AM374" t="str">
            <v>24/02/2022</v>
          </cell>
          <cell r="AN374" t="str">
            <v>2203846126</v>
          </cell>
        </row>
        <row r="375">
          <cell r="B375">
            <v>80535223</v>
          </cell>
          <cell r="C375" t="str">
            <v xml:space="preserve">540201551 </v>
          </cell>
          <cell r="E375" t="str">
            <v/>
          </cell>
          <cell r="F375" t="str">
            <v>VERDE</v>
          </cell>
          <cell r="G375" t="str">
            <v xml:space="preserve">MSC ATHENS                                        </v>
          </cell>
          <cell r="H375" t="str">
            <v>3</v>
          </cell>
          <cell r="I375" t="str">
            <v>0</v>
          </cell>
          <cell r="J375">
            <v>3</v>
          </cell>
          <cell r="K375" t="str">
            <v>2</v>
          </cell>
          <cell r="L375" t="str">
            <v>3</v>
          </cell>
          <cell r="M375" t="str">
            <v>0</v>
          </cell>
          <cell r="N375" t="str">
            <v>3</v>
          </cell>
          <cell r="O375" t="str">
            <v>0</v>
          </cell>
          <cell r="P375" t="str">
            <v>18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CAIU8909883           </v>
          </cell>
          <cell r="U375" t="str">
            <v>15/03/2022</v>
          </cell>
          <cell r="V375" t="str">
            <v>15/03/2022</v>
          </cell>
          <cell r="W375" t="str">
            <v>EXO.TRANSM. GW6E-2800/200KV-12 ( TEZOTO-GIBA ) PUXE SBL/ Rodrigo A4104200202</v>
          </cell>
          <cell r="X375" t="str">
            <v>FINALIZADO</v>
          </cell>
          <cell r="Y375" t="str">
            <v>11/03/2022</v>
          </cell>
          <cell r="Z375" t="str">
            <v>10</v>
          </cell>
          <cell r="AA375" t="str">
            <v>1</v>
          </cell>
          <cell r="AB375" t="str">
            <v>21</v>
          </cell>
          <cell r="AC375" t="str">
            <v>11</v>
          </cell>
          <cell r="AD375" t="str">
            <v xml:space="preserve">CAIU8909883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06/02/2022</v>
          </cell>
          <cell r="AK375" t="str">
            <v>Marítimo</v>
          </cell>
          <cell r="AL375" t="str">
            <v>11/02/2022</v>
          </cell>
          <cell r="AM375" t="str">
            <v>24/02/2022</v>
          </cell>
          <cell r="AN375" t="str">
            <v>2204966150</v>
          </cell>
        </row>
        <row r="376">
          <cell r="B376">
            <v>80535231</v>
          </cell>
          <cell r="C376" t="str">
            <v xml:space="preserve">540201553 </v>
          </cell>
          <cell r="E376" t="str">
            <v/>
          </cell>
          <cell r="F376" t="str">
            <v>VERDE</v>
          </cell>
          <cell r="G376" t="str">
            <v xml:space="preserve">MSC ATHENS                                        </v>
          </cell>
          <cell r="H376" t="str">
            <v>14</v>
          </cell>
          <cell r="I376" t="str">
            <v>0</v>
          </cell>
          <cell r="J376">
            <v>20</v>
          </cell>
          <cell r="K376" t="str">
            <v>6</v>
          </cell>
          <cell r="L376" t="str">
            <v>20</v>
          </cell>
          <cell r="M376" t="str">
            <v>0</v>
          </cell>
          <cell r="N376" t="str">
            <v>86</v>
          </cell>
          <cell r="O376" t="str">
            <v>6</v>
          </cell>
          <cell r="P376" t="str">
            <v>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UASU1057822           </v>
          </cell>
          <cell r="U376" t="str">
            <v>07/03/2022</v>
          </cell>
          <cell r="V376" t="str">
            <v>07/03/2022</v>
          </cell>
          <cell r="W376" t="str">
            <v>Ronie A9672602131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3</v>
          </cell>
          <cell r="AB376" t="str">
            <v>96</v>
          </cell>
          <cell r="AC376" t="str">
            <v>11</v>
          </cell>
          <cell r="AD376" t="str">
            <v xml:space="preserve">UASU1057822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Não</v>
          </cell>
          <cell r="AJ376" t="str">
            <v>06/02/2022</v>
          </cell>
          <cell r="AK376" t="str">
            <v>Marítimo</v>
          </cell>
          <cell r="AL376" t="str">
            <v>11/02/2022</v>
          </cell>
          <cell r="AM376" t="str">
            <v>24/02/2022</v>
          </cell>
          <cell r="AN376" t="str">
            <v>2204072396</v>
          </cell>
        </row>
        <row r="377">
          <cell r="B377">
            <v>80535243</v>
          </cell>
          <cell r="C377" t="str">
            <v xml:space="preserve">540201554 </v>
          </cell>
          <cell r="E377" t="str">
            <v/>
          </cell>
          <cell r="F377" t="str">
            <v>VERDE</v>
          </cell>
          <cell r="G377" t="str">
            <v xml:space="preserve">MSC ATHENS                                        </v>
          </cell>
          <cell r="H377" t="str">
            <v>3</v>
          </cell>
          <cell r="I377" t="str">
            <v>0</v>
          </cell>
          <cell r="J377">
            <v>30</v>
          </cell>
          <cell r="K377" t="str">
            <v>9</v>
          </cell>
          <cell r="L377" t="str">
            <v>30</v>
          </cell>
          <cell r="M377" t="str">
            <v>42</v>
          </cell>
          <cell r="N377" t="str">
            <v>42</v>
          </cell>
          <cell r="O377" t="str">
            <v>11</v>
          </cell>
          <cell r="P377" t="str">
            <v>27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RFCU5066095           </v>
          </cell>
          <cell r="U377" t="str">
            <v>11/03/2022</v>
          </cell>
          <cell r="V377" t="str">
            <v>15/03/2022</v>
          </cell>
          <cell r="W377" t="str">
            <v>Carlos A4571500156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1</v>
          </cell>
          <cell r="AB377" t="str">
            <v>83</v>
          </cell>
          <cell r="AC377" t="str">
            <v>11</v>
          </cell>
          <cell r="AD377" t="str">
            <v xml:space="preserve">RFCU5066095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06/02/2022</v>
          </cell>
          <cell r="AK377" t="str">
            <v>Marítimo</v>
          </cell>
          <cell r="AL377" t="str">
            <v>11/02/2022</v>
          </cell>
          <cell r="AM377" t="str">
            <v>24/02/2022</v>
          </cell>
          <cell r="AN377" t="str">
            <v>2204966974</v>
          </cell>
        </row>
        <row r="378">
          <cell r="B378">
            <v>80535264</v>
          </cell>
          <cell r="C378" t="str">
            <v xml:space="preserve">540201555 </v>
          </cell>
          <cell r="E378" t="str">
            <v/>
          </cell>
          <cell r="F378" t="str">
            <v>VERDE</v>
          </cell>
          <cell r="G378" t="str">
            <v xml:space="preserve">MSC ATHENS                                        </v>
          </cell>
          <cell r="H378" t="str">
            <v>15</v>
          </cell>
          <cell r="I378" t="str">
            <v>0</v>
          </cell>
          <cell r="J378">
            <v>53</v>
          </cell>
          <cell r="K378" t="str">
            <v>3</v>
          </cell>
          <cell r="L378" t="str">
            <v>53</v>
          </cell>
          <cell r="M378" t="str">
            <v>148</v>
          </cell>
          <cell r="N378" t="str">
            <v>15</v>
          </cell>
          <cell r="O378" t="str">
            <v>16</v>
          </cell>
          <cell r="P378" t="str">
            <v>36</v>
          </cell>
          <cell r="Q378" t="str">
            <v>1</v>
          </cell>
          <cell r="R378" t="str">
            <v>1</v>
          </cell>
          <cell r="S378" t="str">
            <v>Não</v>
          </cell>
          <cell r="T378" t="str">
            <v xml:space="preserve">HLBU2691101           </v>
          </cell>
          <cell r="U378" t="str">
            <v>10/03/2022</v>
          </cell>
          <cell r="V378" t="str">
            <v>11/03/2022</v>
          </cell>
          <cell r="W378" t="str">
            <v>CJ TRAVESSA ( DARIO ) PUXE SBL / Silas A9616800180    9054/ Carlos A4571500456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3</v>
          </cell>
          <cell r="AB378" t="str">
            <v>73</v>
          </cell>
          <cell r="AC378" t="str">
            <v>11</v>
          </cell>
          <cell r="AD378" t="str">
            <v xml:space="preserve">HLBU2691101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Não</v>
          </cell>
          <cell r="AJ378" t="str">
            <v>06/02/2022</v>
          </cell>
          <cell r="AK378" t="str">
            <v>Marítimo</v>
          </cell>
          <cell r="AL378" t="str">
            <v>11/02/2022</v>
          </cell>
          <cell r="AM378" t="str">
            <v>24/02/2022</v>
          </cell>
          <cell r="AN378" t="str">
            <v>2203846134</v>
          </cell>
        </row>
        <row r="379">
          <cell r="B379">
            <v>80535262</v>
          </cell>
          <cell r="C379" t="str">
            <v xml:space="preserve">540201560 </v>
          </cell>
          <cell r="E379" t="str">
            <v/>
          </cell>
          <cell r="F379" t="str">
            <v>VERDE</v>
          </cell>
          <cell r="G379" t="str">
            <v xml:space="preserve">MSC ATHENS                                        </v>
          </cell>
          <cell r="H379" t="str">
            <v>10</v>
          </cell>
          <cell r="I379" t="str">
            <v>0</v>
          </cell>
          <cell r="J379">
            <v>6</v>
          </cell>
          <cell r="K379" t="str">
            <v>4</v>
          </cell>
          <cell r="L379" t="str">
            <v>6</v>
          </cell>
          <cell r="M379" t="str">
            <v>0</v>
          </cell>
          <cell r="N379" t="str">
            <v>21</v>
          </cell>
          <cell r="O379" t="str">
            <v>10</v>
          </cell>
          <cell r="P379" t="str">
            <v>5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HLBU1950430           </v>
          </cell>
          <cell r="U379" t="str">
            <v>08/03/2022</v>
          </cell>
          <cell r="V379" t="str">
            <v>08/03/2022</v>
          </cell>
          <cell r="W379" t="str">
            <v>EXO.TRANSM. GW6E-2800/200KV-12 ( TEZOTO-GIBA ) PUXE SBL/ Guilherme A0012001222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1</v>
          </cell>
          <cell r="AB379" t="str">
            <v>36</v>
          </cell>
          <cell r="AC379" t="str">
            <v>11</v>
          </cell>
          <cell r="AD379" t="str">
            <v xml:space="preserve">HLBU1950430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Não</v>
          </cell>
          <cell r="AJ379" t="str">
            <v>06/02/2022</v>
          </cell>
          <cell r="AK379" t="str">
            <v>Marítimo</v>
          </cell>
          <cell r="AL379" t="str">
            <v>11/02/2022</v>
          </cell>
          <cell r="AM379" t="str">
            <v>24/02/2022</v>
          </cell>
          <cell r="AN379" t="str">
            <v>2204427801</v>
          </cell>
        </row>
        <row r="380">
          <cell r="B380">
            <v>80535269</v>
          </cell>
          <cell r="C380" t="str">
            <v xml:space="preserve">540201563 </v>
          </cell>
          <cell r="E380" t="str">
            <v/>
          </cell>
          <cell r="F380" t="str">
            <v>VERDE</v>
          </cell>
          <cell r="G380" t="str">
            <v xml:space="preserve">MSC ATHENS                                        </v>
          </cell>
          <cell r="H380" t="str">
            <v>15</v>
          </cell>
          <cell r="I380" t="str">
            <v>0</v>
          </cell>
          <cell r="J380">
            <v>99</v>
          </cell>
          <cell r="K380" t="str">
            <v>22</v>
          </cell>
          <cell r="L380" t="str">
            <v>99</v>
          </cell>
          <cell r="M380" t="str">
            <v>708</v>
          </cell>
          <cell r="N380" t="str">
            <v>6</v>
          </cell>
          <cell r="O380" t="str">
            <v>18</v>
          </cell>
          <cell r="P380" t="str">
            <v>5</v>
          </cell>
          <cell r="Q380" t="str">
            <v>2</v>
          </cell>
          <cell r="R380" t="str">
            <v>2</v>
          </cell>
          <cell r="S380" t="str">
            <v>Não</v>
          </cell>
          <cell r="T380" t="str">
            <v xml:space="preserve">TGHU8871926           </v>
          </cell>
          <cell r="U380" t="str">
            <v>28/02/2022</v>
          </cell>
          <cell r="V380" t="str">
            <v>07/03/2022</v>
          </cell>
          <cell r="W380" t="str">
            <v>EXO.TRANSM. GW6E-2800/( TEZOTO-GIBA ) Mariana N000000006187/ A0109897285/ Patrick A9734920201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6</v>
          </cell>
          <cell r="AB380" t="str">
            <v>40</v>
          </cell>
          <cell r="AC380" t="str">
            <v>11</v>
          </cell>
          <cell r="AD380" t="str">
            <v xml:space="preserve">TGHU8871926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06/02/2022</v>
          </cell>
          <cell r="AK380" t="str">
            <v>Marítimo</v>
          </cell>
          <cell r="AL380" t="str">
            <v>11/02/2022</v>
          </cell>
          <cell r="AM380" t="str">
            <v>24/02/2022</v>
          </cell>
          <cell r="AN380" t="str">
            <v>2203972822</v>
          </cell>
        </row>
        <row r="381">
          <cell r="B381">
            <v>80535391</v>
          </cell>
          <cell r="C381" t="str">
            <v xml:space="preserve">540201566 </v>
          </cell>
          <cell r="E381" t="str">
            <v/>
          </cell>
          <cell r="F381" t="str">
            <v>VERDE</v>
          </cell>
          <cell r="G381" t="str">
            <v xml:space="preserve">MSC ATHENS                                        </v>
          </cell>
          <cell r="H381" t="str">
            <v>21</v>
          </cell>
          <cell r="I381" t="str">
            <v>0</v>
          </cell>
          <cell r="J381">
            <v>50</v>
          </cell>
          <cell r="K381" t="str">
            <v>9</v>
          </cell>
          <cell r="L381" t="str">
            <v>50</v>
          </cell>
          <cell r="M381" t="str">
            <v>476</v>
          </cell>
          <cell r="N381" t="str">
            <v>17</v>
          </cell>
          <cell r="O381" t="str">
            <v>49</v>
          </cell>
          <cell r="P381" t="str">
            <v>4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HLXU8556410           </v>
          </cell>
          <cell r="U381" t="str">
            <v>23/02/2022</v>
          </cell>
          <cell r="V381" t="str">
            <v>25/02/2022</v>
          </cell>
          <cell r="W381" t="str">
            <v>Silas A9616800180    9054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4</v>
          </cell>
          <cell r="AB381" t="str">
            <v>80</v>
          </cell>
          <cell r="AC381" t="str">
            <v>11</v>
          </cell>
          <cell r="AD381" t="str">
            <v xml:space="preserve">HLXU8556410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06/02/2022</v>
          </cell>
          <cell r="AK381" t="str">
            <v>Marítimo</v>
          </cell>
          <cell r="AL381" t="str">
            <v>11/02/2022</v>
          </cell>
          <cell r="AM381" t="str">
            <v>24/02/2022</v>
          </cell>
          <cell r="AN381" t="str">
            <v>2203815360</v>
          </cell>
        </row>
        <row r="382">
          <cell r="B382">
            <v>80535412</v>
          </cell>
          <cell r="C382" t="str">
            <v xml:space="preserve">540201569 </v>
          </cell>
          <cell r="E382" t="str">
            <v/>
          </cell>
          <cell r="F382" t="str">
            <v>VERDE</v>
          </cell>
          <cell r="G382" t="str">
            <v xml:space="preserve">MSC ATHENS                                        </v>
          </cell>
          <cell r="H382" t="str">
            <v>11</v>
          </cell>
          <cell r="I382" t="str">
            <v>0</v>
          </cell>
          <cell r="J382">
            <v>69</v>
          </cell>
          <cell r="K382" t="str">
            <v>34</v>
          </cell>
          <cell r="L382" t="str">
            <v>69</v>
          </cell>
          <cell r="M382" t="str">
            <v>401</v>
          </cell>
          <cell r="N382" t="str">
            <v>41</v>
          </cell>
          <cell r="O382" t="str">
            <v>0</v>
          </cell>
          <cell r="P382" t="str">
            <v>0</v>
          </cell>
          <cell r="Q382" t="str">
            <v>2</v>
          </cell>
          <cell r="R382" t="str">
            <v>2</v>
          </cell>
          <cell r="S382" t="str">
            <v>Não</v>
          </cell>
          <cell r="T382" t="str">
            <v xml:space="preserve">HLBU1289058           </v>
          </cell>
          <cell r="U382" t="str">
            <v>10/03/2022</v>
          </cell>
          <cell r="V382" t="str">
            <v>10/03/2022</v>
          </cell>
          <cell r="W382" t="str">
            <v>CJ. CAMBIO ( ALVARO ) PUXE SBL/ Patrick N000000005406</v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2</v>
          </cell>
          <cell r="AB382" t="str">
            <v>51</v>
          </cell>
          <cell r="AC382" t="str">
            <v>11</v>
          </cell>
          <cell r="AD382" t="str">
            <v xml:space="preserve">HLBU1289058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06/02/2022</v>
          </cell>
          <cell r="AK382" t="str">
            <v>Marítimo</v>
          </cell>
          <cell r="AL382" t="str">
            <v>11/02/2022</v>
          </cell>
          <cell r="AM382" t="str">
            <v>24/02/2022</v>
          </cell>
          <cell r="AN382" t="str">
            <v>2204212511</v>
          </cell>
        </row>
        <row r="383">
          <cell r="B383">
            <v>80534826</v>
          </cell>
          <cell r="C383" t="str">
            <v xml:space="preserve">540201574 </v>
          </cell>
          <cell r="E383" t="str">
            <v/>
          </cell>
          <cell r="F383" t="str">
            <v>VERDE</v>
          </cell>
          <cell r="G383" t="str">
            <v xml:space="preserve">MSC ATHENS                                        </v>
          </cell>
          <cell r="H383" t="str">
            <v>14</v>
          </cell>
          <cell r="I383" t="str">
            <v>0</v>
          </cell>
          <cell r="J383">
            <v>131</v>
          </cell>
          <cell r="K383" t="str">
            <v>38</v>
          </cell>
          <cell r="L383" t="str">
            <v>131</v>
          </cell>
          <cell r="M383" t="str">
            <v>873</v>
          </cell>
          <cell r="N383" t="str">
            <v>38</v>
          </cell>
          <cell r="O383" t="str">
            <v>1</v>
          </cell>
          <cell r="P383" t="str">
            <v>9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TGBU5922674           </v>
          </cell>
          <cell r="V383" t="str">
            <v>04/03/2022</v>
          </cell>
          <cell r="W383" t="str">
            <v>Carlos A5410502022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0</v>
          </cell>
          <cell r="AB383" t="str">
            <v>64</v>
          </cell>
          <cell r="AC383" t="str">
            <v>11</v>
          </cell>
          <cell r="AD383" t="str">
            <v xml:space="preserve">TGBU5922674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Não</v>
          </cell>
          <cell r="AJ383" t="str">
            <v>06/02/2022</v>
          </cell>
          <cell r="AK383" t="str">
            <v>Marítimo</v>
          </cell>
          <cell r="AL383" t="str">
            <v>11/02/2022</v>
          </cell>
          <cell r="AM383" t="str">
            <v>24/02/2022</v>
          </cell>
          <cell r="AN383" t="str">
            <v>2204072612</v>
          </cell>
        </row>
        <row r="384">
          <cell r="B384">
            <v>80534830</v>
          </cell>
          <cell r="C384" t="str">
            <v xml:space="preserve">540201575 </v>
          </cell>
          <cell r="E384" t="str">
            <v/>
          </cell>
          <cell r="F384" t="str">
            <v>VERDE</v>
          </cell>
          <cell r="G384" t="str">
            <v xml:space="preserve">MSC ATHENS                                        </v>
          </cell>
          <cell r="H384" t="str">
            <v>10</v>
          </cell>
          <cell r="I384" t="str">
            <v>0</v>
          </cell>
          <cell r="J384">
            <v>43</v>
          </cell>
          <cell r="K384" t="str">
            <v>10</v>
          </cell>
          <cell r="L384" t="str">
            <v>43</v>
          </cell>
          <cell r="M384" t="str">
            <v>314</v>
          </cell>
          <cell r="N384" t="str">
            <v>15</v>
          </cell>
          <cell r="O384" t="str">
            <v>22</v>
          </cell>
          <cell r="P384" t="str">
            <v>117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TCNU8661110           </v>
          </cell>
          <cell r="U384" t="str">
            <v>16/03/2022</v>
          </cell>
          <cell r="V384" t="str">
            <v>16/03/2022</v>
          </cell>
          <cell r="W384" t="str">
            <v>Milani A0004208771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69</v>
          </cell>
          <cell r="AC384" t="str">
            <v>11</v>
          </cell>
          <cell r="AD384" t="str">
            <v xml:space="preserve">TCNU8661110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06/02/2022</v>
          </cell>
          <cell r="AK384" t="str">
            <v>Marítimo</v>
          </cell>
          <cell r="AL384" t="str">
            <v>11/02/2022</v>
          </cell>
          <cell r="AM384" t="str">
            <v>24/02/2022</v>
          </cell>
          <cell r="AN384" t="str">
            <v>2204337861</v>
          </cell>
        </row>
        <row r="385">
          <cell r="B385">
            <v>80534917</v>
          </cell>
          <cell r="C385" t="str">
            <v xml:space="preserve">540201576 </v>
          </cell>
          <cell r="E385" t="str">
            <v/>
          </cell>
          <cell r="F385" t="str">
            <v>VERDE</v>
          </cell>
          <cell r="G385" t="str">
            <v xml:space="preserve">MSC ATHENS                                        </v>
          </cell>
          <cell r="H385" t="str">
            <v>15</v>
          </cell>
          <cell r="I385" t="str">
            <v>0</v>
          </cell>
          <cell r="J385">
            <v>66</v>
          </cell>
          <cell r="K385" t="str">
            <v>27</v>
          </cell>
          <cell r="L385" t="str">
            <v>66</v>
          </cell>
          <cell r="M385" t="str">
            <v>167</v>
          </cell>
          <cell r="N385" t="str">
            <v>26</v>
          </cell>
          <cell r="O385" t="str">
            <v>6</v>
          </cell>
          <cell r="P385" t="str">
            <v>1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CAIU4308544           </v>
          </cell>
          <cell r="U385" t="str">
            <v>03/03/2022</v>
          </cell>
          <cell r="V385" t="str">
            <v>02/03/2022</v>
          </cell>
          <cell r="W385" t="str">
            <v>CJ. CAMBIO ( ALVARO ) PUXE SBL / Ronie A9602615433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2</v>
          </cell>
          <cell r="AB385" t="str">
            <v>35</v>
          </cell>
          <cell r="AC385" t="str">
            <v>11</v>
          </cell>
          <cell r="AD385" t="str">
            <v xml:space="preserve">CAIU4308544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Não</v>
          </cell>
          <cell r="AJ385" t="str">
            <v>06/02/2022</v>
          </cell>
          <cell r="AK385" t="str">
            <v>Marítimo</v>
          </cell>
          <cell r="AL385" t="str">
            <v>11/02/2022</v>
          </cell>
          <cell r="AM385" t="str">
            <v>24/02/2022</v>
          </cell>
          <cell r="AN385" t="str">
            <v>2203850409</v>
          </cell>
        </row>
        <row r="386">
          <cell r="B386">
            <v>80535430</v>
          </cell>
          <cell r="C386" t="str">
            <v xml:space="preserve">540201582 </v>
          </cell>
          <cell r="E386" t="str">
            <v/>
          </cell>
          <cell r="F386" t="str">
            <v>VERDE</v>
          </cell>
          <cell r="G386" t="str">
            <v xml:space="preserve">MSC ATHENS                                        </v>
          </cell>
          <cell r="H386" t="str">
            <v>15</v>
          </cell>
          <cell r="I386" t="str">
            <v>0</v>
          </cell>
          <cell r="J386">
            <v>66</v>
          </cell>
          <cell r="K386" t="str">
            <v>12</v>
          </cell>
          <cell r="L386" t="str">
            <v>66</v>
          </cell>
          <cell r="M386" t="str">
            <v>485</v>
          </cell>
          <cell r="N386" t="str">
            <v>17</v>
          </cell>
          <cell r="O386" t="str">
            <v>2</v>
          </cell>
          <cell r="P386" t="str">
            <v>24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TCLU8345178           </v>
          </cell>
          <cell r="U386" t="str">
            <v>02/02/2022</v>
          </cell>
          <cell r="V386" t="str">
            <v>11/03/2022</v>
          </cell>
          <cell r="W386" t="str">
            <v>Carlos A0009903916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51</v>
          </cell>
          <cell r="AC386" t="str">
            <v>11</v>
          </cell>
          <cell r="AD386" t="str">
            <v xml:space="preserve">TCLU8345178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06/02/2022</v>
          </cell>
          <cell r="AK386" t="str">
            <v>Marítimo</v>
          </cell>
          <cell r="AL386" t="str">
            <v>11/02/2022</v>
          </cell>
          <cell r="AM386" t="str">
            <v>24/02/2022</v>
          </cell>
          <cell r="AN386" t="str">
            <v>2203850387</v>
          </cell>
        </row>
        <row r="387">
          <cell r="B387">
            <v>80534939</v>
          </cell>
          <cell r="C387" t="str">
            <v xml:space="preserve">540201586 </v>
          </cell>
          <cell r="E387" t="str">
            <v/>
          </cell>
          <cell r="F387" t="str">
            <v>VERDE</v>
          </cell>
          <cell r="G387" t="str">
            <v xml:space="preserve">MSC ATHENS                                        </v>
          </cell>
          <cell r="H387" t="str">
            <v>11</v>
          </cell>
          <cell r="I387" t="str">
            <v>0</v>
          </cell>
          <cell r="J387">
            <v>4</v>
          </cell>
          <cell r="K387" t="str">
            <v>2</v>
          </cell>
          <cell r="L387" t="str">
            <v>4</v>
          </cell>
          <cell r="M387" t="str">
            <v>0</v>
          </cell>
          <cell r="N387" t="str">
            <v>6</v>
          </cell>
          <cell r="O387" t="str">
            <v>0</v>
          </cell>
          <cell r="P387" t="str">
            <v>34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TGBU5457741           </v>
          </cell>
          <cell r="U387" t="str">
            <v>07/03/2022</v>
          </cell>
          <cell r="V387" t="str">
            <v>08/03/2022</v>
          </cell>
          <cell r="W387" t="str">
            <v>Milani A9714100102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40</v>
          </cell>
          <cell r="AC387" t="str">
            <v>11</v>
          </cell>
          <cell r="AD387" t="str">
            <v xml:space="preserve">TGBU5457741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06/02/2022</v>
          </cell>
          <cell r="AK387" t="str">
            <v>Marítimo</v>
          </cell>
          <cell r="AL387" t="str">
            <v>11/02/2022</v>
          </cell>
          <cell r="AM387" t="str">
            <v>24/02/2022</v>
          </cell>
          <cell r="AN387" t="str">
            <v>2204211566</v>
          </cell>
        </row>
        <row r="388">
          <cell r="B388">
            <v>80534966</v>
          </cell>
          <cell r="C388" t="str">
            <v xml:space="preserve">540201587 </v>
          </cell>
          <cell r="E388" t="str">
            <v/>
          </cell>
          <cell r="F388" t="str">
            <v>VERDE</v>
          </cell>
          <cell r="G388" t="str">
            <v xml:space="preserve">MSC ATHENS                                        </v>
          </cell>
          <cell r="H388" t="str">
            <v>11</v>
          </cell>
          <cell r="I388" t="str">
            <v>0</v>
          </cell>
          <cell r="J388">
            <v>12</v>
          </cell>
          <cell r="K388" t="str">
            <v>4</v>
          </cell>
          <cell r="L388" t="str">
            <v>12</v>
          </cell>
          <cell r="M388" t="str">
            <v>0</v>
          </cell>
          <cell r="N388" t="str">
            <v>28</v>
          </cell>
          <cell r="O388" t="str">
            <v>36</v>
          </cell>
          <cell r="P388" t="str">
            <v>5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HLBU3096103           </v>
          </cell>
          <cell r="U388" t="str">
            <v>07/03/2022</v>
          </cell>
          <cell r="V388" t="str">
            <v>07/03/2022</v>
          </cell>
          <cell r="W388" t="str">
            <v>Guilherme A0151543902</v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1</v>
          </cell>
          <cell r="AB388" t="str">
            <v>69</v>
          </cell>
          <cell r="AC388" t="str">
            <v>11</v>
          </cell>
          <cell r="AD388" t="str">
            <v xml:space="preserve">HLBU3096103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Não</v>
          </cell>
          <cell r="AJ388" t="str">
            <v>06/02/2022</v>
          </cell>
          <cell r="AK388" t="str">
            <v>Marítimo</v>
          </cell>
          <cell r="AL388" t="str">
            <v>11/02/2022</v>
          </cell>
          <cell r="AM388" t="str">
            <v>24/02/2022</v>
          </cell>
          <cell r="AN388" t="str">
            <v>2204211612</v>
          </cell>
        </row>
        <row r="389">
          <cell r="B389">
            <v>80535467</v>
          </cell>
          <cell r="C389" t="str">
            <v xml:space="preserve">540201590 </v>
          </cell>
          <cell r="E389" t="str">
            <v/>
          </cell>
          <cell r="F389" t="str">
            <v>VERDE</v>
          </cell>
          <cell r="G389" t="str">
            <v xml:space="preserve">MSC ATHENS                                        </v>
          </cell>
          <cell r="H389" t="str">
            <v>15</v>
          </cell>
          <cell r="I389" t="str">
            <v>0</v>
          </cell>
          <cell r="J389">
            <v>72</v>
          </cell>
          <cell r="K389" t="str">
            <v>15</v>
          </cell>
          <cell r="L389" t="str">
            <v>72</v>
          </cell>
          <cell r="M389" t="str">
            <v>518</v>
          </cell>
          <cell r="N389" t="str">
            <v>18</v>
          </cell>
          <cell r="O389" t="str">
            <v>16</v>
          </cell>
          <cell r="P389" t="str">
            <v>47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UACU5796407           </v>
          </cell>
          <cell r="U389" t="str">
            <v>02/02/2022</v>
          </cell>
          <cell r="V389" t="str">
            <v/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46</v>
          </cell>
          <cell r="AC389" t="str">
            <v>11</v>
          </cell>
          <cell r="AD389" t="str">
            <v xml:space="preserve">UACU5796407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Sim</v>
          </cell>
          <cell r="AJ389" t="str">
            <v>06/02/2022</v>
          </cell>
          <cell r="AK389" t="str">
            <v>Marítimo</v>
          </cell>
          <cell r="AL389" t="str">
            <v>11/02/2022</v>
          </cell>
          <cell r="AM389" t="str">
            <v>24/02/2022</v>
          </cell>
          <cell r="AN389" t="str">
            <v>2204050945</v>
          </cell>
        </row>
        <row r="390">
          <cell r="B390">
            <v>80534971</v>
          </cell>
          <cell r="C390" t="str">
            <v xml:space="preserve">540201593 </v>
          </cell>
          <cell r="E390" t="str">
            <v/>
          </cell>
          <cell r="F390" t="str">
            <v>VERDE</v>
          </cell>
          <cell r="G390" t="str">
            <v xml:space="preserve">MSC ATHENS                                        </v>
          </cell>
          <cell r="H390" t="str">
            <v>11</v>
          </cell>
          <cell r="I390" t="str">
            <v>0</v>
          </cell>
          <cell r="J390">
            <v>6</v>
          </cell>
          <cell r="K390" t="str">
            <v>4</v>
          </cell>
          <cell r="L390" t="str">
            <v>6</v>
          </cell>
          <cell r="M390" t="str">
            <v>0</v>
          </cell>
          <cell r="N390" t="str">
            <v>17</v>
          </cell>
          <cell r="O390" t="str">
            <v>0</v>
          </cell>
          <cell r="P390" t="str">
            <v>5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TCNU5537976           </v>
          </cell>
          <cell r="U390" t="str">
            <v>07/03/2022</v>
          </cell>
          <cell r="V390" t="str">
            <v>07/03/2022</v>
          </cell>
          <cell r="W390" t="str">
            <v>EXO.TRANSM. GW6E-2800/200KV-12 ( TEZOTO-GIBA ) PUXE SBL/ Rodrigo A9423501225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1</v>
          </cell>
          <cell r="AB390" t="str">
            <v>22</v>
          </cell>
          <cell r="AC390" t="str">
            <v>11</v>
          </cell>
          <cell r="AD390" t="str">
            <v xml:space="preserve">TCNU5537976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06/02/2022</v>
          </cell>
          <cell r="AK390" t="str">
            <v>Marítimo</v>
          </cell>
          <cell r="AL390" t="str">
            <v>11/02/2022</v>
          </cell>
          <cell r="AM390" t="str">
            <v>24/02/2022</v>
          </cell>
          <cell r="AN390" t="str">
            <v>2204211620</v>
          </cell>
        </row>
        <row r="391">
          <cell r="B391">
            <v>80534988</v>
          </cell>
          <cell r="C391" t="str">
            <v xml:space="preserve">540201598 </v>
          </cell>
          <cell r="E391" t="str">
            <v/>
          </cell>
          <cell r="F391" t="str">
            <v>VERDE</v>
          </cell>
          <cell r="G391" t="str">
            <v xml:space="preserve">MSC ATHENS                                        </v>
          </cell>
          <cell r="H391" t="str">
            <v>14</v>
          </cell>
          <cell r="I391" t="str">
            <v>0</v>
          </cell>
          <cell r="J391">
            <v>106</v>
          </cell>
          <cell r="K391" t="str">
            <v>15</v>
          </cell>
          <cell r="L391" t="str">
            <v>106</v>
          </cell>
          <cell r="M391" t="str">
            <v>670</v>
          </cell>
          <cell r="N391" t="str">
            <v>18</v>
          </cell>
          <cell r="O391" t="str">
            <v>9</v>
          </cell>
          <cell r="P391" t="str">
            <v>12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HLBU1298661           </v>
          </cell>
          <cell r="U391" t="str">
            <v>08/03/2022</v>
          </cell>
          <cell r="V391" t="str">
            <v>08/03/2022</v>
          </cell>
          <cell r="W391" t="str">
            <v>Ronie A9019970290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3</v>
          </cell>
          <cell r="AB391" t="str">
            <v>54</v>
          </cell>
          <cell r="AC391" t="str">
            <v>11</v>
          </cell>
          <cell r="AD391" t="str">
            <v xml:space="preserve">HLBU1298661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06/02/2022</v>
          </cell>
          <cell r="AK391" t="str">
            <v>Marítimo</v>
          </cell>
          <cell r="AL391" t="str">
            <v>11/02/2022</v>
          </cell>
          <cell r="AM391" t="str">
            <v>24/02/2022</v>
          </cell>
          <cell r="AN391" t="str">
            <v>2204066809</v>
          </cell>
        </row>
        <row r="392">
          <cell r="B392">
            <v>80535490</v>
          </cell>
          <cell r="C392" t="str">
            <v xml:space="preserve">540201599 </v>
          </cell>
          <cell r="E392" t="str">
            <v/>
          </cell>
          <cell r="F392" t="str">
            <v>VERDE</v>
          </cell>
          <cell r="G392" t="str">
            <v xml:space="preserve">MSC ATHENS                                        </v>
          </cell>
          <cell r="H392" t="str">
            <v>8</v>
          </cell>
          <cell r="I392" t="str">
            <v>0</v>
          </cell>
          <cell r="J392">
            <v>27</v>
          </cell>
          <cell r="K392" t="str">
            <v>6</v>
          </cell>
          <cell r="L392" t="str">
            <v>27</v>
          </cell>
          <cell r="M392" t="str">
            <v>522</v>
          </cell>
          <cell r="N392" t="str">
            <v>40</v>
          </cell>
          <cell r="O392" t="str">
            <v>5</v>
          </cell>
          <cell r="P392" t="str">
            <v>22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TCNU8314615           </v>
          </cell>
          <cell r="U392" t="str">
            <v>11/03/2022</v>
          </cell>
          <cell r="V392" t="str">
            <v>11/03/2022</v>
          </cell>
          <cell r="W392" t="str">
            <v>REFORCO DIR ( DARIO ) PUXE SBL/ Milani A6594100702</v>
          </cell>
          <cell r="X392" t="str">
            <v>FINALIZADO</v>
          </cell>
          <cell r="Y392" t="str">
            <v/>
          </cell>
          <cell r="Z392" t="str">
            <v>20</v>
          </cell>
          <cell r="AA392" t="str">
            <v>1</v>
          </cell>
          <cell r="AB392" t="str">
            <v>36</v>
          </cell>
          <cell r="AC392" t="str">
            <v>11</v>
          </cell>
          <cell r="AD392" t="str">
            <v xml:space="preserve">TCNU8314615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06/02/2022</v>
          </cell>
          <cell r="AK392" t="str">
            <v>Marítimo</v>
          </cell>
          <cell r="AL392" t="str">
            <v>11/02/2022</v>
          </cell>
          <cell r="AM392" t="str">
            <v>24/02/2022</v>
          </cell>
          <cell r="AN392" t="str">
            <v>2204628661</v>
          </cell>
        </row>
        <row r="393">
          <cell r="B393">
            <v>80534993</v>
          </cell>
          <cell r="C393" t="str">
            <v xml:space="preserve">540201601 </v>
          </cell>
          <cell r="E393" t="str">
            <v/>
          </cell>
          <cell r="F393" t="str">
            <v>VERDE</v>
          </cell>
          <cell r="G393" t="str">
            <v xml:space="preserve">MSC ATHENS                                        </v>
          </cell>
          <cell r="H393" t="str">
            <v>9</v>
          </cell>
          <cell r="I393" t="str">
            <v>0</v>
          </cell>
          <cell r="J393">
            <v>12</v>
          </cell>
          <cell r="K393" t="str">
            <v>3</v>
          </cell>
          <cell r="L393" t="str">
            <v>12</v>
          </cell>
          <cell r="M393" t="str">
            <v>2</v>
          </cell>
          <cell r="N393" t="str">
            <v>12</v>
          </cell>
          <cell r="O393" t="str">
            <v>28</v>
          </cell>
          <cell r="P393" t="str">
            <v>12</v>
          </cell>
          <cell r="Q393" t="str">
            <v>0</v>
          </cell>
          <cell r="R393" t="str">
            <v>0</v>
          </cell>
          <cell r="S393" t="str">
            <v>Não</v>
          </cell>
          <cell r="T393" t="str">
            <v xml:space="preserve">TGBU6172300           </v>
          </cell>
          <cell r="U393" t="str">
            <v>10/03/2022</v>
          </cell>
          <cell r="V393" t="str">
            <v>15/03/2022</v>
          </cell>
          <cell r="W393" t="str">
            <v>Carlos A0252507903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1</v>
          </cell>
          <cell r="AB393" t="str">
            <v>54</v>
          </cell>
          <cell r="AC393" t="str">
            <v>11</v>
          </cell>
          <cell r="AD393" t="str">
            <v xml:space="preserve">TGBU6172300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Sim</v>
          </cell>
          <cell r="AJ393" t="str">
            <v>06/02/2022</v>
          </cell>
          <cell r="AK393" t="str">
            <v>Marítimo</v>
          </cell>
          <cell r="AL393" t="str">
            <v>11/02/2022</v>
          </cell>
          <cell r="AM393" t="str">
            <v>24/02/2022</v>
          </cell>
          <cell r="AN393" t="str">
            <v>2204488100</v>
          </cell>
        </row>
        <row r="394">
          <cell r="B394">
            <v>80535066</v>
          </cell>
          <cell r="C394" t="str">
            <v xml:space="preserve">540201607 </v>
          </cell>
          <cell r="E394" t="str">
            <v/>
          </cell>
          <cell r="F394" t="str">
            <v>VERDE</v>
          </cell>
          <cell r="G394" t="str">
            <v xml:space="preserve">MSC ATHENS                                        </v>
          </cell>
          <cell r="H394" t="str">
            <v>10</v>
          </cell>
          <cell r="I394" t="str">
            <v>0</v>
          </cell>
          <cell r="J394">
            <v>35</v>
          </cell>
          <cell r="K394" t="str">
            <v>7</v>
          </cell>
          <cell r="L394" t="str">
            <v>35</v>
          </cell>
          <cell r="M394" t="str">
            <v>280</v>
          </cell>
          <cell r="N394" t="str">
            <v>11</v>
          </cell>
          <cell r="O394" t="str">
            <v>1</v>
          </cell>
          <cell r="P394" t="str">
            <v>0</v>
          </cell>
          <cell r="Q394" t="str">
            <v>0</v>
          </cell>
          <cell r="R394" t="str">
            <v>0</v>
          </cell>
          <cell r="S394" t="str">
            <v>Não</v>
          </cell>
          <cell r="T394" t="str">
            <v xml:space="preserve">CAXU8214574           </v>
          </cell>
          <cell r="U394" t="str">
            <v>08/03/2022</v>
          </cell>
          <cell r="V394" t="str">
            <v>08/03/2022</v>
          </cell>
          <cell r="W394" t="str">
            <v>Patrick A0039890085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2</v>
          </cell>
          <cell r="AB394" t="str">
            <v>16</v>
          </cell>
          <cell r="AC394" t="str">
            <v>11</v>
          </cell>
          <cell r="AD394" t="str">
            <v xml:space="preserve">CAXU8214574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06/02/2022</v>
          </cell>
          <cell r="AK394" t="str">
            <v>Marítimo</v>
          </cell>
          <cell r="AL394" t="str">
            <v>11/02/2022</v>
          </cell>
          <cell r="AM394" t="str">
            <v>24/02/2022</v>
          </cell>
          <cell r="AN394" t="str">
            <v>2204430500</v>
          </cell>
        </row>
        <row r="395">
          <cell r="B395">
            <v>80535027</v>
          </cell>
          <cell r="C395" t="str">
            <v xml:space="preserve">540201614 </v>
          </cell>
          <cell r="E395" t="str">
            <v/>
          </cell>
          <cell r="F395" t="str">
            <v>VERDE</v>
          </cell>
          <cell r="G395" t="str">
            <v xml:space="preserve">MSC ATHENS                                        </v>
          </cell>
          <cell r="H395" t="str">
            <v>14</v>
          </cell>
          <cell r="I395" t="str">
            <v>0</v>
          </cell>
          <cell r="J395">
            <v>139</v>
          </cell>
          <cell r="K395" t="str">
            <v>39</v>
          </cell>
          <cell r="L395" t="str">
            <v>139</v>
          </cell>
          <cell r="M395" t="str">
            <v>658</v>
          </cell>
          <cell r="N395" t="str">
            <v>30</v>
          </cell>
          <cell r="O395" t="str">
            <v>17</v>
          </cell>
          <cell r="P395" t="str">
            <v>9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HLXU8254976           </v>
          </cell>
          <cell r="U395" t="str">
            <v>08/03/2022</v>
          </cell>
          <cell r="V395" t="str">
            <v>08/03/2022</v>
          </cell>
          <cell r="W395" t="str">
            <v>Ronie A0239813110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3</v>
          </cell>
          <cell r="AB395" t="str">
            <v>55</v>
          </cell>
          <cell r="AC395" t="str">
            <v>11</v>
          </cell>
          <cell r="AD395" t="str">
            <v xml:space="preserve">HLXU8254976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06/02/2022</v>
          </cell>
          <cell r="AK395" t="str">
            <v>Marítimo</v>
          </cell>
          <cell r="AL395" t="str">
            <v>11/02/2022</v>
          </cell>
          <cell r="AM395" t="str">
            <v>24/02/2022</v>
          </cell>
          <cell r="AN395" t="str">
            <v>2204066981</v>
          </cell>
        </row>
        <row r="396">
          <cell r="B396">
            <v>80535502</v>
          </cell>
          <cell r="C396" t="str">
            <v xml:space="preserve">540201626 </v>
          </cell>
          <cell r="E396" t="str">
            <v/>
          </cell>
          <cell r="F396" t="str">
            <v>VERDE</v>
          </cell>
          <cell r="G396" t="str">
            <v xml:space="preserve">MSC ATHENS                                        </v>
          </cell>
          <cell r="H396" t="str">
            <v>21</v>
          </cell>
          <cell r="I396" t="str">
            <v>0</v>
          </cell>
          <cell r="J396">
            <v>63</v>
          </cell>
          <cell r="K396" t="str">
            <v>11</v>
          </cell>
          <cell r="L396" t="str">
            <v>63</v>
          </cell>
          <cell r="M396" t="str">
            <v>513</v>
          </cell>
          <cell r="N396" t="str">
            <v>27</v>
          </cell>
          <cell r="O396" t="str">
            <v>10</v>
          </cell>
          <cell r="P396" t="str">
            <v>30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NIDU5216816           </v>
          </cell>
          <cell r="U396" t="str">
            <v>25/02/2022</v>
          </cell>
          <cell r="V396" t="str">
            <v>02/03/2022</v>
          </cell>
          <cell r="W396" t="str">
            <v>Carlos A5410502022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1</v>
          </cell>
          <cell r="AB396" t="str">
            <v>49</v>
          </cell>
          <cell r="AC396" t="str">
            <v>11</v>
          </cell>
          <cell r="AD396" t="str">
            <v xml:space="preserve">NIDU5216816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06/02/2022</v>
          </cell>
          <cell r="AK396" t="str">
            <v>Marítimo</v>
          </cell>
          <cell r="AL396" t="str">
            <v>11/02/2022</v>
          </cell>
          <cell r="AM396" t="str">
            <v>24/02/2022</v>
          </cell>
          <cell r="AN396" t="str">
            <v>2203815182</v>
          </cell>
        </row>
        <row r="397">
          <cell r="B397">
            <v>80535571</v>
          </cell>
          <cell r="C397" t="str">
            <v xml:space="preserve">540201629 </v>
          </cell>
          <cell r="E397" t="str">
            <v/>
          </cell>
          <cell r="F397" t="str">
            <v>VERDE</v>
          </cell>
          <cell r="G397" t="str">
            <v xml:space="preserve">MSC ATHENS                                        </v>
          </cell>
          <cell r="H397" t="str">
            <v>9</v>
          </cell>
          <cell r="I397" t="str">
            <v>0</v>
          </cell>
          <cell r="J397">
            <v>99</v>
          </cell>
          <cell r="K397" t="str">
            <v>12</v>
          </cell>
          <cell r="L397" t="str">
            <v>99</v>
          </cell>
          <cell r="M397" t="str">
            <v>490</v>
          </cell>
          <cell r="N397" t="str">
            <v>30</v>
          </cell>
          <cell r="O397" t="str">
            <v>6</v>
          </cell>
          <cell r="P397" t="str">
            <v>2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BSIU9053890           </v>
          </cell>
          <cell r="U397" t="str">
            <v>28/02/2022</v>
          </cell>
          <cell r="V397" t="str">
            <v>09/03/2022</v>
          </cell>
          <cell r="W397" t="str">
            <v>Rodrigo R6813531612 / Carlos A0019902005/ Patrick A0385450632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5</v>
          </cell>
          <cell r="AB397" t="str">
            <v>48</v>
          </cell>
          <cell r="AC397" t="str">
            <v>11</v>
          </cell>
          <cell r="AD397" t="str">
            <v xml:space="preserve">BSIU9053890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06/02/2022</v>
          </cell>
          <cell r="AK397" t="str">
            <v>Marítimo</v>
          </cell>
          <cell r="AL397" t="str">
            <v>11/02/2022</v>
          </cell>
          <cell r="AM397" t="str">
            <v>24/02/2022</v>
          </cell>
          <cell r="AN397" t="str">
            <v>2204531390</v>
          </cell>
        </row>
        <row r="398">
          <cell r="B398">
            <v>80535621</v>
          </cell>
          <cell r="C398" t="str">
            <v xml:space="preserve">540201631 </v>
          </cell>
          <cell r="E398" t="str">
            <v/>
          </cell>
          <cell r="F398" t="str">
            <v>VERDE</v>
          </cell>
          <cell r="G398" t="str">
            <v xml:space="preserve">MSC ATHENS                                        </v>
          </cell>
          <cell r="H398" t="str">
            <v>14</v>
          </cell>
          <cell r="I398" t="str">
            <v>0</v>
          </cell>
          <cell r="J398">
            <v>2</v>
          </cell>
          <cell r="K398" t="str">
            <v>1</v>
          </cell>
          <cell r="L398" t="str">
            <v>2</v>
          </cell>
          <cell r="M398" t="str">
            <v>0</v>
          </cell>
          <cell r="N398" t="str">
            <v>16</v>
          </cell>
          <cell r="O398" t="str">
            <v>0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GLDU3881632           </v>
          </cell>
          <cell r="U398" t="str">
            <v>14/03/2022</v>
          </cell>
          <cell r="V398" t="str">
            <v>17/03/2022</v>
          </cell>
          <cell r="W398" t="str">
            <v>Guilherme A9040103221 (critico)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1</v>
          </cell>
          <cell r="AB398" t="str">
            <v>16</v>
          </cell>
          <cell r="AC398" t="str">
            <v>11</v>
          </cell>
          <cell r="AD398" t="str">
            <v xml:space="preserve">GLDU3881632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06/02/2022</v>
          </cell>
          <cell r="AK398" t="str">
            <v>Marítimo</v>
          </cell>
          <cell r="AL398" t="str">
            <v>11/02/2022</v>
          </cell>
          <cell r="AM398" t="str">
            <v>24/02/2022</v>
          </cell>
          <cell r="AN398" t="str">
            <v>2204066957</v>
          </cell>
        </row>
        <row r="399">
          <cell r="B399">
            <v>80535635</v>
          </cell>
          <cell r="C399" t="str">
            <v xml:space="preserve">540201633 </v>
          </cell>
          <cell r="E399" t="str">
            <v/>
          </cell>
          <cell r="F399" t="str">
            <v>VERDE</v>
          </cell>
          <cell r="G399" t="str">
            <v xml:space="preserve">MSC ATHENS                                        </v>
          </cell>
          <cell r="H399" t="str">
            <v>11</v>
          </cell>
          <cell r="I399" t="str">
            <v>0</v>
          </cell>
          <cell r="J399">
            <v>14</v>
          </cell>
          <cell r="K399" t="str">
            <v>6</v>
          </cell>
          <cell r="L399" t="str">
            <v>14</v>
          </cell>
          <cell r="M399" t="str">
            <v>0</v>
          </cell>
          <cell r="N399" t="str">
            <v>16</v>
          </cell>
          <cell r="O399" t="str">
            <v>12</v>
          </cell>
          <cell r="P399" t="str">
            <v>14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TEMU7627425           </v>
          </cell>
          <cell r="U399" t="str">
            <v>07/03/2022</v>
          </cell>
          <cell r="V399" t="str">
            <v>07/03/2022</v>
          </cell>
          <cell r="W399" t="str">
            <v>Patrick A9406660128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1</v>
          </cell>
          <cell r="AB399" t="str">
            <v>42</v>
          </cell>
          <cell r="AC399" t="str">
            <v>11</v>
          </cell>
          <cell r="AD399" t="str">
            <v xml:space="preserve">TEMU7627425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06/02/2022</v>
          </cell>
          <cell r="AK399" t="str">
            <v>Marítimo</v>
          </cell>
          <cell r="AL399" t="str">
            <v>11/02/2022</v>
          </cell>
          <cell r="AM399" t="str">
            <v>24/02/2022</v>
          </cell>
          <cell r="AN399" t="str">
            <v>2204211728</v>
          </cell>
        </row>
        <row r="400">
          <cell r="B400">
            <v>80535705</v>
          </cell>
          <cell r="C400" t="str">
            <v xml:space="preserve">540201644 </v>
          </cell>
          <cell r="E400" t="str">
            <v/>
          </cell>
          <cell r="F400" t="str">
            <v>VERDE</v>
          </cell>
          <cell r="G400" t="str">
            <v xml:space="preserve">MSC ATHENS                                        </v>
          </cell>
          <cell r="H400" t="str">
            <v>14</v>
          </cell>
          <cell r="I400" t="str">
            <v>0</v>
          </cell>
          <cell r="J400">
            <v>68</v>
          </cell>
          <cell r="K400" t="str">
            <v>18</v>
          </cell>
          <cell r="L400" t="str">
            <v>68</v>
          </cell>
          <cell r="M400" t="str">
            <v>434</v>
          </cell>
          <cell r="N400" t="str">
            <v>49</v>
          </cell>
          <cell r="O400" t="str">
            <v>8</v>
          </cell>
          <cell r="P400" t="str">
            <v>10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TEMU7654631           </v>
          </cell>
          <cell r="U400" t="str">
            <v>04/03/2022</v>
          </cell>
          <cell r="V400" t="str">
            <v>04/03/2022</v>
          </cell>
          <cell r="W400" t="str">
            <v>Patrick A0091533628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2</v>
          </cell>
          <cell r="AB400" t="str">
            <v>76</v>
          </cell>
          <cell r="AC400" t="str">
            <v>11</v>
          </cell>
          <cell r="AD400" t="str">
            <v xml:space="preserve">TEMU7654631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06/02/2022</v>
          </cell>
          <cell r="AK400" t="str">
            <v>Marítimo</v>
          </cell>
          <cell r="AL400" t="str">
            <v>11/02/2022</v>
          </cell>
          <cell r="AM400" t="str">
            <v>24/02/2022</v>
          </cell>
          <cell r="AN400" t="str">
            <v>2204066973</v>
          </cell>
        </row>
        <row r="401">
          <cell r="B401">
            <v>80534743</v>
          </cell>
          <cell r="C401" t="str">
            <v xml:space="preserve">540201712 </v>
          </cell>
          <cell r="E401" t="str">
            <v/>
          </cell>
          <cell r="F401" t="str">
            <v/>
          </cell>
          <cell r="G401" t="str">
            <v xml:space="preserve">UASC ZAMZAM                                       </v>
          </cell>
          <cell r="I401" t="str">
            <v/>
          </cell>
          <cell r="J401">
            <v>41</v>
          </cell>
          <cell r="K401" t="str">
            <v>16</v>
          </cell>
          <cell r="L401" t="str">
            <v>41</v>
          </cell>
          <cell r="M401" t="str">
            <v>285</v>
          </cell>
          <cell r="N401" t="str">
            <v>0</v>
          </cell>
          <cell r="O401" t="str">
            <v>13</v>
          </cell>
          <cell r="P401" t="str">
            <v>20</v>
          </cell>
          <cell r="Q401" t="str">
            <v>0</v>
          </cell>
          <cell r="R401" t="str">
            <v>0</v>
          </cell>
          <cell r="S401" t="str">
            <v>Não</v>
          </cell>
          <cell r="T401" t="str">
            <v xml:space="preserve">CAIU8488803           </v>
          </cell>
          <cell r="U401" t="str">
            <v>22/03/2022</v>
          </cell>
          <cell r="V401" t="str">
            <v/>
          </cell>
          <cell r="W401" t="str">
            <v/>
          </cell>
          <cell r="X401" t="str">
            <v/>
          </cell>
          <cell r="Y401" t="str">
            <v/>
          </cell>
          <cell r="Z401" t="str">
            <v xml:space="preserve">7 </v>
          </cell>
          <cell r="AA401" t="str">
            <v>1</v>
          </cell>
          <cell r="AB401" t="str">
            <v>45</v>
          </cell>
          <cell r="AC401" t="str">
            <v>11</v>
          </cell>
          <cell r="AD401" t="str">
            <v xml:space="preserve">CAIU8488803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Pendente</v>
          </cell>
          <cell r="AI401" t="str">
            <v>Não</v>
          </cell>
          <cell r="AJ401" t="str">
            <v>21/01/2022</v>
          </cell>
          <cell r="AK401" t="str">
            <v>Marítimo</v>
          </cell>
          <cell r="AL401" t="str">
            <v>14/02/2022</v>
          </cell>
          <cell r="AM401" t="str">
            <v>01/03/2022</v>
          </cell>
          <cell r="AN401" t="str">
            <v xml:space="preserve">          </v>
          </cell>
        </row>
        <row r="402">
          <cell r="B402">
            <v>80535751</v>
          </cell>
          <cell r="C402" t="str">
            <v xml:space="preserve">540201714 </v>
          </cell>
          <cell r="E402" t="str">
            <v/>
          </cell>
          <cell r="F402" t="str">
            <v/>
          </cell>
          <cell r="G402" t="str">
            <v xml:space="preserve">UASC ZAMZAM                                       </v>
          </cell>
          <cell r="I402" t="str">
            <v/>
          </cell>
          <cell r="J402">
            <v>22</v>
          </cell>
          <cell r="K402" t="str">
            <v>12</v>
          </cell>
          <cell r="L402" t="str">
            <v>22</v>
          </cell>
          <cell r="M402" t="str">
            <v>0</v>
          </cell>
          <cell r="N402" t="str">
            <v>11</v>
          </cell>
          <cell r="O402" t="str">
            <v>12</v>
          </cell>
          <cell r="P402" t="str">
            <v>29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TRHU4559300           </v>
          </cell>
          <cell r="V402" t="str">
            <v/>
          </cell>
          <cell r="W402" t="str">
            <v>EXO.TRANSM. GW6E-2800/200KV-12 ( TEZOTO-GIBA ) PUXE SBL</v>
          </cell>
          <cell r="X402" t="str">
            <v>DTA EADI</v>
          </cell>
          <cell r="Y402" t="str">
            <v>15/03/2022</v>
          </cell>
          <cell r="Z402" t="str">
            <v xml:space="preserve">7 </v>
          </cell>
          <cell r="AA402" t="str">
            <v>0</v>
          </cell>
          <cell r="AB402" t="str">
            <v>53</v>
          </cell>
          <cell r="AC402" t="str">
            <v>11</v>
          </cell>
          <cell r="AD402" t="str">
            <v xml:space="preserve">TRHU4559300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Pendente</v>
          </cell>
          <cell r="AI402" t="str">
            <v>Não</v>
          </cell>
          <cell r="AJ402" t="str">
            <v>16/02/2022</v>
          </cell>
          <cell r="AK402" t="str">
            <v>Marítimo</v>
          </cell>
          <cell r="AL402" t="str">
            <v>14/02/2022</v>
          </cell>
          <cell r="AM402" t="str">
            <v>01/03/2022</v>
          </cell>
          <cell r="AN402" t="str">
            <v xml:space="preserve">          </v>
          </cell>
        </row>
        <row r="403">
          <cell r="B403">
            <v>80535651</v>
          </cell>
          <cell r="C403" t="str">
            <v xml:space="preserve">540201715 </v>
          </cell>
          <cell r="E403" t="str">
            <v/>
          </cell>
          <cell r="F403" t="str">
            <v>VERDE</v>
          </cell>
          <cell r="G403" t="str">
            <v xml:space="preserve">UASC ZAMZAM                                       </v>
          </cell>
          <cell r="H403" t="str">
            <v>8</v>
          </cell>
          <cell r="I403" t="str">
            <v/>
          </cell>
          <cell r="J403">
            <v>55</v>
          </cell>
          <cell r="K403" t="str">
            <v>14</v>
          </cell>
          <cell r="L403" t="str">
            <v>55</v>
          </cell>
          <cell r="M403" t="str">
            <v>333</v>
          </cell>
          <cell r="N403" t="str">
            <v>16</v>
          </cell>
          <cell r="O403" t="str">
            <v>11</v>
          </cell>
          <cell r="P403" t="str">
            <v>9</v>
          </cell>
          <cell r="Q403" t="str">
            <v>0</v>
          </cell>
          <cell r="R403" t="str">
            <v>0</v>
          </cell>
          <cell r="S403" t="str">
            <v>Não</v>
          </cell>
          <cell r="T403" t="str">
            <v xml:space="preserve">HLXU8011467           </v>
          </cell>
          <cell r="U403" t="str">
            <v>21/03/2022</v>
          </cell>
          <cell r="V403" t="str">
            <v/>
          </cell>
          <cell r="W403" t="str">
            <v/>
          </cell>
          <cell r="X403" t="str">
            <v/>
          </cell>
          <cell r="Y403" t="str">
            <v/>
          </cell>
          <cell r="Z403" t="str">
            <v>20</v>
          </cell>
          <cell r="AA403" t="str">
            <v>2</v>
          </cell>
          <cell r="AB403" t="str">
            <v>50</v>
          </cell>
          <cell r="AC403" t="str">
            <v>11</v>
          </cell>
          <cell r="AD403" t="str">
            <v xml:space="preserve">HLXU8011467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Pendente</v>
          </cell>
          <cell r="AI403" t="str">
            <v>Não</v>
          </cell>
          <cell r="AJ403" t="str">
            <v>16/02/2022</v>
          </cell>
          <cell r="AK403" t="str">
            <v>Marítimo</v>
          </cell>
          <cell r="AL403" t="str">
            <v>17/02/2022</v>
          </cell>
          <cell r="AM403" t="str">
            <v>01/03/2022</v>
          </cell>
          <cell r="AN403" t="str">
            <v>2204634629</v>
          </cell>
        </row>
        <row r="404">
          <cell r="B404">
            <v>80535910</v>
          </cell>
          <cell r="C404" t="str">
            <v xml:space="preserve">540201716 </v>
          </cell>
          <cell r="E404" t="str">
            <v/>
          </cell>
          <cell r="F404" t="str">
            <v>VERMELHO</v>
          </cell>
          <cell r="G404" t="str">
            <v xml:space="preserve">UASC ZAMZAM                                       </v>
          </cell>
          <cell r="I404" t="str">
            <v/>
          </cell>
          <cell r="J404">
            <v>32</v>
          </cell>
          <cell r="K404" t="str">
            <v>8</v>
          </cell>
          <cell r="L404" t="str">
            <v>32</v>
          </cell>
          <cell r="M404" t="str">
            <v>166</v>
          </cell>
          <cell r="N404" t="str">
            <v>36</v>
          </cell>
          <cell r="O404" t="str">
            <v>8</v>
          </cell>
          <cell r="P404" t="str">
            <v>20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HLBU1988610           </v>
          </cell>
          <cell r="U404" t="str">
            <v>23/03/2022</v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>14</v>
          </cell>
          <cell r="AA404" t="str">
            <v>2</v>
          </cell>
          <cell r="AB404" t="str">
            <v>66</v>
          </cell>
          <cell r="AC404" t="str">
            <v>11</v>
          </cell>
          <cell r="AD404" t="str">
            <v xml:space="preserve">HLBU1988610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Pendente</v>
          </cell>
          <cell r="AI404" t="str">
            <v>Não</v>
          </cell>
          <cell r="AJ404" t="str">
            <v>16/02/2022</v>
          </cell>
          <cell r="AK404" t="str">
            <v>Marítimo</v>
          </cell>
          <cell r="AL404" t="str">
            <v>17/02/2022</v>
          </cell>
          <cell r="AM404" t="str">
            <v>01/03/2022</v>
          </cell>
          <cell r="AN404" t="str">
            <v>2204430527</v>
          </cell>
        </row>
        <row r="405">
          <cell r="B405">
            <v>80536738</v>
          </cell>
          <cell r="C405" t="str">
            <v xml:space="preserve">540201718 </v>
          </cell>
          <cell r="E405" t="str">
            <v/>
          </cell>
          <cell r="F405" t="str">
            <v>VERDE</v>
          </cell>
          <cell r="G405" t="str">
            <v xml:space="preserve">UASC ZAMZAM                                       </v>
          </cell>
          <cell r="H405" t="str">
            <v>3</v>
          </cell>
          <cell r="I405" t="str">
            <v/>
          </cell>
          <cell r="J405">
            <v>55</v>
          </cell>
          <cell r="K405" t="str">
            <v>13</v>
          </cell>
          <cell r="L405" t="str">
            <v>55</v>
          </cell>
          <cell r="M405" t="str">
            <v>282</v>
          </cell>
          <cell r="N405" t="str">
            <v>22</v>
          </cell>
          <cell r="O405" t="str">
            <v>13</v>
          </cell>
          <cell r="P405" t="str">
            <v>7</v>
          </cell>
          <cell r="Q405" t="str">
            <v>1</v>
          </cell>
          <cell r="R405" t="str">
            <v>1</v>
          </cell>
          <cell r="S405" t="str">
            <v>Não</v>
          </cell>
          <cell r="T405" t="str">
            <v xml:space="preserve">CAIU7942784           </v>
          </cell>
          <cell r="U405" t="str">
            <v>15/03/2022</v>
          </cell>
          <cell r="V405" t="str">
            <v>21/03/2022</v>
          </cell>
          <cell r="W405" t="str">
            <v>Leticia A9734603631</v>
          </cell>
          <cell r="X405" t="str">
            <v>SBL</v>
          </cell>
          <cell r="Y405" t="str">
            <v/>
          </cell>
          <cell r="Z405" t="str">
            <v>20</v>
          </cell>
          <cell r="AA405" t="str">
            <v>4</v>
          </cell>
          <cell r="AB405" t="str">
            <v>46</v>
          </cell>
          <cell r="AC405" t="str">
            <v>11</v>
          </cell>
          <cell r="AD405" t="str">
            <v xml:space="preserve">CAIU7942784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Pendente</v>
          </cell>
          <cell r="AI405" t="str">
            <v>Não</v>
          </cell>
          <cell r="AJ405" t="str">
            <v>16/02/2022</v>
          </cell>
          <cell r="AK405" t="str">
            <v>Marítimo</v>
          </cell>
          <cell r="AL405" t="str">
            <v>17/02/2022</v>
          </cell>
          <cell r="AM405" t="str">
            <v>01/03/2022</v>
          </cell>
          <cell r="AN405" t="str">
            <v>2204893152</v>
          </cell>
        </row>
        <row r="406">
          <cell r="B406">
            <v>80535908</v>
          </cell>
          <cell r="C406" t="str">
            <v xml:space="preserve">540201720 </v>
          </cell>
          <cell r="E406" t="str">
            <v/>
          </cell>
          <cell r="F406" t="str">
            <v>VERDE</v>
          </cell>
          <cell r="G406" t="str">
            <v xml:space="preserve">UASC ZAMZAM                                       </v>
          </cell>
          <cell r="H406" t="str">
            <v>8</v>
          </cell>
          <cell r="I406" t="str">
            <v/>
          </cell>
          <cell r="J406">
            <v>17</v>
          </cell>
          <cell r="K406" t="str">
            <v>7</v>
          </cell>
          <cell r="L406" t="str">
            <v>17</v>
          </cell>
          <cell r="M406" t="str">
            <v>0</v>
          </cell>
          <cell r="N406" t="str">
            <v>38</v>
          </cell>
          <cell r="O406" t="str">
            <v>7</v>
          </cell>
          <cell r="P406" t="str">
            <v>0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CAAU5566772           </v>
          </cell>
          <cell r="U406" t="str">
            <v>23/03/2022</v>
          </cell>
          <cell r="V406" t="str">
            <v/>
          </cell>
          <cell r="W406" t="str">
            <v>CJ. CAMBIO ( ALVARO ) PUXE SBL</v>
          </cell>
          <cell r="X406" t="str">
            <v>SBL</v>
          </cell>
          <cell r="Y406" t="str">
            <v/>
          </cell>
          <cell r="Z406" t="str">
            <v>20</v>
          </cell>
          <cell r="AA406" t="str">
            <v>2</v>
          </cell>
          <cell r="AB406" t="str">
            <v>45</v>
          </cell>
          <cell r="AC406" t="str">
            <v>11</v>
          </cell>
          <cell r="AD406" t="str">
            <v xml:space="preserve">CAAU5566772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16/02/2022</v>
          </cell>
          <cell r="AK406" t="str">
            <v>Marítimo</v>
          </cell>
          <cell r="AL406" t="str">
            <v>17/02/2022</v>
          </cell>
          <cell r="AM406" t="str">
            <v>01/03/2022</v>
          </cell>
          <cell r="AN406" t="str">
            <v>2204628670</v>
          </cell>
        </row>
        <row r="407">
          <cell r="B407">
            <v>80536084</v>
          </cell>
          <cell r="C407" t="str">
            <v xml:space="preserve">540201721 </v>
          </cell>
          <cell r="E407" t="str">
            <v/>
          </cell>
          <cell r="F407" t="str">
            <v/>
          </cell>
          <cell r="G407" t="str">
            <v xml:space="preserve">UASC ZAMZAM                                       </v>
          </cell>
          <cell r="I407" t="str">
            <v/>
          </cell>
          <cell r="J407">
            <v>4</v>
          </cell>
          <cell r="K407" t="str">
            <v/>
          </cell>
          <cell r="L407" t="str">
            <v>4</v>
          </cell>
          <cell r="M407" t="str">
            <v>0</v>
          </cell>
          <cell r="N407" t="str">
            <v>20</v>
          </cell>
          <cell r="O407" t="str">
            <v>0</v>
          </cell>
          <cell r="P407" t="str">
            <v>0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GATU1348094           </v>
          </cell>
          <cell r="U407" t="str">
            <v>21/03/2022</v>
          </cell>
          <cell r="V407" t="str">
            <v>21/03/2022</v>
          </cell>
          <cell r="W407" t="str">
            <v>Guilherme A9040103221</v>
          </cell>
          <cell r="X407" t="str">
            <v>MBB</v>
          </cell>
          <cell r="Y407" t="str">
            <v>15/03/2022</v>
          </cell>
          <cell r="Z407" t="str">
            <v xml:space="preserve">7 </v>
          </cell>
          <cell r="AA407" t="str">
            <v>1</v>
          </cell>
          <cell r="AB407" t="str">
            <v>20</v>
          </cell>
          <cell r="AC407" t="str">
            <v>11</v>
          </cell>
          <cell r="AD407" t="str">
            <v xml:space="preserve">GATU1348094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16/02/2022</v>
          </cell>
          <cell r="AK407" t="str">
            <v>Marítimo</v>
          </cell>
          <cell r="AL407" t="str">
            <v>14/02/2022</v>
          </cell>
          <cell r="AM407" t="str">
            <v>01/03/2022</v>
          </cell>
          <cell r="AN407" t="str">
            <v xml:space="preserve">          </v>
          </cell>
        </row>
        <row r="408">
          <cell r="B408">
            <v>80535671</v>
          </cell>
          <cell r="C408" t="str">
            <v xml:space="preserve">540201723 </v>
          </cell>
          <cell r="E408" t="str">
            <v/>
          </cell>
          <cell r="F408" t="str">
            <v>VERDE</v>
          </cell>
          <cell r="G408" t="str">
            <v xml:space="preserve">UASC ZAMZAM                                       </v>
          </cell>
          <cell r="H408" t="str">
            <v>8</v>
          </cell>
          <cell r="I408" t="str">
            <v/>
          </cell>
          <cell r="J408">
            <v>70</v>
          </cell>
          <cell r="K408" t="str">
            <v>25</v>
          </cell>
          <cell r="L408" t="str">
            <v>70</v>
          </cell>
          <cell r="M408" t="str">
            <v>513</v>
          </cell>
          <cell r="N408" t="str">
            <v>7</v>
          </cell>
          <cell r="O408" t="str">
            <v>3</v>
          </cell>
          <cell r="P408" t="str">
            <v>17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FANU1677055           </v>
          </cell>
          <cell r="U408" t="str">
            <v>28/03/2022</v>
          </cell>
          <cell r="V408" t="str">
            <v/>
          </cell>
          <cell r="W408" t="str">
            <v/>
          </cell>
          <cell r="X408" t="str">
            <v/>
          </cell>
          <cell r="Y408" t="str">
            <v/>
          </cell>
          <cell r="Z408" t="str">
            <v>20</v>
          </cell>
          <cell r="AA408" t="str">
            <v>1</v>
          </cell>
          <cell r="AB408" t="str">
            <v>48</v>
          </cell>
          <cell r="AC408" t="str">
            <v>11</v>
          </cell>
          <cell r="AD408" t="str">
            <v xml:space="preserve">FANU1677055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16/02/2022</v>
          </cell>
          <cell r="AK408" t="str">
            <v>Marítimo</v>
          </cell>
          <cell r="AL408" t="str">
            <v>17/02/2022</v>
          </cell>
          <cell r="AM408" t="str">
            <v>01/03/2022</v>
          </cell>
          <cell r="AN408" t="str">
            <v>2204575363</v>
          </cell>
        </row>
        <row r="409">
          <cell r="B409">
            <v>80535692</v>
          </cell>
          <cell r="C409" t="str">
            <v xml:space="preserve">540201724 </v>
          </cell>
          <cell r="E409" t="str">
            <v/>
          </cell>
          <cell r="F409" t="str">
            <v>VERDE</v>
          </cell>
          <cell r="G409" t="str">
            <v xml:space="preserve">UASC ZAMZAM                                       </v>
          </cell>
          <cell r="H409" t="str">
            <v>4</v>
          </cell>
          <cell r="I409" t="str">
            <v/>
          </cell>
          <cell r="J409">
            <v>48</v>
          </cell>
          <cell r="K409" t="str">
            <v>11</v>
          </cell>
          <cell r="L409" t="str">
            <v>48</v>
          </cell>
          <cell r="M409" t="str">
            <v>239</v>
          </cell>
          <cell r="N409" t="str">
            <v>46</v>
          </cell>
          <cell r="O409" t="str">
            <v>11</v>
          </cell>
          <cell r="P409" t="str">
            <v>21</v>
          </cell>
          <cell r="Q409" t="str">
            <v>0</v>
          </cell>
          <cell r="R409" t="str">
            <v>0</v>
          </cell>
          <cell r="S409" t="str">
            <v>Não</v>
          </cell>
          <cell r="T409" t="str">
            <v xml:space="preserve">HLBU1979958           </v>
          </cell>
          <cell r="U409" t="str">
            <v>16/03/2022</v>
          </cell>
          <cell r="V409" t="str">
            <v/>
          </cell>
          <cell r="W409" t="str">
            <v/>
          </cell>
          <cell r="X409" t="str">
            <v/>
          </cell>
          <cell r="Y409" t="str">
            <v/>
          </cell>
          <cell r="Z409" t="str">
            <v>20</v>
          </cell>
          <cell r="AA409" t="str">
            <v>4</v>
          </cell>
          <cell r="AB409" t="str">
            <v>74</v>
          </cell>
          <cell r="AC409" t="str">
            <v>11</v>
          </cell>
          <cell r="AD409" t="str">
            <v xml:space="preserve">HLBU1979958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16/02/2022</v>
          </cell>
          <cell r="AK409" t="str">
            <v>Marítimo</v>
          </cell>
          <cell r="AL409" t="str">
            <v>17/02/2022</v>
          </cell>
          <cell r="AM409" t="str">
            <v>01/03/2022</v>
          </cell>
          <cell r="AN409" t="str">
            <v>2204777047</v>
          </cell>
        </row>
        <row r="410">
          <cell r="B410">
            <v>80535750</v>
          </cell>
          <cell r="C410" t="str">
            <v xml:space="preserve">540201726 </v>
          </cell>
          <cell r="E410" t="str">
            <v/>
          </cell>
          <cell r="F410" t="str">
            <v/>
          </cell>
          <cell r="G410" t="str">
            <v xml:space="preserve">UASC ZAMZAM                                       </v>
          </cell>
          <cell r="I410" t="str">
            <v/>
          </cell>
          <cell r="J410">
            <v>1</v>
          </cell>
          <cell r="K410" t="str">
            <v/>
          </cell>
          <cell r="L410" t="str">
            <v>1</v>
          </cell>
          <cell r="M410" t="str">
            <v>0</v>
          </cell>
          <cell r="N410" t="str">
            <v>0</v>
          </cell>
          <cell r="O410" t="str">
            <v>0</v>
          </cell>
          <cell r="P410" t="str">
            <v>0</v>
          </cell>
          <cell r="Q410" t="str">
            <v>7</v>
          </cell>
          <cell r="R410" t="str">
            <v>7</v>
          </cell>
          <cell r="S410" t="str">
            <v>Não</v>
          </cell>
          <cell r="T410" t="str">
            <v xml:space="preserve">GCXU5168828           </v>
          </cell>
          <cell r="V410" t="str">
            <v/>
          </cell>
          <cell r="W410" t="str">
            <v/>
          </cell>
          <cell r="X410" t="str">
            <v>DTA EADI</v>
          </cell>
          <cell r="Y410" t="str">
            <v>15/03/2022</v>
          </cell>
          <cell r="Z410" t="str">
            <v xml:space="preserve">7 </v>
          </cell>
          <cell r="AA410" t="str">
            <v>0</v>
          </cell>
          <cell r="AB410" t="str">
            <v>7</v>
          </cell>
          <cell r="AC410" t="str">
            <v>11</v>
          </cell>
          <cell r="AD410" t="str">
            <v xml:space="preserve">GCXU5168828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16/02/2022</v>
          </cell>
          <cell r="AK410" t="str">
            <v>Marítimo</v>
          </cell>
          <cell r="AL410" t="str">
            <v>16/02/2022</v>
          </cell>
          <cell r="AM410" t="str">
            <v>01/03/2022</v>
          </cell>
          <cell r="AN410" t="str">
            <v xml:space="preserve">          </v>
          </cell>
        </row>
        <row r="411">
          <cell r="B411">
            <v>80535752</v>
          </cell>
          <cell r="C411" t="str">
            <v xml:space="preserve">540201727 </v>
          </cell>
          <cell r="E411" t="str">
            <v/>
          </cell>
          <cell r="F411" t="str">
            <v/>
          </cell>
          <cell r="G411" t="str">
            <v xml:space="preserve">UASC ZAMZAM                                       </v>
          </cell>
          <cell r="I411" t="str">
            <v/>
          </cell>
          <cell r="J411">
            <v>28</v>
          </cell>
          <cell r="K411" t="str">
            <v>7</v>
          </cell>
          <cell r="L411" t="str">
            <v>28</v>
          </cell>
          <cell r="M411" t="str">
            <v>349</v>
          </cell>
          <cell r="N411" t="str">
            <v>50</v>
          </cell>
          <cell r="O411" t="str">
            <v>10</v>
          </cell>
          <cell r="P411" t="str">
            <v>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UACU5796156           </v>
          </cell>
          <cell r="U411" t="str">
            <v>11/04/2022</v>
          </cell>
          <cell r="V411" t="str">
            <v>23/03/2022</v>
          </cell>
          <cell r="W411" t="str">
            <v>PORTA-OBJETOS AREA DO TETO ( ALVARO ) PUXE SBL</v>
          </cell>
          <cell r="X411" t="str">
            <v>DTA TRANSP</v>
          </cell>
          <cell r="Y411" t="str">
            <v/>
          </cell>
          <cell r="Z411" t="str">
            <v xml:space="preserve">8 </v>
          </cell>
          <cell r="AA411" t="str">
            <v>1</v>
          </cell>
          <cell r="AB411" t="str">
            <v>30</v>
          </cell>
          <cell r="AC411" t="str">
            <v>11</v>
          </cell>
          <cell r="AD411" t="str">
            <v xml:space="preserve">UACU5796156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16/02/2022</v>
          </cell>
          <cell r="AK411" t="str">
            <v>Marítimo</v>
          </cell>
          <cell r="AL411" t="str">
            <v>17/02/2022</v>
          </cell>
          <cell r="AM411" t="str">
            <v>01/03/2022</v>
          </cell>
          <cell r="AN411" t="str">
            <v xml:space="preserve">          </v>
          </cell>
        </row>
        <row r="412">
          <cell r="B412">
            <v>80535757</v>
          </cell>
          <cell r="C412" t="str">
            <v xml:space="preserve">540201728 </v>
          </cell>
          <cell r="E412" t="str">
            <v/>
          </cell>
          <cell r="F412" t="str">
            <v>VERDE</v>
          </cell>
          <cell r="G412" t="str">
            <v xml:space="preserve">UASC ZAMZAM                                       </v>
          </cell>
          <cell r="H412" t="str">
            <v>1</v>
          </cell>
          <cell r="I412" t="str">
            <v/>
          </cell>
          <cell r="J412">
            <v>6</v>
          </cell>
          <cell r="K412" t="str">
            <v>3</v>
          </cell>
          <cell r="L412" t="str">
            <v>6</v>
          </cell>
          <cell r="M412" t="str">
            <v>0</v>
          </cell>
          <cell r="N412" t="str">
            <v>3</v>
          </cell>
          <cell r="O412" t="str">
            <v>20</v>
          </cell>
          <cell r="P412" t="str">
            <v>10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FANU1650054           </v>
          </cell>
          <cell r="V412" t="str">
            <v>16/03/2022</v>
          </cell>
          <cell r="W412" t="str">
            <v/>
          </cell>
          <cell r="X412" t="str">
            <v>DTA TRANSP</v>
          </cell>
          <cell r="Y412" t="str">
            <v/>
          </cell>
          <cell r="Z412" t="str">
            <v>20</v>
          </cell>
          <cell r="AA412" t="str">
            <v>0</v>
          </cell>
          <cell r="AB412" t="str">
            <v>33</v>
          </cell>
          <cell r="AC412" t="str">
            <v>11</v>
          </cell>
          <cell r="AD412" t="str">
            <v xml:space="preserve">FANU1650054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16/02/2022</v>
          </cell>
          <cell r="AK412" t="str">
            <v>Marítimo</v>
          </cell>
          <cell r="AL412" t="str">
            <v>17/02/2022</v>
          </cell>
          <cell r="AM412" t="str">
            <v>01/03/2022</v>
          </cell>
          <cell r="AN412" t="str">
            <v>2205127780</v>
          </cell>
        </row>
        <row r="413">
          <cell r="B413">
            <v>80535858</v>
          </cell>
          <cell r="C413" t="str">
            <v xml:space="preserve">540201730 </v>
          </cell>
          <cell r="E413" t="str">
            <v/>
          </cell>
          <cell r="F413" t="str">
            <v/>
          </cell>
          <cell r="G413" t="str">
            <v xml:space="preserve">UASC ZAMZAM                                       </v>
          </cell>
          <cell r="I413" t="str">
            <v/>
          </cell>
          <cell r="J413">
            <v>7</v>
          </cell>
          <cell r="K413" t="str">
            <v>4</v>
          </cell>
          <cell r="L413" t="str">
            <v>7</v>
          </cell>
          <cell r="M413" t="str">
            <v>0</v>
          </cell>
          <cell r="N413" t="str">
            <v>12</v>
          </cell>
          <cell r="O413" t="str">
            <v>0</v>
          </cell>
          <cell r="P413" t="str">
            <v>27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TGHU8920933           </v>
          </cell>
          <cell r="V413" t="str">
            <v/>
          </cell>
          <cell r="W413" t="str">
            <v>REFORCO DIR ( DARIO ) PUXE SBL</v>
          </cell>
          <cell r="X413" t="str">
            <v>DTA EADI</v>
          </cell>
          <cell r="Y413" t="str">
            <v>16/03/2022</v>
          </cell>
          <cell r="Z413" t="str">
            <v xml:space="preserve">7 </v>
          </cell>
          <cell r="AA413" t="str">
            <v>0</v>
          </cell>
          <cell r="AB413" t="str">
            <v>39</v>
          </cell>
          <cell r="AC413" t="str">
            <v>11</v>
          </cell>
          <cell r="AD413" t="str">
            <v xml:space="preserve">TGHU8920933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16/02/2022</v>
          </cell>
          <cell r="AK413" t="str">
            <v>Marítimo</v>
          </cell>
          <cell r="AL413" t="str">
            <v>16/02/2022</v>
          </cell>
          <cell r="AM413" t="str">
            <v>01/03/2022</v>
          </cell>
          <cell r="AN413" t="str">
            <v xml:space="preserve">          </v>
          </cell>
        </row>
        <row r="414">
          <cell r="B414">
            <v>80535862</v>
          </cell>
          <cell r="C414" t="str">
            <v xml:space="preserve">540201735 </v>
          </cell>
          <cell r="E414" t="str">
            <v/>
          </cell>
          <cell r="F414" t="str">
            <v/>
          </cell>
          <cell r="G414" t="str">
            <v xml:space="preserve">UASC ZAMZAM                                       </v>
          </cell>
          <cell r="I414" t="str">
            <v/>
          </cell>
          <cell r="J414">
            <v>12</v>
          </cell>
          <cell r="K414" t="str">
            <v>7</v>
          </cell>
          <cell r="L414" t="str">
            <v>12</v>
          </cell>
          <cell r="M414" t="str">
            <v>0</v>
          </cell>
          <cell r="N414" t="str">
            <v>14</v>
          </cell>
          <cell r="O414" t="str">
            <v>25</v>
          </cell>
          <cell r="P414" t="str">
            <v>4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UACU6059765           </v>
          </cell>
          <cell r="V414" t="str">
            <v/>
          </cell>
          <cell r="W414" t="str">
            <v>REFORCO DIR ( DARIO ) PUXE SBL</v>
          </cell>
          <cell r="X414" t="str">
            <v>DTA EADI</v>
          </cell>
          <cell r="Y414" t="str">
            <v>16/03/2022</v>
          </cell>
          <cell r="Z414" t="str">
            <v xml:space="preserve">7 </v>
          </cell>
          <cell r="AA414" t="str">
            <v>0</v>
          </cell>
          <cell r="AB414" t="str">
            <v>43</v>
          </cell>
          <cell r="AC414" t="str">
            <v>11</v>
          </cell>
          <cell r="AD414" t="str">
            <v xml:space="preserve">UACU6059765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16/02/2022</v>
          </cell>
          <cell r="AK414" t="str">
            <v>Marítimo</v>
          </cell>
          <cell r="AL414" t="str">
            <v>16/02/2022</v>
          </cell>
          <cell r="AM414" t="str">
            <v>01/03/2022</v>
          </cell>
          <cell r="AN414" t="str">
            <v xml:space="preserve">          </v>
          </cell>
        </row>
        <row r="415">
          <cell r="B415">
            <v>80535860</v>
          </cell>
          <cell r="C415" t="str">
            <v xml:space="preserve">540201737 </v>
          </cell>
          <cell r="E415" t="str">
            <v/>
          </cell>
          <cell r="F415" t="str">
            <v/>
          </cell>
          <cell r="G415" t="str">
            <v xml:space="preserve">UASC ZAMZAM                                       </v>
          </cell>
          <cell r="I415" t="str">
            <v/>
          </cell>
          <cell r="J415">
            <v>77</v>
          </cell>
          <cell r="K415" t="str">
            <v>23</v>
          </cell>
          <cell r="L415" t="str">
            <v>77</v>
          </cell>
          <cell r="M415" t="str">
            <v>839</v>
          </cell>
          <cell r="N415" t="str">
            <v>74</v>
          </cell>
          <cell r="O415" t="str">
            <v>2</v>
          </cell>
          <cell r="P415" t="str">
            <v>20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AMFU8798420           </v>
          </cell>
          <cell r="V415" t="str">
            <v/>
          </cell>
          <cell r="W415" t="str">
            <v/>
          </cell>
          <cell r="X415" t="str">
            <v>DTA EADI</v>
          </cell>
          <cell r="Y415" t="str">
            <v>16/03/2022</v>
          </cell>
          <cell r="Z415" t="str">
            <v xml:space="preserve">7 </v>
          </cell>
          <cell r="AA415" t="str">
            <v>0</v>
          </cell>
          <cell r="AB415" t="str">
            <v>42</v>
          </cell>
          <cell r="AC415" t="str">
            <v>11</v>
          </cell>
          <cell r="AD415" t="str">
            <v xml:space="preserve">AMFU8798420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16/02/2022</v>
          </cell>
          <cell r="AK415" t="str">
            <v>Marítimo</v>
          </cell>
          <cell r="AL415" t="str">
            <v>16/02/2022</v>
          </cell>
          <cell r="AM415" t="str">
            <v>01/03/2022</v>
          </cell>
          <cell r="AN415" t="str">
            <v xml:space="preserve">          </v>
          </cell>
        </row>
        <row r="416">
          <cell r="B416">
            <v>80535866</v>
          </cell>
          <cell r="C416" t="str">
            <v xml:space="preserve">540201739 </v>
          </cell>
          <cell r="E416" t="str">
            <v/>
          </cell>
          <cell r="F416" t="str">
            <v>VERDE</v>
          </cell>
          <cell r="G416" t="str">
            <v xml:space="preserve">UASC ZAMZAM                                       </v>
          </cell>
          <cell r="H416" t="str">
            <v>8</v>
          </cell>
          <cell r="I416" t="str">
            <v/>
          </cell>
          <cell r="J416">
            <v>74</v>
          </cell>
          <cell r="K416" t="str">
            <v>14</v>
          </cell>
          <cell r="L416" t="str">
            <v>74</v>
          </cell>
          <cell r="M416" t="str">
            <v>357</v>
          </cell>
          <cell r="N416" t="str">
            <v>35</v>
          </cell>
          <cell r="O416" t="str">
            <v>8</v>
          </cell>
          <cell r="P416" t="str">
            <v>10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BSIU9590327           </v>
          </cell>
          <cell r="U416" t="str">
            <v>15/03/2022</v>
          </cell>
          <cell r="V416" t="str">
            <v>15/03/2022</v>
          </cell>
          <cell r="W416" t="str">
            <v>Ronie A9602601530</v>
          </cell>
          <cell r="X416" t="str">
            <v>SBL</v>
          </cell>
          <cell r="Y416" t="str">
            <v/>
          </cell>
          <cell r="Z416" t="str">
            <v>20</v>
          </cell>
          <cell r="AA416" t="str">
            <v>5</v>
          </cell>
          <cell r="AB416" t="str">
            <v>56</v>
          </cell>
          <cell r="AC416" t="str">
            <v>11</v>
          </cell>
          <cell r="AD416" t="str">
            <v xml:space="preserve">BSIU9590327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16/02/2022</v>
          </cell>
          <cell r="AK416" t="str">
            <v>Marítimo</v>
          </cell>
          <cell r="AL416" t="str">
            <v>17/02/2022</v>
          </cell>
          <cell r="AM416" t="str">
            <v>01/03/2022</v>
          </cell>
          <cell r="AN416" t="str">
            <v>2204634637</v>
          </cell>
        </row>
        <row r="417">
          <cell r="B417">
            <v>80536234</v>
          </cell>
          <cell r="C417" t="str">
            <v xml:space="preserve">540201752 </v>
          </cell>
          <cell r="E417" t="str">
            <v/>
          </cell>
          <cell r="F417" t="str">
            <v>VERDE</v>
          </cell>
          <cell r="G417" t="str">
            <v xml:space="preserve">UASC ZAMZAM                                       </v>
          </cell>
          <cell r="H417" t="str">
            <v>10</v>
          </cell>
          <cell r="I417" t="str">
            <v/>
          </cell>
          <cell r="J417">
            <v>30</v>
          </cell>
          <cell r="K417" t="str">
            <v>13</v>
          </cell>
          <cell r="L417" t="str">
            <v>30</v>
          </cell>
          <cell r="M417" t="str">
            <v>116</v>
          </cell>
          <cell r="N417" t="str">
            <v>28</v>
          </cell>
          <cell r="O417" t="str">
            <v>9</v>
          </cell>
          <cell r="P417" t="str">
            <v>7</v>
          </cell>
          <cell r="Q417" t="str">
            <v>2</v>
          </cell>
          <cell r="R417" t="str">
            <v>2</v>
          </cell>
          <cell r="S417" t="str">
            <v>Não</v>
          </cell>
          <cell r="T417" t="str">
            <v xml:space="preserve">TGHU6109491           </v>
          </cell>
          <cell r="U417" t="str">
            <v>14/03/2022</v>
          </cell>
          <cell r="V417" t="str">
            <v>17/03/2022</v>
          </cell>
          <cell r="W417" t="str">
            <v>Guilherme A9745010824 Mariana A901302501001</v>
          </cell>
          <cell r="X417" t="str">
            <v>MBB</v>
          </cell>
          <cell r="Y417" t="str">
            <v/>
          </cell>
          <cell r="Z417" t="str">
            <v>20</v>
          </cell>
          <cell r="AA417" t="str">
            <v>2</v>
          </cell>
          <cell r="AB417" t="str">
            <v>48</v>
          </cell>
          <cell r="AC417" t="str">
            <v>11</v>
          </cell>
          <cell r="AD417" t="str">
            <v xml:space="preserve">TGHU6109491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16/02/2022</v>
          </cell>
          <cell r="AK417" t="str">
            <v>Marítimo</v>
          </cell>
          <cell r="AL417" t="str">
            <v>17/02/2022</v>
          </cell>
          <cell r="AM417" t="str">
            <v>01/03/2022</v>
          </cell>
          <cell r="AN417" t="str">
            <v>2204432295</v>
          </cell>
        </row>
        <row r="418">
          <cell r="B418">
            <v>80535663</v>
          </cell>
          <cell r="C418" t="str">
            <v xml:space="preserve">540201760 </v>
          </cell>
          <cell r="E418" t="str">
            <v/>
          </cell>
          <cell r="F418" t="str">
            <v>VERDE</v>
          </cell>
          <cell r="G418" t="str">
            <v xml:space="preserve">UASC ZAMZAM                                       </v>
          </cell>
          <cell r="H418" t="str">
            <v>9</v>
          </cell>
          <cell r="I418" t="str">
            <v/>
          </cell>
          <cell r="J418">
            <v>22</v>
          </cell>
          <cell r="K418" t="str">
            <v>8</v>
          </cell>
          <cell r="L418" t="str">
            <v>22</v>
          </cell>
          <cell r="M418" t="str">
            <v>0</v>
          </cell>
          <cell r="N418" t="str">
            <v>26</v>
          </cell>
          <cell r="O418" t="str">
            <v>11</v>
          </cell>
          <cell r="P418" t="str">
            <v>27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GLDU7454536           </v>
          </cell>
          <cell r="U418" t="str">
            <v>10/03/2022</v>
          </cell>
          <cell r="V418" t="str">
            <v>11/03/2022</v>
          </cell>
          <cell r="W418" t="str">
            <v>Milani A9408805270 7354</v>
          </cell>
          <cell r="X418" t="str">
            <v>MBB</v>
          </cell>
          <cell r="Y418" t="str">
            <v/>
          </cell>
          <cell r="Z418" t="str">
            <v>20</v>
          </cell>
          <cell r="AA418" t="str">
            <v>2</v>
          </cell>
          <cell r="AB418" t="str">
            <v>65</v>
          </cell>
          <cell r="AC418" t="str">
            <v>11</v>
          </cell>
          <cell r="AD418" t="str">
            <v xml:space="preserve">GLDU7454536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16/02/2022</v>
          </cell>
          <cell r="AK418" t="str">
            <v>Marítimo</v>
          </cell>
          <cell r="AL418" t="str">
            <v>17/02/2022</v>
          </cell>
          <cell r="AM418" t="str">
            <v>01/03/2022</v>
          </cell>
          <cell r="AN418" t="str">
            <v>2204531471</v>
          </cell>
        </row>
        <row r="419">
          <cell r="B419">
            <v>80536216</v>
          </cell>
          <cell r="C419" t="str">
            <v xml:space="preserve">540201762 </v>
          </cell>
          <cell r="E419" t="str">
            <v/>
          </cell>
          <cell r="F419" t="str">
            <v/>
          </cell>
          <cell r="G419" t="str">
            <v xml:space="preserve">UASC ZAMZAM                                       </v>
          </cell>
          <cell r="I419" t="str">
            <v/>
          </cell>
          <cell r="J419">
            <v>17</v>
          </cell>
          <cell r="K419" t="str">
            <v>2</v>
          </cell>
          <cell r="L419" t="str">
            <v>17</v>
          </cell>
          <cell r="M419" t="str">
            <v>123</v>
          </cell>
          <cell r="N419" t="str">
            <v>14</v>
          </cell>
          <cell r="O419" t="str">
            <v>0</v>
          </cell>
          <cell r="P419" t="str">
            <v>3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HLXU8173426           </v>
          </cell>
          <cell r="V419" t="str">
            <v/>
          </cell>
          <cell r="W419" t="str">
            <v/>
          </cell>
          <cell r="X419" t="str">
            <v>DTA EADI</v>
          </cell>
          <cell r="Y419" t="str">
            <v>16/03/2022</v>
          </cell>
          <cell r="Z419" t="str">
            <v xml:space="preserve">7 </v>
          </cell>
          <cell r="AA419" t="str">
            <v>0</v>
          </cell>
          <cell r="AB419" t="str">
            <v>20</v>
          </cell>
          <cell r="AC419" t="str">
            <v>11</v>
          </cell>
          <cell r="AD419" t="str">
            <v xml:space="preserve">HLXU8173426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16/02/2022</v>
          </cell>
          <cell r="AK419" t="str">
            <v>Marítimo</v>
          </cell>
          <cell r="AL419" t="str">
            <v>14/02/2022</v>
          </cell>
          <cell r="AM419" t="str">
            <v>01/03/2022</v>
          </cell>
          <cell r="AN419" t="str">
            <v xml:space="preserve">          </v>
          </cell>
        </row>
        <row r="420">
          <cell r="B420">
            <v>80536265</v>
          </cell>
          <cell r="C420" t="str">
            <v xml:space="preserve">540201855 </v>
          </cell>
          <cell r="E420" t="str">
            <v/>
          </cell>
          <cell r="F420" t="str">
            <v>VERDE</v>
          </cell>
          <cell r="G420" t="str">
            <v xml:space="preserve">UASC ZAMZAM                                       </v>
          </cell>
          <cell r="H420" t="str">
            <v>7</v>
          </cell>
          <cell r="I420" t="str">
            <v/>
          </cell>
          <cell r="J420">
            <v>36</v>
          </cell>
          <cell r="K420" t="str">
            <v>9</v>
          </cell>
          <cell r="L420" t="str">
            <v>36</v>
          </cell>
          <cell r="M420" t="str">
            <v>200</v>
          </cell>
          <cell r="N420" t="str">
            <v>13</v>
          </cell>
          <cell r="O420" t="str">
            <v>9</v>
          </cell>
          <cell r="P420" t="str">
            <v>4</v>
          </cell>
          <cell r="Q420" t="str">
            <v>5</v>
          </cell>
          <cell r="R420" t="str">
            <v>5</v>
          </cell>
          <cell r="S420" t="str">
            <v>Não</v>
          </cell>
          <cell r="T420" t="str">
            <v xml:space="preserve">FFAU1669816           </v>
          </cell>
          <cell r="U420" t="str">
            <v>17/03/2022</v>
          </cell>
          <cell r="V420" t="str">
            <v>17/03/2022</v>
          </cell>
          <cell r="W420" t="str">
            <v>Ronie A0099813325</v>
          </cell>
          <cell r="X420" t="str">
            <v>MBB</v>
          </cell>
          <cell r="Y420" t="str">
            <v/>
          </cell>
          <cell r="Z420" t="str">
            <v>20</v>
          </cell>
          <cell r="AA420" t="str">
            <v>1</v>
          </cell>
          <cell r="AB420" t="str">
            <v>30</v>
          </cell>
          <cell r="AC420" t="str">
            <v>11</v>
          </cell>
          <cell r="AD420" t="str">
            <v xml:space="preserve">FFAU1669816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16/02/2022</v>
          </cell>
          <cell r="AK420" t="str">
            <v>Marítimo</v>
          </cell>
          <cell r="AL420" t="str">
            <v>17/02/2022</v>
          </cell>
          <cell r="AM420" t="str">
            <v>01/03/2022</v>
          </cell>
          <cell r="AN420" t="str">
            <v>2204731543</v>
          </cell>
        </row>
        <row r="421">
          <cell r="B421">
            <v>80536262</v>
          </cell>
          <cell r="C421" t="str">
            <v xml:space="preserve">540201856 </v>
          </cell>
          <cell r="E421" t="str">
            <v/>
          </cell>
          <cell r="F421" t="str">
            <v>VERDE</v>
          </cell>
          <cell r="G421" t="str">
            <v xml:space="preserve">UASC ZAMZAM                                       </v>
          </cell>
          <cell r="H421" t="str">
            <v>10</v>
          </cell>
          <cell r="I421" t="str">
            <v/>
          </cell>
          <cell r="J421">
            <v>33</v>
          </cell>
          <cell r="K421" t="str">
            <v>14</v>
          </cell>
          <cell r="L421" t="str">
            <v>33</v>
          </cell>
          <cell r="M421" t="str">
            <v>104</v>
          </cell>
          <cell r="N421" t="str">
            <v>6</v>
          </cell>
          <cell r="O421" t="str">
            <v>38</v>
          </cell>
          <cell r="P421" t="str">
            <v>14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DRYU9158258           </v>
          </cell>
          <cell r="U421" t="str">
            <v>09/03/2022</v>
          </cell>
          <cell r="V421" t="str">
            <v>10/03/2022</v>
          </cell>
          <cell r="W421" t="str">
            <v>EXO.TRANSM. GW6E-2800/200KV-12 ( TEZOTO-GIBA ) PUXE SBL/ Mariana A0004463349 (problema de qualidade)</v>
          </cell>
          <cell r="X421" t="str">
            <v>SBL</v>
          </cell>
          <cell r="Y421" t="str">
            <v/>
          </cell>
          <cell r="Z421" t="str">
            <v>20</v>
          </cell>
          <cell r="AA421" t="str">
            <v>1</v>
          </cell>
          <cell r="AB421" t="str">
            <v>60</v>
          </cell>
          <cell r="AC421" t="str">
            <v>11</v>
          </cell>
          <cell r="AD421" t="str">
            <v xml:space="preserve">DRYU9158258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16/02/2022</v>
          </cell>
          <cell r="AK421" t="str">
            <v>Marítimo</v>
          </cell>
          <cell r="AL421" t="str">
            <v>17/02/2022</v>
          </cell>
          <cell r="AM421" t="str">
            <v>01/03/2022</v>
          </cell>
          <cell r="AN421" t="str">
            <v>2204432341</v>
          </cell>
        </row>
        <row r="422">
          <cell r="B422">
            <v>80536276</v>
          </cell>
          <cell r="C422" t="str">
            <v xml:space="preserve">540201857 </v>
          </cell>
          <cell r="E422" t="str">
            <v/>
          </cell>
          <cell r="F422" t="str">
            <v/>
          </cell>
          <cell r="G422" t="str">
            <v xml:space="preserve">UASC ZAMZAM                                       </v>
          </cell>
          <cell r="I422" t="str">
            <v/>
          </cell>
          <cell r="J422">
            <v>5</v>
          </cell>
          <cell r="K422" t="str">
            <v>4</v>
          </cell>
          <cell r="L422" t="str">
            <v>5</v>
          </cell>
          <cell r="M422" t="str">
            <v>0</v>
          </cell>
          <cell r="N422" t="str">
            <v>16</v>
          </cell>
          <cell r="O422" t="str">
            <v>0</v>
          </cell>
          <cell r="P422" t="str">
            <v>13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UACU5430090           </v>
          </cell>
          <cell r="V422" t="str">
            <v/>
          </cell>
          <cell r="W422" t="str">
            <v>EXO.TRANSM. GW6E-2800/200KV-12 ( TEZOTO-GIBA ) PUXE SBL</v>
          </cell>
          <cell r="X422" t="str">
            <v>DTA EADI</v>
          </cell>
          <cell r="Y422" t="str">
            <v>16/03/2022</v>
          </cell>
          <cell r="Z422" t="str">
            <v xml:space="preserve">7 </v>
          </cell>
          <cell r="AA422" t="str">
            <v>0</v>
          </cell>
          <cell r="AB422" t="str">
            <v>29</v>
          </cell>
          <cell r="AC422" t="str">
            <v>11</v>
          </cell>
          <cell r="AD422" t="str">
            <v xml:space="preserve">UACU5430090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16/02/2022</v>
          </cell>
          <cell r="AK422" t="str">
            <v>Marítimo</v>
          </cell>
          <cell r="AL422" t="str">
            <v>14/02/2022</v>
          </cell>
          <cell r="AM422" t="str">
            <v>01/03/2022</v>
          </cell>
          <cell r="AN422" t="str">
            <v xml:space="preserve">          </v>
          </cell>
        </row>
        <row r="423">
          <cell r="B423">
            <v>80536283</v>
          </cell>
          <cell r="C423" t="str">
            <v xml:space="preserve">540201858 </v>
          </cell>
          <cell r="E423" t="str">
            <v/>
          </cell>
          <cell r="F423" t="str">
            <v>VERMELHO</v>
          </cell>
          <cell r="G423" t="str">
            <v xml:space="preserve">UASC ZAMZAM                                       </v>
          </cell>
          <cell r="I423" t="str">
            <v/>
          </cell>
          <cell r="J423">
            <v>49</v>
          </cell>
          <cell r="K423" t="str">
            <v>20</v>
          </cell>
          <cell r="L423" t="str">
            <v>49</v>
          </cell>
          <cell r="M423" t="str">
            <v>325</v>
          </cell>
          <cell r="N423" t="str">
            <v>16</v>
          </cell>
          <cell r="O423" t="str">
            <v>9</v>
          </cell>
          <cell r="P423" t="str">
            <v>24</v>
          </cell>
          <cell r="Q423" t="str">
            <v>0</v>
          </cell>
          <cell r="R423" t="str">
            <v>0</v>
          </cell>
          <cell r="S423" t="str">
            <v>Não</v>
          </cell>
          <cell r="T423" t="str">
            <v xml:space="preserve">CAIU9268001           </v>
          </cell>
          <cell r="U423" t="str">
            <v>24/03/2022</v>
          </cell>
          <cell r="V423" t="str">
            <v/>
          </cell>
          <cell r="W423" t="str">
            <v>EXO.TRANSM. GW6E-2800/200KV-12 ( TEZOTO-GIBA ) PUXE SBL</v>
          </cell>
          <cell r="X423" t="str">
            <v>SBL</v>
          </cell>
          <cell r="Y423" t="str">
            <v/>
          </cell>
          <cell r="Z423" t="str">
            <v>14</v>
          </cell>
          <cell r="AA423" t="str">
            <v>1</v>
          </cell>
          <cell r="AB423" t="str">
            <v>57</v>
          </cell>
          <cell r="AC423" t="str">
            <v>11</v>
          </cell>
          <cell r="AD423" t="str">
            <v xml:space="preserve">CAIU9268001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16/02/2022</v>
          </cell>
          <cell r="AK423" t="str">
            <v>Marítimo</v>
          </cell>
          <cell r="AL423" t="str">
            <v>17/02/2022</v>
          </cell>
          <cell r="AM423" t="str">
            <v>01/03/2022</v>
          </cell>
          <cell r="AN423" t="str">
            <v>2204433585</v>
          </cell>
        </row>
        <row r="424">
          <cell r="B424">
            <v>80536304</v>
          </cell>
          <cell r="C424" t="str">
            <v xml:space="preserve">540201860 </v>
          </cell>
          <cell r="E424" t="str">
            <v/>
          </cell>
          <cell r="F424" t="str">
            <v/>
          </cell>
          <cell r="G424" t="str">
            <v xml:space="preserve">UASC ZAMZAM                                       </v>
          </cell>
          <cell r="I424" t="str">
            <v/>
          </cell>
          <cell r="J424">
            <v>4</v>
          </cell>
          <cell r="K424" t="str">
            <v>4</v>
          </cell>
          <cell r="L424" t="str">
            <v>4</v>
          </cell>
          <cell r="M424" t="str">
            <v>0</v>
          </cell>
          <cell r="N424" t="str">
            <v>38</v>
          </cell>
          <cell r="O424" t="str">
            <v>0</v>
          </cell>
          <cell r="P424" t="str">
            <v>3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FFAU2157202           </v>
          </cell>
          <cell r="U424" t="str">
            <v>21/03/2022</v>
          </cell>
          <cell r="V424" t="str">
            <v>21/03/2022</v>
          </cell>
          <cell r="W424" t="str">
            <v>Guilherme A9262000223</v>
          </cell>
          <cell r="X424" t="str">
            <v>MBB</v>
          </cell>
          <cell r="Y424" t="str">
            <v>15/03/2022</v>
          </cell>
          <cell r="Z424" t="str">
            <v xml:space="preserve">7 </v>
          </cell>
          <cell r="AA424" t="str">
            <v>1</v>
          </cell>
          <cell r="AB424" t="str">
            <v>42</v>
          </cell>
          <cell r="AC424" t="str">
            <v>11</v>
          </cell>
          <cell r="AD424" t="str">
            <v xml:space="preserve">FFAU2157202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16/02/2022</v>
          </cell>
          <cell r="AK424" t="str">
            <v>Marítimo</v>
          </cell>
          <cell r="AL424" t="str">
            <v>14/02/2022</v>
          </cell>
          <cell r="AM424" t="str">
            <v>01/03/2022</v>
          </cell>
          <cell r="AN424" t="str">
            <v xml:space="preserve">          </v>
          </cell>
        </row>
        <row r="425">
          <cell r="B425">
            <v>80536269</v>
          </cell>
          <cell r="C425" t="str">
            <v xml:space="preserve">540201862 </v>
          </cell>
          <cell r="E425" t="str">
            <v/>
          </cell>
          <cell r="F425" t="str">
            <v/>
          </cell>
          <cell r="G425" t="str">
            <v xml:space="preserve">UASC ZAMZAM                                       </v>
          </cell>
          <cell r="I425" t="str">
            <v/>
          </cell>
          <cell r="J425">
            <v>10</v>
          </cell>
          <cell r="K425" t="str">
            <v>6</v>
          </cell>
          <cell r="L425" t="str">
            <v>10</v>
          </cell>
          <cell r="M425" t="str">
            <v>0</v>
          </cell>
          <cell r="N425" t="str">
            <v>7</v>
          </cell>
          <cell r="O425" t="str">
            <v>17</v>
          </cell>
          <cell r="P425" t="str">
            <v>20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UACU5976013           </v>
          </cell>
          <cell r="V425" t="str">
            <v/>
          </cell>
          <cell r="W425" t="str">
            <v>REFORCO DIR ( DARIO ) PUXE SBL / EXO.TRANSM. GW6E-2800/200KV-12 ( TEZOTO-GIBA ) PUXE SBL</v>
          </cell>
          <cell r="X425" t="str">
            <v>DTA EADI</v>
          </cell>
          <cell r="Y425" t="str">
            <v>16/03/2022</v>
          </cell>
          <cell r="Z425" t="str">
            <v xml:space="preserve">7 </v>
          </cell>
          <cell r="AA425" t="str">
            <v>0</v>
          </cell>
          <cell r="AB425" t="str">
            <v>45</v>
          </cell>
          <cell r="AC425" t="str">
            <v>11</v>
          </cell>
          <cell r="AD425" t="str">
            <v xml:space="preserve">UACU5976013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16/02/2022</v>
          </cell>
          <cell r="AK425" t="str">
            <v>Marítimo</v>
          </cell>
          <cell r="AL425" t="str">
            <v>14/02/2022</v>
          </cell>
          <cell r="AM425" t="str">
            <v>01/03/2022</v>
          </cell>
          <cell r="AN425" t="str">
            <v xml:space="preserve">          </v>
          </cell>
        </row>
        <row r="426">
          <cell r="B426">
            <v>80536390</v>
          </cell>
          <cell r="C426" t="str">
            <v xml:space="preserve">540201864 </v>
          </cell>
          <cell r="E426" t="str">
            <v/>
          </cell>
          <cell r="F426" t="str">
            <v>VERDE</v>
          </cell>
          <cell r="G426" t="str">
            <v xml:space="preserve">UASC ZAMZAM                                       </v>
          </cell>
          <cell r="H426" t="str">
            <v>4</v>
          </cell>
          <cell r="I426" t="str">
            <v/>
          </cell>
          <cell r="J426">
            <v>30</v>
          </cell>
          <cell r="K426" t="str">
            <v>12</v>
          </cell>
          <cell r="L426" t="str">
            <v>30</v>
          </cell>
          <cell r="M426" t="str">
            <v>331</v>
          </cell>
          <cell r="N426" t="str">
            <v>4</v>
          </cell>
          <cell r="O426" t="str">
            <v>9</v>
          </cell>
          <cell r="P426" t="str">
            <v>16</v>
          </cell>
          <cell r="Q426" t="str">
            <v>1</v>
          </cell>
          <cell r="R426" t="str">
            <v>1</v>
          </cell>
          <cell r="S426" t="str">
            <v>Não</v>
          </cell>
          <cell r="T426" t="str">
            <v xml:space="preserve">TCKU6026364           </v>
          </cell>
          <cell r="U426" t="str">
            <v>14/03/2022</v>
          </cell>
          <cell r="V426" t="str">
            <v>14/03/2022</v>
          </cell>
          <cell r="W426" t="str">
            <v>Patrick A9423201711</v>
          </cell>
          <cell r="X426" t="str">
            <v>SBL</v>
          </cell>
          <cell r="Y426" t="str">
            <v/>
          </cell>
          <cell r="Z426" t="str">
            <v>20</v>
          </cell>
          <cell r="AA426" t="str">
            <v>1</v>
          </cell>
          <cell r="AB426" t="str">
            <v>34</v>
          </cell>
          <cell r="AC426" t="str">
            <v>11</v>
          </cell>
          <cell r="AD426" t="str">
            <v xml:space="preserve">TCKU6026364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16/02/2022</v>
          </cell>
          <cell r="AK426" t="str">
            <v>Marítimo</v>
          </cell>
          <cell r="AL426" t="str">
            <v>17/02/2022</v>
          </cell>
          <cell r="AM426" t="str">
            <v>01/03/2022</v>
          </cell>
          <cell r="AN426" t="str">
            <v>2204777063</v>
          </cell>
        </row>
        <row r="427">
          <cell r="B427">
            <v>80536427</v>
          </cell>
          <cell r="C427" t="str">
            <v xml:space="preserve">540201867 </v>
          </cell>
          <cell r="E427" t="str">
            <v/>
          </cell>
          <cell r="F427" t="str">
            <v/>
          </cell>
          <cell r="G427" t="str">
            <v xml:space="preserve">UASC ZAMZAM                                       </v>
          </cell>
          <cell r="I427" t="str">
            <v/>
          </cell>
          <cell r="J427">
            <v>15</v>
          </cell>
          <cell r="K427" t="str">
            <v>4</v>
          </cell>
          <cell r="L427" t="str">
            <v>15</v>
          </cell>
          <cell r="M427" t="str">
            <v>0</v>
          </cell>
          <cell r="N427" t="str">
            <v>13</v>
          </cell>
          <cell r="O427" t="str">
            <v>16</v>
          </cell>
          <cell r="P427" t="str">
            <v>11</v>
          </cell>
          <cell r="Q427" t="str">
            <v>1</v>
          </cell>
          <cell r="R427" t="str">
            <v>1</v>
          </cell>
          <cell r="S427" t="str">
            <v>Não</v>
          </cell>
          <cell r="T427" t="str">
            <v xml:space="preserve">CAXU8145067           </v>
          </cell>
          <cell r="U427" t="str">
            <v>21/03/2022</v>
          </cell>
          <cell r="V427" t="str">
            <v/>
          </cell>
          <cell r="W427" t="str">
            <v/>
          </cell>
          <cell r="X427" t="str">
            <v>DTA EADI</v>
          </cell>
          <cell r="Y427" t="str">
            <v>15/03/2022</v>
          </cell>
          <cell r="Z427" t="str">
            <v xml:space="preserve">7 </v>
          </cell>
          <cell r="AA427" t="str">
            <v>1</v>
          </cell>
          <cell r="AB427" t="str">
            <v>41</v>
          </cell>
          <cell r="AC427" t="str">
            <v>11</v>
          </cell>
          <cell r="AD427" t="str">
            <v xml:space="preserve">CAXU8145067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16/02/2022</v>
          </cell>
          <cell r="AK427" t="str">
            <v>Marítimo</v>
          </cell>
          <cell r="AL427" t="str">
            <v>14/02/2022</v>
          </cell>
          <cell r="AM427" t="str">
            <v>01/03/2022</v>
          </cell>
          <cell r="AN427" t="str">
            <v xml:space="preserve">          </v>
          </cell>
        </row>
        <row r="428">
          <cell r="B428">
            <v>80535885</v>
          </cell>
          <cell r="C428" t="str">
            <v xml:space="preserve">540201868 </v>
          </cell>
          <cell r="E428" t="str">
            <v/>
          </cell>
          <cell r="F428" t="str">
            <v>VERDE</v>
          </cell>
          <cell r="G428" t="str">
            <v xml:space="preserve">UASC ZAMZAM                                       </v>
          </cell>
          <cell r="H428" t="str">
            <v>4</v>
          </cell>
          <cell r="I428" t="str">
            <v/>
          </cell>
          <cell r="J428">
            <v>20</v>
          </cell>
          <cell r="K428" t="str">
            <v>9</v>
          </cell>
          <cell r="L428" t="str">
            <v>20</v>
          </cell>
          <cell r="M428" t="str">
            <v>0</v>
          </cell>
          <cell r="N428" t="str">
            <v>38</v>
          </cell>
          <cell r="O428" t="str">
            <v>14</v>
          </cell>
          <cell r="P428" t="str">
            <v>4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HLBU1689244           </v>
          </cell>
          <cell r="U428" t="str">
            <v>23/03/2022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>20</v>
          </cell>
          <cell r="AA428" t="str">
            <v>1</v>
          </cell>
          <cell r="AB428" t="str">
            <v>56</v>
          </cell>
          <cell r="AC428" t="str">
            <v>11</v>
          </cell>
          <cell r="AD428" t="str">
            <v xml:space="preserve">HLBU1689244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16/02/2022</v>
          </cell>
          <cell r="AK428" t="str">
            <v>Marítimo</v>
          </cell>
          <cell r="AL428" t="str">
            <v>17/02/2022</v>
          </cell>
          <cell r="AM428" t="str">
            <v>01/03/2022</v>
          </cell>
          <cell r="AN428" t="str">
            <v>2204777179</v>
          </cell>
        </row>
        <row r="429">
          <cell r="B429">
            <v>80535934</v>
          </cell>
          <cell r="C429" t="str">
            <v xml:space="preserve">540201869 </v>
          </cell>
          <cell r="E429" t="str">
            <v/>
          </cell>
          <cell r="F429" t="str">
            <v/>
          </cell>
          <cell r="G429" t="str">
            <v xml:space="preserve">UASC ZAMZAM                                       </v>
          </cell>
          <cell r="I429" t="str">
            <v/>
          </cell>
          <cell r="J429">
            <v>12</v>
          </cell>
          <cell r="K429" t="str">
            <v>4</v>
          </cell>
          <cell r="L429" t="str">
            <v>12</v>
          </cell>
          <cell r="M429" t="str">
            <v>0</v>
          </cell>
          <cell r="N429" t="str">
            <v>29</v>
          </cell>
          <cell r="O429" t="str">
            <v>18</v>
          </cell>
          <cell r="P429" t="str">
            <v>24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FANU3202418           </v>
          </cell>
          <cell r="U429" t="str">
            <v>28/03/2022</v>
          </cell>
          <cell r="V429" t="str">
            <v>22/03/2022</v>
          </cell>
          <cell r="W429" t="str">
            <v/>
          </cell>
          <cell r="X429" t="str">
            <v>DTA TRANSP</v>
          </cell>
          <cell r="Y429" t="str">
            <v/>
          </cell>
          <cell r="Z429" t="str">
            <v xml:space="preserve">8 </v>
          </cell>
          <cell r="AA429" t="str">
            <v>1</v>
          </cell>
          <cell r="AB429" t="str">
            <v>71</v>
          </cell>
          <cell r="AC429" t="str">
            <v>11</v>
          </cell>
          <cell r="AD429" t="str">
            <v xml:space="preserve">FANU3202418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16/02/2022</v>
          </cell>
          <cell r="AK429" t="str">
            <v>Marítimo</v>
          </cell>
          <cell r="AL429" t="str">
            <v>17/02/2022</v>
          </cell>
          <cell r="AM429" t="str">
            <v>01/03/2022</v>
          </cell>
          <cell r="AN429" t="str">
            <v xml:space="preserve">          </v>
          </cell>
        </row>
        <row r="430">
          <cell r="B430">
            <v>80535912</v>
          </cell>
          <cell r="C430" t="str">
            <v xml:space="preserve">540201871 </v>
          </cell>
          <cell r="E430" t="str">
            <v/>
          </cell>
          <cell r="F430" t="str">
            <v/>
          </cell>
          <cell r="G430" t="str">
            <v xml:space="preserve">UASC ZAMZAM                                       </v>
          </cell>
          <cell r="I430" t="str">
            <v/>
          </cell>
          <cell r="J430">
            <v>10</v>
          </cell>
          <cell r="K430" t="str">
            <v>5</v>
          </cell>
          <cell r="L430" t="str">
            <v>10</v>
          </cell>
          <cell r="M430" t="str">
            <v>0</v>
          </cell>
          <cell r="N430" t="str">
            <v>10</v>
          </cell>
          <cell r="O430" t="str">
            <v>21</v>
          </cell>
          <cell r="P430" t="str">
            <v>9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FANU1737920           </v>
          </cell>
          <cell r="V430" t="str">
            <v/>
          </cell>
          <cell r="W430" t="str">
            <v/>
          </cell>
          <cell r="X430" t="str">
            <v>DTA EADI</v>
          </cell>
          <cell r="Y430" t="str">
            <v>15/03/2022</v>
          </cell>
          <cell r="Z430" t="str">
            <v xml:space="preserve">7 </v>
          </cell>
          <cell r="AA430" t="str">
            <v>0</v>
          </cell>
          <cell r="AB430" t="str">
            <v>40</v>
          </cell>
          <cell r="AC430" t="str">
            <v>11</v>
          </cell>
          <cell r="AD430" t="str">
            <v xml:space="preserve">FANU1737920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16/02/2022</v>
          </cell>
          <cell r="AK430" t="str">
            <v>Marítimo</v>
          </cell>
          <cell r="AL430" t="str">
            <v>16/02/2022</v>
          </cell>
          <cell r="AM430" t="str">
            <v>01/03/2022</v>
          </cell>
          <cell r="AN430" t="str">
            <v xml:space="preserve">          </v>
          </cell>
        </row>
        <row r="431">
          <cell r="B431">
            <v>80535913</v>
          </cell>
          <cell r="C431" t="str">
            <v xml:space="preserve">540201873 </v>
          </cell>
          <cell r="E431" t="str">
            <v/>
          </cell>
          <cell r="F431" t="str">
            <v/>
          </cell>
          <cell r="G431" t="str">
            <v xml:space="preserve">UASC ZAMZAM                                       </v>
          </cell>
          <cell r="I431" t="str">
            <v/>
          </cell>
          <cell r="J431">
            <v>9</v>
          </cell>
          <cell r="K431" t="str">
            <v>8</v>
          </cell>
          <cell r="L431" t="str">
            <v>9</v>
          </cell>
          <cell r="M431" t="str">
            <v>0</v>
          </cell>
          <cell r="N431" t="str">
            <v>10</v>
          </cell>
          <cell r="O431" t="str">
            <v>3</v>
          </cell>
          <cell r="P431" t="str">
            <v>21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FANU1471064           </v>
          </cell>
          <cell r="V431" t="str">
            <v/>
          </cell>
          <cell r="W431" t="str">
            <v>REFORCO DIR ( DARIO ) PUXE SBL</v>
          </cell>
          <cell r="X431" t="str">
            <v>DTA EADI</v>
          </cell>
          <cell r="Y431" t="str">
            <v>15/03/2022</v>
          </cell>
          <cell r="Z431" t="str">
            <v xml:space="preserve">7 </v>
          </cell>
          <cell r="AA431" t="str">
            <v>0</v>
          </cell>
          <cell r="AB431" t="str">
            <v>34</v>
          </cell>
          <cell r="AC431" t="str">
            <v>11</v>
          </cell>
          <cell r="AD431" t="str">
            <v xml:space="preserve">FANU1471064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16/02/2022</v>
          </cell>
          <cell r="AK431" t="str">
            <v>Marítimo</v>
          </cell>
          <cell r="AL431" t="str">
            <v>16/02/2022</v>
          </cell>
          <cell r="AM431" t="str">
            <v>01/03/2022</v>
          </cell>
          <cell r="AN431" t="str">
            <v xml:space="preserve">          </v>
          </cell>
        </row>
        <row r="432">
          <cell r="B432">
            <v>80536434</v>
          </cell>
          <cell r="C432" t="str">
            <v xml:space="preserve">540201875 </v>
          </cell>
          <cell r="E432" t="str">
            <v/>
          </cell>
          <cell r="F432" t="str">
            <v/>
          </cell>
          <cell r="G432" t="str">
            <v xml:space="preserve">UASC ZAMZAM                                       </v>
          </cell>
          <cell r="I432" t="str">
            <v/>
          </cell>
          <cell r="J432">
            <v>12</v>
          </cell>
          <cell r="K432" t="str">
            <v>10</v>
          </cell>
          <cell r="L432" t="str">
            <v>12</v>
          </cell>
          <cell r="M432" t="str">
            <v>0</v>
          </cell>
          <cell r="N432" t="str">
            <v>1</v>
          </cell>
          <cell r="O432" t="str">
            <v>32</v>
          </cell>
          <cell r="P432" t="str">
            <v>7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HLXU8106346           </v>
          </cell>
          <cell r="V432" t="str">
            <v/>
          </cell>
          <cell r="W432" t="str">
            <v/>
          </cell>
          <cell r="X432" t="str">
            <v>DTA EADI</v>
          </cell>
          <cell r="Y432" t="str">
            <v>17/03/2022</v>
          </cell>
          <cell r="Z432" t="str">
            <v xml:space="preserve">7 </v>
          </cell>
          <cell r="AA432" t="str">
            <v>0</v>
          </cell>
          <cell r="AB432" t="str">
            <v>40</v>
          </cell>
          <cell r="AC432" t="str">
            <v>11</v>
          </cell>
          <cell r="AD432" t="str">
            <v xml:space="preserve">HLXU8106346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16/02/2022</v>
          </cell>
          <cell r="AK432" t="str">
            <v>Marítimo</v>
          </cell>
          <cell r="AL432" t="str">
            <v>14/02/2022</v>
          </cell>
          <cell r="AM432" t="str">
            <v>01/03/2022</v>
          </cell>
          <cell r="AN432" t="str">
            <v xml:space="preserve">          </v>
          </cell>
        </row>
        <row r="433">
          <cell r="B433">
            <v>80535916</v>
          </cell>
          <cell r="C433" t="str">
            <v xml:space="preserve">540201877 </v>
          </cell>
          <cell r="E433" t="str">
            <v/>
          </cell>
          <cell r="F433" t="str">
            <v>VERDE</v>
          </cell>
          <cell r="G433" t="str">
            <v xml:space="preserve">UASC ZAMZAM                                       </v>
          </cell>
          <cell r="H433" t="str">
            <v>4</v>
          </cell>
          <cell r="I433" t="str">
            <v/>
          </cell>
          <cell r="J433">
            <v>52</v>
          </cell>
          <cell r="K433" t="str">
            <v>18</v>
          </cell>
          <cell r="L433" t="str">
            <v>52</v>
          </cell>
          <cell r="M433" t="str">
            <v>365</v>
          </cell>
          <cell r="N433" t="str">
            <v>9</v>
          </cell>
          <cell r="O433" t="str">
            <v>14</v>
          </cell>
          <cell r="P433" t="str">
            <v>3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SLSU8062479           </v>
          </cell>
          <cell r="U433" t="str">
            <v>15/03/2022</v>
          </cell>
          <cell r="V433" t="str">
            <v>15/03/2022</v>
          </cell>
          <cell r="W433" t="str">
            <v>REFORCO DIR ( DARIO ) PUXE SBL/ Patrick A9408901225</v>
          </cell>
          <cell r="X433" t="str">
            <v>SBL</v>
          </cell>
          <cell r="Y433" t="str">
            <v/>
          </cell>
          <cell r="Z433" t="str">
            <v>20</v>
          </cell>
          <cell r="AA433" t="str">
            <v>3</v>
          </cell>
          <cell r="AB433" t="str">
            <v>34</v>
          </cell>
          <cell r="AC433" t="str">
            <v>11</v>
          </cell>
          <cell r="AD433" t="str">
            <v xml:space="preserve">SLSU8062479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16/02/2022</v>
          </cell>
          <cell r="AK433" t="str">
            <v>Marítimo</v>
          </cell>
          <cell r="AL433" t="str">
            <v>17/02/2022</v>
          </cell>
          <cell r="AM433" t="str">
            <v>01/03/2022</v>
          </cell>
          <cell r="AN433" t="str">
            <v>2204777195</v>
          </cell>
        </row>
        <row r="434">
          <cell r="B434">
            <v>80536435</v>
          </cell>
          <cell r="C434" t="str">
            <v xml:space="preserve">540201878 </v>
          </cell>
          <cell r="E434" t="str">
            <v/>
          </cell>
          <cell r="F434" t="str">
            <v/>
          </cell>
          <cell r="G434" t="str">
            <v xml:space="preserve">UASC ZAMZAM                                       </v>
          </cell>
          <cell r="I434" t="str">
            <v/>
          </cell>
          <cell r="J434">
            <v>14</v>
          </cell>
          <cell r="K434" t="str">
            <v>9</v>
          </cell>
          <cell r="L434" t="str">
            <v>14</v>
          </cell>
          <cell r="M434" t="str">
            <v>41</v>
          </cell>
          <cell r="N434" t="str">
            <v>3</v>
          </cell>
          <cell r="O434" t="str">
            <v>26</v>
          </cell>
          <cell r="P434" t="str">
            <v>8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TCLU8076145           </v>
          </cell>
          <cell r="V434" t="str">
            <v/>
          </cell>
          <cell r="W434" t="str">
            <v/>
          </cell>
          <cell r="X434" t="str">
            <v>DTA EADI</v>
          </cell>
          <cell r="Y434" t="str">
            <v>17/03/2022</v>
          </cell>
          <cell r="Z434" t="str">
            <v xml:space="preserve">7 </v>
          </cell>
          <cell r="AA434" t="str">
            <v>0</v>
          </cell>
          <cell r="AB434" t="str">
            <v>36</v>
          </cell>
          <cell r="AC434" t="str">
            <v>11</v>
          </cell>
          <cell r="AD434" t="str">
            <v xml:space="preserve">TCLU8076145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16/02/2022</v>
          </cell>
          <cell r="AK434" t="str">
            <v>Marítimo</v>
          </cell>
          <cell r="AL434" t="str">
            <v>14/02/2022</v>
          </cell>
          <cell r="AM434" t="str">
            <v>01/03/2022</v>
          </cell>
          <cell r="AN434" t="str">
            <v xml:space="preserve">          </v>
          </cell>
        </row>
        <row r="435">
          <cell r="B435">
            <v>80535918</v>
          </cell>
          <cell r="C435" t="str">
            <v xml:space="preserve">540201879 </v>
          </cell>
          <cell r="E435" t="str">
            <v/>
          </cell>
          <cell r="F435" t="str">
            <v>VERMELHO</v>
          </cell>
          <cell r="G435" t="str">
            <v xml:space="preserve">UASC ZAMZAM                                       </v>
          </cell>
          <cell r="I435" t="str">
            <v/>
          </cell>
          <cell r="J435">
            <v>34</v>
          </cell>
          <cell r="K435" t="str">
            <v>19</v>
          </cell>
          <cell r="L435" t="str">
            <v>34</v>
          </cell>
          <cell r="M435" t="str">
            <v>134</v>
          </cell>
          <cell r="N435" t="str">
            <v>16</v>
          </cell>
          <cell r="O435" t="str">
            <v>3</v>
          </cell>
          <cell r="P435" t="str">
            <v>13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FSCU9831848           </v>
          </cell>
          <cell r="U435" t="str">
            <v>15/03/2022</v>
          </cell>
          <cell r="V435" t="str">
            <v/>
          </cell>
          <cell r="W435" t="str">
            <v>REFORCO DIR ( DARIO ) PUXE SBL</v>
          </cell>
          <cell r="X435" t="str">
            <v>SBL</v>
          </cell>
          <cell r="Y435" t="str">
            <v/>
          </cell>
          <cell r="Z435" t="str">
            <v>14</v>
          </cell>
          <cell r="AA435" t="str">
            <v>1</v>
          </cell>
          <cell r="AB435" t="str">
            <v>36</v>
          </cell>
          <cell r="AC435" t="str">
            <v>11</v>
          </cell>
          <cell r="AD435" t="str">
            <v xml:space="preserve">FSCU9831848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16/02/2022</v>
          </cell>
          <cell r="AK435" t="str">
            <v>Marítimo</v>
          </cell>
          <cell r="AL435" t="str">
            <v>17/02/2022</v>
          </cell>
          <cell r="AM435" t="str">
            <v>01/03/2022</v>
          </cell>
          <cell r="AN435" t="str">
            <v>2204720169</v>
          </cell>
        </row>
        <row r="436">
          <cell r="B436">
            <v>80536442</v>
          </cell>
          <cell r="C436" t="str">
            <v xml:space="preserve">540201880 </v>
          </cell>
          <cell r="E436" t="str">
            <v/>
          </cell>
          <cell r="F436" t="str">
            <v>VERDE</v>
          </cell>
          <cell r="G436" t="str">
            <v xml:space="preserve">UASC ZAMZAM                                       </v>
          </cell>
          <cell r="H436" t="str">
            <v>3</v>
          </cell>
          <cell r="I436" t="str">
            <v/>
          </cell>
          <cell r="J436">
            <v>20</v>
          </cell>
          <cell r="K436" t="str">
            <v>11</v>
          </cell>
          <cell r="L436" t="str">
            <v>20</v>
          </cell>
          <cell r="M436" t="str">
            <v>3</v>
          </cell>
          <cell r="N436" t="str">
            <v>108</v>
          </cell>
          <cell r="O436" t="str">
            <v>19</v>
          </cell>
          <cell r="P436" t="str">
            <v>22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HLBU2262318           </v>
          </cell>
          <cell r="U436" t="str">
            <v>18/03/2022</v>
          </cell>
          <cell r="V436" t="str">
            <v>21/03/2022</v>
          </cell>
          <cell r="W436" t="str">
            <v>BANCOS ( ALVARO ) PUXE SBL/ Milani A9408200461</v>
          </cell>
          <cell r="X436" t="str">
            <v>MBB</v>
          </cell>
          <cell r="Y436" t="str">
            <v/>
          </cell>
          <cell r="Z436" t="str">
            <v>20</v>
          </cell>
          <cell r="AA436" t="str">
            <v>2</v>
          </cell>
          <cell r="AB436" t="str">
            <v>57</v>
          </cell>
          <cell r="AC436" t="str">
            <v>11</v>
          </cell>
          <cell r="AD436" t="str">
            <v xml:space="preserve">HLBU2262318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16/02/2022</v>
          </cell>
          <cell r="AK436" t="str">
            <v>Marítimo</v>
          </cell>
          <cell r="AL436" t="str">
            <v>17/02/2022</v>
          </cell>
          <cell r="AM436" t="str">
            <v>01/03/2022</v>
          </cell>
          <cell r="AN436" t="str">
            <v>2204893462</v>
          </cell>
        </row>
        <row r="437">
          <cell r="B437">
            <v>80535926</v>
          </cell>
          <cell r="C437" t="str">
            <v xml:space="preserve">540201881 </v>
          </cell>
          <cell r="E437" t="str">
            <v/>
          </cell>
          <cell r="F437" t="str">
            <v/>
          </cell>
          <cell r="G437" t="str">
            <v xml:space="preserve">UASC ZAMZAM                                       </v>
          </cell>
          <cell r="I437" t="str">
            <v/>
          </cell>
          <cell r="J437">
            <v>2</v>
          </cell>
          <cell r="K437" t="str">
            <v/>
          </cell>
          <cell r="L437" t="str">
            <v>2</v>
          </cell>
          <cell r="M437" t="str">
            <v>0</v>
          </cell>
          <cell r="N437" t="str">
            <v>0</v>
          </cell>
          <cell r="O437" t="str">
            <v>0</v>
          </cell>
          <cell r="P437" t="str">
            <v>40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FCIU8352522           </v>
          </cell>
          <cell r="V437" t="str">
            <v/>
          </cell>
          <cell r="W437" t="str">
            <v/>
          </cell>
          <cell r="X437" t="str">
            <v>DTA EADI</v>
          </cell>
          <cell r="Y437" t="str">
            <v>16/03/2022</v>
          </cell>
          <cell r="Z437" t="str">
            <v xml:space="preserve">7 </v>
          </cell>
          <cell r="AA437" t="str">
            <v>0</v>
          </cell>
          <cell r="AB437" t="str">
            <v>40</v>
          </cell>
          <cell r="AC437" t="str">
            <v>11</v>
          </cell>
          <cell r="AD437" t="str">
            <v xml:space="preserve">FCIU8352522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16/02/2022</v>
          </cell>
          <cell r="AK437" t="str">
            <v>Marítimo</v>
          </cell>
          <cell r="AL437" t="str">
            <v>16/02/2022</v>
          </cell>
          <cell r="AM437" t="str">
            <v>01/03/2022</v>
          </cell>
          <cell r="AN437" t="str">
            <v xml:space="preserve">          </v>
          </cell>
        </row>
        <row r="438">
          <cell r="B438">
            <v>80536428</v>
          </cell>
          <cell r="C438" t="str">
            <v xml:space="preserve">540201882 </v>
          </cell>
          <cell r="E438" t="str">
            <v/>
          </cell>
          <cell r="F438" t="str">
            <v>VERDE</v>
          </cell>
          <cell r="G438" t="str">
            <v xml:space="preserve">UASC ZAMZAM                                       </v>
          </cell>
          <cell r="H438" t="str">
            <v>3</v>
          </cell>
          <cell r="I438" t="str">
            <v/>
          </cell>
          <cell r="J438">
            <v>53</v>
          </cell>
          <cell r="K438" t="str">
            <v>25</v>
          </cell>
          <cell r="L438" t="str">
            <v>53</v>
          </cell>
          <cell r="M438" t="str">
            <v>219</v>
          </cell>
          <cell r="N438" t="str">
            <v>37</v>
          </cell>
          <cell r="O438" t="str">
            <v>1</v>
          </cell>
          <cell r="P438" t="str">
            <v>8</v>
          </cell>
          <cell r="Q438" t="str">
            <v>1</v>
          </cell>
          <cell r="R438" t="str">
            <v>1</v>
          </cell>
          <cell r="S438" t="str">
            <v>Não</v>
          </cell>
          <cell r="T438" t="str">
            <v xml:space="preserve">HLBU2568186           </v>
          </cell>
          <cell r="U438" t="str">
            <v>14/03/2022</v>
          </cell>
          <cell r="V438" t="str">
            <v>15/03/2022</v>
          </cell>
          <cell r="W438" t="str">
            <v>Patrick A0061530728 / Leticia 9582800000</v>
          </cell>
          <cell r="X438" t="str">
            <v>SBL</v>
          </cell>
          <cell r="Y438" t="str">
            <v/>
          </cell>
          <cell r="Z438" t="str">
            <v>20</v>
          </cell>
          <cell r="AA438" t="str">
            <v>2</v>
          </cell>
          <cell r="AB438" t="str">
            <v>51</v>
          </cell>
          <cell r="AC438" t="str">
            <v>11</v>
          </cell>
          <cell r="AD438" t="str">
            <v xml:space="preserve">HLBU2568186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16/02/2022</v>
          </cell>
          <cell r="AK438" t="str">
            <v>Marítimo</v>
          </cell>
          <cell r="AL438" t="str">
            <v>17/02/2022</v>
          </cell>
          <cell r="AM438" t="str">
            <v>01/03/2022</v>
          </cell>
          <cell r="AN438" t="str">
            <v>2204893209</v>
          </cell>
        </row>
        <row r="439">
          <cell r="B439">
            <v>80535927</v>
          </cell>
          <cell r="C439" t="str">
            <v xml:space="preserve">540201883 </v>
          </cell>
          <cell r="E439" t="str">
            <v/>
          </cell>
          <cell r="F439" t="str">
            <v/>
          </cell>
          <cell r="G439" t="str">
            <v xml:space="preserve">UASC ZAMZAM                                       </v>
          </cell>
          <cell r="I439" t="str">
            <v/>
          </cell>
          <cell r="J439">
            <v>7</v>
          </cell>
          <cell r="K439" t="str">
            <v>5</v>
          </cell>
          <cell r="L439" t="str">
            <v>7</v>
          </cell>
          <cell r="M439" t="str">
            <v>0</v>
          </cell>
          <cell r="N439" t="str">
            <v>0</v>
          </cell>
          <cell r="O439" t="str">
            <v>0</v>
          </cell>
          <cell r="P439" t="str">
            <v>22</v>
          </cell>
          <cell r="Q439" t="str">
            <v>0</v>
          </cell>
          <cell r="R439" t="str">
            <v>0</v>
          </cell>
          <cell r="S439" t="str">
            <v>Não</v>
          </cell>
          <cell r="T439" t="str">
            <v xml:space="preserve">HLBU1359392           </v>
          </cell>
          <cell r="V439" t="str">
            <v/>
          </cell>
          <cell r="W439" t="str">
            <v>EXO.TRANSM. GW6E-2800/200KV-12 ( TEZOTO-GIBA ) PUXE SBL</v>
          </cell>
          <cell r="X439" t="str">
            <v>DTA EADI</v>
          </cell>
          <cell r="Y439" t="str">
            <v>16/03/2022</v>
          </cell>
          <cell r="Z439" t="str">
            <v xml:space="preserve">7 </v>
          </cell>
          <cell r="AA439" t="str">
            <v>0</v>
          </cell>
          <cell r="AB439" t="str">
            <v>22</v>
          </cell>
          <cell r="AC439" t="str">
            <v>11</v>
          </cell>
          <cell r="AD439" t="str">
            <v xml:space="preserve">HLBU1359392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16/02/2022</v>
          </cell>
          <cell r="AK439" t="str">
            <v>Marítimo</v>
          </cell>
          <cell r="AL439" t="str">
            <v>16/02/2022</v>
          </cell>
          <cell r="AM439" t="str">
            <v>01/03/2022</v>
          </cell>
          <cell r="AN439" t="str">
            <v xml:space="preserve">          </v>
          </cell>
        </row>
        <row r="440">
          <cell r="B440">
            <v>80535928</v>
          </cell>
          <cell r="C440" t="str">
            <v xml:space="preserve">540201884 </v>
          </cell>
          <cell r="E440" t="str">
            <v/>
          </cell>
          <cell r="F440" t="str">
            <v>VERDE</v>
          </cell>
          <cell r="G440" t="str">
            <v xml:space="preserve">UASC ZAMZAM                                       </v>
          </cell>
          <cell r="H440" t="str">
            <v>3</v>
          </cell>
          <cell r="I440" t="str">
            <v/>
          </cell>
          <cell r="J440">
            <v>39</v>
          </cell>
          <cell r="K440" t="str">
            <v>16</v>
          </cell>
          <cell r="L440" t="str">
            <v>39</v>
          </cell>
          <cell r="M440" t="str">
            <v>165</v>
          </cell>
          <cell r="N440" t="str">
            <v>14</v>
          </cell>
          <cell r="O440" t="str">
            <v>2</v>
          </cell>
          <cell r="P440" t="str">
            <v>21</v>
          </cell>
          <cell r="Q440" t="str">
            <v>0</v>
          </cell>
          <cell r="R440" t="str">
            <v>0</v>
          </cell>
          <cell r="S440" t="str">
            <v>Não</v>
          </cell>
          <cell r="T440" t="str">
            <v xml:space="preserve">HLBU1974880           </v>
          </cell>
          <cell r="U440" t="str">
            <v>14/03/2022</v>
          </cell>
          <cell r="V440" t="str">
            <v/>
          </cell>
          <cell r="W440" t="str">
            <v>Ronie A9602603418</v>
          </cell>
          <cell r="X440" t="str">
            <v/>
          </cell>
          <cell r="Y440" t="str">
            <v/>
          </cell>
          <cell r="Z440" t="str">
            <v>20</v>
          </cell>
          <cell r="AA440" t="str">
            <v>1</v>
          </cell>
          <cell r="AB440" t="str">
            <v>43</v>
          </cell>
          <cell r="AC440" t="str">
            <v>11</v>
          </cell>
          <cell r="AD440" t="str">
            <v xml:space="preserve">HLBU1974880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16/02/2022</v>
          </cell>
          <cell r="AK440" t="str">
            <v>Marítimo</v>
          </cell>
          <cell r="AL440" t="str">
            <v>17/02/2022</v>
          </cell>
          <cell r="AM440" t="str">
            <v>01/03/2022</v>
          </cell>
          <cell r="AN440" t="str">
            <v>2204893268</v>
          </cell>
        </row>
        <row r="441">
          <cell r="B441">
            <v>80536460</v>
          </cell>
          <cell r="C441" t="str">
            <v xml:space="preserve">540201886 </v>
          </cell>
          <cell r="E441" t="str">
            <v/>
          </cell>
          <cell r="F441" t="str">
            <v/>
          </cell>
          <cell r="G441" t="str">
            <v xml:space="preserve">UASC ZAMZAM                                       </v>
          </cell>
          <cell r="I441" t="str">
            <v/>
          </cell>
          <cell r="J441">
            <v>26</v>
          </cell>
          <cell r="K441" t="str">
            <v>6</v>
          </cell>
          <cell r="L441" t="str">
            <v>26</v>
          </cell>
          <cell r="M441" t="str">
            <v>0</v>
          </cell>
          <cell r="N441" t="str">
            <v>29</v>
          </cell>
          <cell r="O441" t="str">
            <v>14</v>
          </cell>
          <cell r="P441" t="str">
            <v>23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GESU6325707           </v>
          </cell>
          <cell r="V441" t="str">
            <v>17/03/2022</v>
          </cell>
          <cell r="W441" t="str">
            <v/>
          </cell>
          <cell r="X441" t="str">
            <v>MBB</v>
          </cell>
          <cell r="Y441" t="str">
            <v>16/03/2022</v>
          </cell>
          <cell r="Z441" t="str">
            <v xml:space="preserve">7 </v>
          </cell>
          <cell r="AA441" t="str">
            <v>0</v>
          </cell>
          <cell r="AB441" t="str">
            <v>67</v>
          </cell>
          <cell r="AC441" t="str">
            <v>11</v>
          </cell>
          <cell r="AD441" t="str">
            <v xml:space="preserve">GESU6325707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16/02/2022</v>
          </cell>
          <cell r="AK441" t="str">
            <v>Marítimo</v>
          </cell>
          <cell r="AL441" t="str">
            <v>14/02/2022</v>
          </cell>
          <cell r="AM441" t="str">
            <v>01/03/2022</v>
          </cell>
          <cell r="AN441" t="str">
            <v xml:space="preserve">          </v>
          </cell>
        </row>
        <row r="442">
          <cell r="B442">
            <v>80535930</v>
          </cell>
          <cell r="C442" t="str">
            <v xml:space="preserve">540201887 </v>
          </cell>
          <cell r="E442" t="str">
            <v/>
          </cell>
          <cell r="F442" t="str">
            <v/>
          </cell>
          <cell r="G442" t="str">
            <v xml:space="preserve">UASC ZAMZAM                                       </v>
          </cell>
          <cell r="I442" t="str">
            <v/>
          </cell>
          <cell r="J442">
            <v>11</v>
          </cell>
          <cell r="K442" t="str">
            <v>8</v>
          </cell>
          <cell r="L442" t="str">
            <v>11</v>
          </cell>
          <cell r="M442" t="str">
            <v>0</v>
          </cell>
          <cell r="N442" t="str">
            <v>30</v>
          </cell>
          <cell r="O442" t="str">
            <v>9</v>
          </cell>
          <cell r="P442" t="str">
            <v>3</v>
          </cell>
          <cell r="Q442" t="str">
            <v>1</v>
          </cell>
          <cell r="R442" t="str">
            <v>1</v>
          </cell>
          <cell r="S442" t="str">
            <v>Não</v>
          </cell>
          <cell r="T442" t="str">
            <v xml:space="preserve">HLBU1014739           </v>
          </cell>
          <cell r="V442" t="str">
            <v/>
          </cell>
          <cell r="W442" t="str">
            <v/>
          </cell>
          <cell r="X442" t="str">
            <v>DTA EADI</v>
          </cell>
          <cell r="Y442" t="str">
            <v>17/03/2022</v>
          </cell>
          <cell r="Z442" t="str">
            <v xml:space="preserve">7 </v>
          </cell>
          <cell r="AA442" t="str">
            <v>0</v>
          </cell>
          <cell r="AB442" t="str">
            <v>43</v>
          </cell>
          <cell r="AC442" t="str">
            <v>11</v>
          </cell>
          <cell r="AD442" t="str">
            <v xml:space="preserve">HLBU1014739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16/02/2022</v>
          </cell>
          <cell r="AK442" t="str">
            <v>Marítimo</v>
          </cell>
          <cell r="AL442" t="str">
            <v>16/02/2022</v>
          </cell>
          <cell r="AM442" t="str">
            <v>01/03/2022</v>
          </cell>
          <cell r="AN442" t="str">
            <v xml:space="preserve">          </v>
          </cell>
        </row>
        <row r="443">
          <cell r="B443">
            <v>80535931</v>
          </cell>
          <cell r="C443" t="str">
            <v xml:space="preserve">540201888 </v>
          </cell>
          <cell r="E443" t="str">
            <v/>
          </cell>
          <cell r="F443" t="str">
            <v/>
          </cell>
          <cell r="G443" t="str">
            <v xml:space="preserve">UASC ZAMZAM                                       </v>
          </cell>
          <cell r="I443" t="str">
            <v/>
          </cell>
          <cell r="J443">
            <v>18</v>
          </cell>
          <cell r="K443" t="str">
            <v>8</v>
          </cell>
          <cell r="L443" t="str">
            <v>18</v>
          </cell>
          <cell r="M443" t="str">
            <v>0</v>
          </cell>
          <cell r="N443" t="str">
            <v>11</v>
          </cell>
          <cell r="O443" t="str">
            <v>10</v>
          </cell>
          <cell r="P443" t="str">
            <v>27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HLBU1955278           </v>
          </cell>
          <cell r="U443" t="str">
            <v>25/03/2022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 xml:space="preserve">7 </v>
          </cell>
          <cell r="AA443" t="str">
            <v>1</v>
          </cell>
          <cell r="AB443" t="str">
            <v>48</v>
          </cell>
          <cell r="AC443" t="str">
            <v>11</v>
          </cell>
          <cell r="AD443" t="str">
            <v xml:space="preserve">HLBU1955278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16/02/2022</v>
          </cell>
          <cell r="AK443" t="str">
            <v>Marítimo</v>
          </cell>
          <cell r="AL443" t="str">
            <v>16/02/2022</v>
          </cell>
          <cell r="AM443" t="str">
            <v>01/03/2022</v>
          </cell>
          <cell r="AN443" t="str">
            <v xml:space="preserve">          </v>
          </cell>
        </row>
        <row r="444">
          <cell r="B444">
            <v>80535933</v>
          </cell>
          <cell r="C444" t="str">
            <v xml:space="preserve">540201889 </v>
          </cell>
          <cell r="E444" t="str">
            <v/>
          </cell>
          <cell r="F444" t="str">
            <v/>
          </cell>
          <cell r="G444" t="str">
            <v xml:space="preserve">UASC ZAMZAM                                       </v>
          </cell>
          <cell r="I444" t="str">
            <v/>
          </cell>
          <cell r="J444">
            <v>17</v>
          </cell>
          <cell r="K444" t="str">
            <v>11</v>
          </cell>
          <cell r="L444" t="str">
            <v>17</v>
          </cell>
          <cell r="M444" t="str">
            <v>0</v>
          </cell>
          <cell r="N444" t="str">
            <v>32</v>
          </cell>
          <cell r="O444" t="str">
            <v>6</v>
          </cell>
          <cell r="P444" t="str">
            <v>25</v>
          </cell>
          <cell r="Q444" t="str">
            <v>1</v>
          </cell>
          <cell r="R444" t="str">
            <v>1</v>
          </cell>
          <cell r="S444" t="str">
            <v>Não</v>
          </cell>
          <cell r="T444" t="str">
            <v xml:space="preserve">UACU5385129           </v>
          </cell>
          <cell r="V444" t="str">
            <v>22/03/2022</v>
          </cell>
          <cell r="W444" t="str">
            <v>REFORCO DIR ( DARIO ) PUXE SBL</v>
          </cell>
          <cell r="X444" t="str">
            <v>DTA TRANSP</v>
          </cell>
          <cell r="Y444" t="str">
            <v/>
          </cell>
          <cell r="Z444" t="str">
            <v xml:space="preserve">7 </v>
          </cell>
          <cell r="AA444" t="str">
            <v>0</v>
          </cell>
          <cell r="AB444" t="str">
            <v>64</v>
          </cell>
          <cell r="AC444" t="str">
            <v>11</v>
          </cell>
          <cell r="AD444" t="str">
            <v xml:space="preserve">UACU5385129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16/02/2022</v>
          </cell>
          <cell r="AK444" t="str">
            <v>Marítimo</v>
          </cell>
          <cell r="AL444" t="str">
            <v>16/02/2022</v>
          </cell>
          <cell r="AM444" t="str">
            <v>01/03/2022</v>
          </cell>
          <cell r="AN444" t="str">
            <v xml:space="preserve">          </v>
          </cell>
        </row>
        <row r="445">
          <cell r="B445">
            <v>80536464</v>
          </cell>
          <cell r="C445" t="str">
            <v xml:space="preserve">540201893 </v>
          </cell>
          <cell r="E445" t="str">
            <v/>
          </cell>
          <cell r="F445" t="str">
            <v/>
          </cell>
          <cell r="G445" t="str">
            <v xml:space="preserve">UASC ZAMZAM                                       </v>
          </cell>
          <cell r="I445" t="str">
            <v/>
          </cell>
          <cell r="J445">
            <v>11</v>
          </cell>
          <cell r="K445" t="str">
            <v>4</v>
          </cell>
          <cell r="L445" t="str">
            <v>11</v>
          </cell>
          <cell r="M445" t="str">
            <v>171</v>
          </cell>
          <cell r="N445" t="str">
            <v>4</v>
          </cell>
          <cell r="O445" t="str">
            <v>15</v>
          </cell>
          <cell r="P445" t="str">
            <v>12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HLXU8532399           </v>
          </cell>
          <cell r="V445" t="str">
            <v/>
          </cell>
          <cell r="W445" t="str">
            <v/>
          </cell>
          <cell r="X445" t="str">
            <v>DTA EADI</v>
          </cell>
          <cell r="Y445" t="str">
            <v>16/03/2022</v>
          </cell>
          <cell r="Z445" t="str">
            <v xml:space="preserve">7 </v>
          </cell>
          <cell r="AA445" t="str">
            <v>0</v>
          </cell>
          <cell r="AB445" t="str">
            <v>33</v>
          </cell>
          <cell r="AC445" t="str">
            <v>11</v>
          </cell>
          <cell r="AD445" t="str">
            <v xml:space="preserve">HLXU8532399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16/02/2022</v>
          </cell>
          <cell r="AK445" t="str">
            <v>Marítimo</v>
          </cell>
          <cell r="AL445" t="str">
            <v>14/02/2022</v>
          </cell>
          <cell r="AM445" t="str">
            <v>01/03/2022</v>
          </cell>
          <cell r="AN445" t="str">
            <v xml:space="preserve">          </v>
          </cell>
        </row>
        <row r="446">
          <cell r="B446">
            <v>80536000</v>
          </cell>
          <cell r="C446" t="str">
            <v xml:space="preserve">540201894 </v>
          </cell>
          <cell r="E446" t="str">
            <v/>
          </cell>
          <cell r="F446" t="str">
            <v/>
          </cell>
          <cell r="G446" t="str">
            <v xml:space="preserve">UASC ZAMZAM                                       </v>
          </cell>
          <cell r="I446" t="str">
            <v/>
          </cell>
          <cell r="J446">
            <v>11</v>
          </cell>
          <cell r="K446" t="str">
            <v>7</v>
          </cell>
          <cell r="L446" t="str">
            <v>11</v>
          </cell>
          <cell r="M446" t="str">
            <v>0</v>
          </cell>
          <cell r="N446" t="str">
            <v>23</v>
          </cell>
          <cell r="O446" t="str">
            <v>6</v>
          </cell>
          <cell r="P446" t="str">
            <v>4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TCNU2476434           </v>
          </cell>
          <cell r="V446" t="str">
            <v/>
          </cell>
          <cell r="W446" t="str">
            <v/>
          </cell>
          <cell r="X446" t="str">
            <v>DTA EADI</v>
          </cell>
          <cell r="Y446" t="str">
            <v>17/03/2022</v>
          </cell>
          <cell r="Z446" t="str">
            <v xml:space="preserve">7 </v>
          </cell>
          <cell r="AA446" t="str">
            <v>0</v>
          </cell>
          <cell r="AB446" t="str">
            <v>36</v>
          </cell>
          <cell r="AC446" t="str">
            <v>11</v>
          </cell>
          <cell r="AD446" t="str">
            <v xml:space="preserve">TCNU2476434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16/02/2022</v>
          </cell>
          <cell r="AK446" t="str">
            <v>Marítimo</v>
          </cell>
          <cell r="AL446" t="str">
            <v>16/02/2022</v>
          </cell>
          <cell r="AM446" t="str">
            <v>01/03/2022</v>
          </cell>
          <cell r="AN446" t="str">
            <v xml:space="preserve">          </v>
          </cell>
        </row>
        <row r="447">
          <cell r="B447">
            <v>80536467</v>
          </cell>
          <cell r="C447" t="str">
            <v xml:space="preserve">540201895 </v>
          </cell>
          <cell r="E447" t="str">
            <v/>
          </cell>
          <cell r="F447" t="str">
            <v/>
          </cell>
          <cell r="G447" t="str">
            <v xml:space="preserve">UASC ZAMZAM                                       </v>
          </cell>
          <cell r="I447" t="str">
            <v/>
          </cell>
          <cell r="J447">
            <v>82</v>
          </cell>
          <cell r="K447" t="str">
            <v>28</v>
          </cell>
          <cell r="L447" t="str">
            <v>82</v>
          </cell>
          <cell r="M447" t="str">
            <v>564</v>
          </cell>
          <cell r="N447" t="str">
            <v>36</v>
          </cell>
          <cell r="O447" t="str">
            <v>39</v>
          </cell>
          <cell r="P447" t="str">
            <v>13</v>
          </cell>
          <cell r="Q447" t="str">
            <v>0</v>
          </cell>
          <cell r="R447" t="str">
            <v>0</v>
          </cell>
          <cell r="S447" t="str">
            <v>Não</v>
          </cell>
          <cell r="T447" t="str">
            <v xml:space="preserve">FANU1082817           </v>
          </cell>
          <cell r="U447" t="str">
            <v>23/03/2022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 xml:space="preserve">7 </v>
          </cell>
          <cell r="AA447" t="str">
            <v>2</v>
          </cell>
          <cell r="AB447" t="str">
            <v>100</v>
          </cell>
          <cell r="AC447" t="str">
            <v>11</v>
          </cell>
          <cell r="AD447" t="str">
            <v xml:space="preserve">FANU1082817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16/02/2022</v>
          </cell>
          <cell r="AK447" t="str">
            <v>Marítimo</v>
          </cell>
          <cell r="AL447" t="str">
            <v>14/02/2022</v>
          </cell>
          <cell r="AM447" t="str">
            <v>01/03/2022</v>
          </cell>
          <cell r="AN447" t="str">
            <v xml:space="preserve">          </v>
          </cell>
        </row>
        <row r="448">
          <cell r="B448">
            <v>80536069</v>
          </cell>
          <cell r="C448" t="str">
            <v xml:space="preserve">540201899 </v>
          </cell>
          <cell r="E448" t="str">
            <v/>
          </cell>
          <cell r="F448" t="str">
            <v/>
          </cell>
          <cell r="G448" t="str">
            <v xml:space="preserve">UASC ZAMZAM                                       </v>
          </cell>
          <cell r="I448" t="str">
            <v/>
          </cell>
          <cell r="J448">
            <v>5</v>
          </cell>
          <cell r="K448" t="str">
            <v>3</v>
          </cell>
          <cell r="L448" t="str">
            <v>5</v>
          </cell>
          <cell r="M448" t="str">
            <v>0</v>
          </cell>
          <cell r="N448" t="str">
            <v>12</v>
          </cell>
          <cell r="O448" t="str">
            <v>0</v>
          </cell>
          <cell r="P448" t="str">
            <v>0</v>
          </cell>
          <cell r="Q448" t="str">
            <v>6</v>
          </cell>
          <cell r="R448" t="str">
            <v>6</v>
          </cell>
          <cell r="S448" t="str">
            <v>Não</v>
          </cell>
          <cell r="T448" t="str">
            <v xml:space="preserve">BSIU9050020           </v>
          </cell>
          <cell r="U448" t="str">
            <v>22/03/2022</v>
          </cell>
          <cell r="V448" t="str">
            <v/>
          </cell>
          <cell r="W448" t="str">
            <v>CJ. CAMBIO ( ALVARO ) PUXE SBL</v>
          </cell>
          <cell r="X448" t="str">
            <v>SBL</v>
          </cell>
          <cell r="Y448" t="str">
            <v/>
          </cell>
          <cell r="Z448" t="str">
            <v xml:space="preserve">7 </v>
          </cell>
          <cell r="AA448" t="str">
            <v>1</v>
          </cell>
          <cell r="AB448" t="str">
            <v>18</v>
          </cell>
          <cell r="AC448" t="str">
            <v>11</v>
          </cell>
          <cell r="AD448" t="str">
            <v xml:space="preserve">BSIU9050020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16/02/2022</v>
          </cell>
          <cell r="AK448" t="str">
            <v>Marítimo</v>
          </cell>
          <cell r="AL448" t="str">
            <v>16/02/2022</v>
          </cell>
          <cell r="AM448" t="str">
            <v>01/03/2022</v>
          </cell>
          <cell r="AN448" t="str">
            <v xml:space="preserve">          </v>
          </cell>
        </row>
        <row r="449">
          <cell r="B449">
            <v>80536078</v>
          </cell>
          <cell r="C449" t="str">
            <v xml:space="preserve">540201900 </v>
          </cell>
          <cell r="E449" t="str">
            <v/>
          </cell>
          <cell r="F449" t="str">
            <v/>
          </cell>
          <cell r="G449" t="str">
            <v xml:space="preserve">UASC ZAMZAM                                       </v>
          </cell>
          <cell r="I449" t="str">
            <v/>
          </cell>
          <cell r="J449">
            <v>8</v>
          </cell>
          <cell r="K449" t="str">
            <v>2</v>
          </cell>
          <cell r="L449" t="str">
            <v>8</v>
          </cell>
          <cell r="M449" t="str">
            <v>0</v>
          </cell>
          <cell r="N449" t="str">
            <v>31</v>
          </cell>
          <cell r="O449" t="str">
            <v>0</v>
          </cell>
          <cell r="P449" t="str">
            <v>23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GCXU5100643           </v>
          </cell>
          <cell r="U449" t="str">
            <v>24/03/2022</v>
          </cell>
          <cell r="V449" t="str">
            <v>22/03/2022</v>
          </cell>
          <cell r="W449" t="str">
            <v/>
          </cell>
          <cell r="X449" t="str">
            <v>DTA TRANSP</v>
          </cell>
          <cell r="Y449" t="str">
            <v/>
          </cell>
          <cell r="Z449" t="str">
            <v xml:space="preserve">7 </v>
          </cell>
          <cell r="AA449" t="str">
            <v>1</v>
          </cell>
          <cell r="AB449" t="str">
            <v>54</v>
          </cell>
          <cell r="AC449" t="str">
            <v>11</v>
          </cell>
          <cell r="AD449" t="str">
            <v xml:space="preserve">GCXU5100643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16/02/2022</v>
          </cell>
          <cell r="AK449" t="str">
            <v>Marítimo</v>
          </cell>
          <cell r="AL449" t="str">
            <v>16/02/2022</v>
          </cell>
          <cell r="AM449" t="str">
            <v>01/03/2022</v>
          </cell>
          <cell r="AN449" t="str">
            <v xml:space="preserve">          </v>
          </cell>
        </row>
        <row r="450">
          <cell r="B450">
            <v>80536468</v>
          </cell>
          <cell r="C450" t="str">
            <v xml:space="preserve">540201901 </v>
          </cell>
          <cell r="E450" t="str">
            <v/>
          </cell>
          <cell r="F450" t="str">
            <v/>
          </cell>
          <cell r="G450" t="str">
            <v xml:space="preserve">UASC ZAMZAM                                       </v>
          </cell>
          <cell r="I450" t="str">
            <v/>
          </cell>
          <cell r="J450">
            <v>1</v>
          </cell>
          <cell r="K450" t="str">
            <v>1</v>
          </cell>
          <cell r="L450" t="str">
            <v>1</v>
          </cell>
          <cell r="M450" t="str">
            <v>0</v>
          </cell>
          <cell r="N450" t="str">
            <v>0</v>
          </cell>
          <cell r="O450" t="str">
            <v>0</v>
          </cell>
          <cell r="P450" t="str">
            <v>42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CAIU9535880           </v>
          </cell>
          <cell r="V450" t="str">
            <v/>
          </cell>
          <cell r="W450" t="str">
            <v/>
          </cell>
          <cell r="X450" t="str">
            <v>DTA EADI</v>
          </cell>
          <cell r="Y450" t="str">
            <v>17/03/2022</v>
          </cell>
          <cell r="Z450" t="str">
            <v xml:space="preserve">7 </v>
          </cell>
          <cell r="AA450" t="str">
            <v>0</v>
          </cell>
          <cell r="AB450" t="str">
            <v>42</v>
          </cell>
          <cell r="AC450" t="str">
            <v>11</v>
          </cell>
          <cell r="AD450" t="str">
            <v xml:space="preserve">CAIU9535880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16/02/2022</v>
          </cell>
          <cell r="AK450" t="str">
            <v>Marítimo</v>
          </cell>
          <cell r="AL450" t="str">
            <v>17/02/2022</v>
          </cell>
          <cell r="AM450" t="str">
            <v>01/03/2022</v>
          </cell>
          <cell r="AN450" t="str">
            <v xml:space="preserve">          </v>
          </cell>
        </row>
        <row r="451">
          <cell r="B451">
            <v>80536058</v>
          </cell>
          <cell r="C451" t="str">
            <v xml:space="preserve">540201903 </v>
          </cell>
          <cell r="E451" t="str">
            <v/>
          </cell>
          <cell r="F451" t="str">
            <v/>
          </cell>
          <cell r="G451" t="str">
            <v xml:space="preserve">UASC ZAMZAM                                       </v>
          </cell>
          <cell r="I451" t="str">
            <v/>
          </cell>
          <cell r="J451">
            <v>41</v>
          </cell>
          <cell r="K451" t="str">
            <v>19</v>
          </cell>
          <cell r="L451" t="str">
            <v>41</v>
          </cell>
          <cell r="M451" t="str">
            <v>143</v>
          </cell>
          <cell r="N451" t="str">
            <v>5</v>
          </cell>
          <cell r="O451" t="str">
            <v>4</v>
          </cell>
          <cell r="P451" t="str">
            <v>23</v>
          </cell>
          <cell r="Q451" t="str">
            <v>0</v>
          </cell>
          <cell r="R451" t="str">
            <v>0</v>
          </cell>
          <cell r="S451" t="str">
            <v>Não</v>
          </cell>
          <cell r="T451" t="str">
            <v xml:space="preserve">HLBU2086163           </v>
          </cell>
          <cell r="V451" t="str">
            <v/>
          </cell>
          <cell r="W451" t="str">
            <v>REFORCO DIR ( DARIO ) PUXE SBL</v>
          </cell>
          <cell r="X451" t="str">
            <v>DTA EADI</v>
          </cell>
          <cell r="Y451" t="str">
            <v>16/03/2022</v>
          </cell>
          <cell r="Z451" t="str">
            <v xml:space="preserve">7 </v>
          </cell>
          <cell r="AA451" t="str">
            <v>0</v>
          </cell>
          <cell r="AB451" t="str">
            <v>38</v>
          </cell>
          <cell r="AC451" t="str">
            <v>11</v>
          </cell>
          <cell r="AD451" t="str">
            <v xml:space="preserve">HLBU2086163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16/02/2022</v>
          </cell>
          <cell r="AK451" t="str">
            <v>Marítimo</v>
          </cell>
          <cell r="AL451" t="str">
            <v>16/02/2022</v>
          </cell>
          <cell r="AM451" t="str">
            <v>01/03/2022</v>
          </cell>
          <cell r="AN451" t="str">
            <v xml:space="preserve">          </v>
          </cell>
        </row>
        <row r="452">
          <cell r="B452">
            <v>80536469</v>
          </cell>
          <cell r="C452" t="str">
            <v xml:space="preserve">540201904 </v>
          </cell>
          <cell r="E452" t="str">
            <v/>
          </cell>
          <cell r="F452" t="str">
            <v/>
          </cell>
          <cell r="G452" t="str">
            <v xml:space="preserve">UASC ZAMZAM                                       </v>
          </cell>
          <cell r="I452" t="str">
            <v/>
          </cell>
          <cell r="J452">
            <v>1</v>
          </cell>
          <cell r="K452" t="str">
            <v>1</v>
          </cell>
          <cell r="L452" t="str">
            <v>1</v>
          </cell>
          <cell r="M452" t="str">
            <v>0</v>
          </cell>
          <cell r="N452" t="str">
            <v>0</v>
          </cell>
          <cell r="O452" t="str">
            <v>0</v>
          </cell>
          <cell r="P452" t="str">
            <v>42</v>
          </cell>
          <cell r="Q452" t="str">
            <v>0</v>
          </cell>
          <cell r="R452" t="str">
            <v>0</v>
          </cell>
          <cell r="S452" t="str">
            <v>Não</v>
          </cell>
          <cell r="T452" t="str">
            <v xml:space="preserve">CAIU8479078           </v>
          </cell>
          <cell r="V452" t="str">
            <v>17/03/2022</v>
          </cell>
          <cell r="W452" t="str">
            <v/>
          </cell>
          <cell r="X452" t="str">
            <v>DTA TRANSP</v>
          </cell>
          <cell r="Y452" t="str">
            <v/>
          </cell>
          <cell r="Z452" t="str">
            <v xml:space="preserve">7 </v>
          </cell>
          <cell r="AA452" t="str">
            <v>0</v>
          </cell>
          <cell r="AB452" t="str">
            <v>42</v>
          </cell>
          <cell r="AC452" t="str">
            <v>11</v>
          </cell>
          <cell r="AD452" t="str">
            <v xml:space="preserve">CAIU8479078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16/02/2022</v>
          </cell>
          <cell r="AK452" t="str">
            <v>Marítimo</v>
          </cell>
          <cell r="AL452" t="str">
            <v>17/02/2022</v>
          </cell>
          <cell r="AM452" t="str">
            <v>01/03/2022</v>
          </cell>
          <cell r="AN452" t="str">
            <v xml:space="preserve">          </v>
          </cell>
        </row>
        <row r="453">
          <cell r="B453">
            <v>80536060</v>
          </cell>
          <cell r="C453" t="str">
            <v xml:space="preserve">540201906 </v>
          </cell>
          <cell r="E453" t="str">
            <v/>
          </cell>
          <cell r="F453" t="str">
            <v>VERDE</v>
          </cell>
          <cell r="G453" t="str">
            <v xml:space="preserve">UASC ZAMZAM                                       </v>
          </cell>
          <cell r="I453" t="str">
            <v/>
          </cell>
          <cell r="J453">
            <v>2</v>
          </cell>
          <cell r="K453" t="str">
            <v>2</v>
          </cell>
          <cell r="L453" t="str">
            <v>2</v>
          </cell>
          <cell r="M453" t="str">
            <v>0</v>
          </cell>
          <cell r="N453" t="str">
            <v>0</v>
          </cell>
          <cell r="O453" t="str">
            <v>0</v>
          </cell>
          <cell r="P453" t="str">
            <v>1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HAMU1327008           </v>
          </cell>
          <cell r="U453" t="str">
            <v>04/03/2022</v>
          </cell>
          <cell r="V453" t="str">
            <v>22/03/2022</v>
          </cell>
          <cell r="W453" t="str">
            <v/>
          </cell>
          <cell r="X453" t="str">
            <v>DTA TRANSP</v>
          </cell>
          <cell r="Y453" t="str">
            <v/>
          </cell>
          <cell r="Z453" t="str">
            <v>14</v>
          </cell>
          <cell r="AA453" t="str">
            <v>1</v>
          </cell>
          <cell r="AB453" t="str">
            <v>20</v>
          </cell>
          <cell r="AC453" t="str">
            <v>11</v>
          </cell>
          <cell r="AD453" t="str">
            <v xml:space="preserve">HAMU1327008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16/02/2022</v>
          </cell>
          <cell r="AK453" t="str">
            <v>Marítimo</v>
          </cell>
          <cell r="AL453" t="str">
            <v>17/02/2022</v>
          </cell>
          <cell r="AM453" t="str">
            <v>01/03/2022</v>
          </cell>
          <cell r="AN453" t="str">
            <v>2205127798</v>
          </cell>
        </row>
        <row r="454">
          <cell r="B454">
            <v>80536470</v>
          </cell>
          <cell r="C454" t="str">
            <v xml:space="preserve">540201907 </v>
          </cell>
          <cell r="E454" t="str">
            <v/>
          </cell>
          <cell r="F454" t="str">
            <v>VERDE</v>
          </cell>
          <cell r="G454" t="str">
            <v xml:space="preserve">UASC ZAMZAM                                       </v>
          </cell>
          <cell r="H454" t="str">
            <v>3</v>
          </cell>
          <cell r="I454" t="str">
            <v/>
          </cell>
          <cell r="J454">
            <v>37</v>
          </cell>
          <cell r="K454" t="str">
            <v>18</v>
          </cell>
          <cell r="L454" t="str">
            <v>37</v>
          </cell>
          <cell r="M454" t="str">
            <v>230</v>
          </cell>
          <cell r="N454" t="str">
            <v>0</v>
          </cell>
          <cell r="O454" t="str">
            <v>45</v>
          </cell>
          <cell r="P454" t="str">
            <v>0</v>
          </cell>
          <cell r="Q454" t="str">
            <v>1</v>
          </cell>
          <cell r="R454" t="str">
            <v>1</v>
          </cell>
          <cell r="S454" t="str">
            <v>Não</v>
          </cell>
          <cell r="T454" t="str">
            <v xml:space="preserve">FDCU0311810           </v>
          </cell>
          <cell r="U454" t="str">
            <v>21/03/2022</v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>20</v>
          </cell>
          <cell r="AA454" t="str">
            <v>3</v>
          </cell>
          <cell r="AB454" t="str">
            <v>52</v>
          </cell>
          <cell r="AC454" t="str">
            <v>11</v>
          </cell>
          <cell r="AD454" t="str">
            <v xml:space="preserve">FDCU0311810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16/02/2022</v>
          </cell>
          <cell r="AK454" t="str">
            <v>Marítimo</v>
          </cell>
          <cell r="AL454" t="str">
            <v>17/02/2022</v>
          </cell>
          <cell r="AM454" t="str">
            <v>01/03/2022</v>
          </cell>
          <cell r="AN454" t="str">
            <v>2204893330</v>
          </cell>
        </row>
        <row r="455">
          <cell r="B455">
            <v>80536075</v>
          </cell>
          <cell r="C455" t="str">
            <v xml:space="preserve">540201909 </v>
          </cell>
          <cell r="E455" t="str">
            <v/>
          </cell>
          <cell r="F455" t="str">
            <v/>
          </cell>
          <cell r="G455" t="str">
            <v xml:space="preserve">UASC ZAMZAM                                       </v>
          </cell>
          <cell r="I455" t="str">
            <v/>
          </cell>
          <cell r="J455">
            <v>26</v>
          </cell>
          <cell r="K455" t="str">
            <v>12</v>
          </cell>
          <cell r="L455" t="str">
            <v>26</v>
          </cell>
          <cell r="M455" t="str">
            <v>45</v>
          </cell>
          <cell r="N455" t="str">
            <v>8</v>
          </cell>
          <cell r="O455" t="str">
            <v>17</v>
          </cell>
          <cell r="P455" t="str">
            <v>7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HLBU3220261           </v>
          </cell>
          <cell r="U455" t="str">
            <v>23/03/2022</v>
          </cell>
          <cell r="V455" t="str">
            <v/>
          </cell>
          <cell r="W455" t="str">
            <v/>
          </cell>
          <cell r="X455" t="str">
            <v>DTA EADI</v>
          </cell>
          <cell r="Y455" t="str">
            <v>17/03/2022</v>
          </cell>
          <cell r="Z455" t="str">
            <v xml:space="preserve">7 </v>
          </cell>
          <cell r="AA455" t="str">
            <v>1</v>
          </cell>
          <cell r="AB455" t="str">
            <v>42</v>
          </cell>
          <cell r="AC455" t="str">
            <v>11</v>
          </cell>
          <cell r="AD455" t="str">
            <v xml:space="preserve">HLBU3220261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16/02/2022</v>
          </cell>
          <cell r="AK455" t="str">
            <v>Marítimo</v>
          </cell>
          <cell r="AL455" t="str">
            <v>17/02/2022</v>
          </cell>
          <cell r="AM455" t="str">
            <v>01/03/2022</v>
          </cell>
          <cell r="AN455" t="str">
            <v xml:space="preserve">          </v>
          </cell>
        </row>
        <row r="456">
          <cell r="B456">
            <v>80536076</v>
          </cell>
          <cell r="C456" t="str">
            <v xml:space="preserve">540201910 </v>
          </cell>
          <cell r="E456" t="str">
            <v/>
          </cell>
          <cell r="F456" t="str">
            <v>VERDE</v>
          </cell>
          <cell r="G456" t="str">
            <v xml:space="preserve">UASC ZAMZAM                                       </v>
          </cell>
          <cell r="H456" t="str">
            <v>2</v>
          </cell>
          <cell r="I456" t="str">
            <v/>
          </cell>
          <cell r="J456">
            <v>41</v>
          </cell>
          <cell r="K456" t="str">
            <v>22</v>
          </cell>
          <cell r="L456" t="str">
            <v>41</v>
          </cell>
          <cell r="M456" t="str">
            <v>361</v>
          </cell>
          <cell r="N456" t="str">
            <v>5</v>
          </cell>
          <cell r="O456" t="str">
            <v>2</v>
          </cell>
          <cell r="P456" t="str">
            <v>58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HAMU1295960           </v>
          </cell>
          <cell r="U456" t="str">
            <v>22/03/2022</v>
          </cell>
          <cell r="V456" t="str">
            <v/>
          </cell>
          <cell r="W456" t="str">
            <v/>
          </cell>
          <cell r="X456" t="str">
            <v/>
          </cell>
          <cell r="Y456" t="str">
            <v/>
          </cell>
          <cell r="Z456" t="str">
            <v>20</v>
          </cell>
          <cell r="AA456" t="str">
            <v>2</v>
          </cell>
          <cell r="AB456" t="str">
            <v>30</v>
          </cell>
          <cell r="AC456" t="str">
            <v>11</v>
          </cell>
          <cell r="AD456" t="str">
            <v xml:space="preserve">HAMU1295960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Pendente</v>
          </cell>
          <cell r="AI456" t="str">
            <v>Não</v>
          </cell>
          <cell r="AJ456" t="str">
            <v>16/02/2022</v>
          </cell>
          <cell r="AK456" t="str">
            <v>Marítimo</v>
          </cell>
          <cell r="AL456" t="str">
            <v>17/02/2022</v>
          </cell>
          <cell r="AM456" t="str">
            <v>01/03/2022</v>
          </cell>
          <cell r="AN456" t="str">
            <v>2204969264</v>
          </cell>
        </row>
        <row r="457">
          <cell r="B457">
            <v>80536093</v>
          </cell>
          <cell r="C457" t="str">
            <v xml:space="preserve">540201913 </v>
          </cell>
          <cell r="E457" t="str">
            <v/>
          </cell>
          <cell r="F457" t="str">
            <v>VERDE</v>
          </cell>
          <cell r="G457" t="str">
            <v xml:space="preserve">UASC ZAMZAM                                       </v>
          </cell>
          <cell r="H457" t="str">
            <v>3</v>
          </cell>
          <cell r="I457" t="str">
            <v/>
          </cell>
          <cell r="J457">
            <v>62</v>
          </cell>
          <cell r="K457" t="str">
            <v>39</v>
          </cell>
          <cell r="L457" t="str">
            <v>62</v>
          </cell>
          <cell r="M457" t="str">
            <v>276</v>
          </cell>
          <cell r="N457" t="str">
            <v>36</v>
          </cell>
          <cell r="O457" t="str">
            <v>7</v>
          </cell>
          <cell r="P457" t="str">
            <v>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HLBU2876620           </v>
          </cell>
          <cell r="U457" t="str">
            <v>22/03/2022</v>
          </cell>
          <cell r="V457" t="str">
            <v/>
          </cell>
          <cell r="W457" t="str">
            <v>CJ. CAMBIO ( ALVARO ) PUXE SBL</v>
          </cell>
          <cell r="X457" t="str">
            <v>SBL</v>
          </cell>
          <cell r="Y457" t="str">
            <v/>
          </cell>
          <cell r="Z457" t="str">
            <v>20</v>
          </cell>
          <cell r="AA457" t="str">
            <v>2</v>
          </cell>
          <cell r="AB457" t="str">
            <v>47</v>
          </cell>
          <cell r="AC457" t="str">
            <v>11</v>
          </cell>
          <cell r="AD457" t="str">
            <v xml:space="preserve">HLBU2876620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Pendente</v>
          </cell>
          <cell r="AI457" t="str">
            <v>Não</v>
          </cell>
          <cell r="AJ457" t="str">
            <v>16/02/2022</v>
          </cell>
          <cell r="AK457" t="str">
            <v>Marítimo</v>
          </cell>
          <cell r="AL457" t="str">
            <v>17/02/2022</v>
          </cell>
          <cell r="AM457" t="str">
            <v>01/03/2022</v>
          </cell>
          <cell r="AN457" t="str">
            <v>2204895759</v>
          </cell>
        </row>
        <row r="458">
          <cell r="B458">
            <v>80536482</v>
          </cell>
          <cell r="C458" t="str">
            <v xml:space="preserve">540201915 </v>
          </cell>
          <cell r="E458" t="str">
            <v/>
          </cell>
          <cell r="F458" t="str">
            <v/>
          </cell>
          <cell r="G458" t="str">
            <v xml:space="preserve">UASC ZAMZAM                                       </v>
          </cell>
          <cell r="I458" t="str">
            <v/>
          </cell>
          <cell r="J458">
            <v>8</v>
          </cell>
          <cell r="K458" t="str">
            <v>3</v>
          </cell>
          <cell r="L458" t="str">
            <v>8</v>
          </cell>
          <cell r="M458" t="str">
            <v>0</v>
          </cell>
          <cell r="N458" t="str">
            <v>27</v>
          </cell>
          <cell r="O458" t="str">
            <v>2</v>
          </cell>
          <cell r="P458" t="str">
            <v>5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DFSU6323030           </v>
          </cell>
          <cell r="V458" t="str">
            <v/>
          </cell>
          <cell r="W458" t="str">
            <v/>
          </cell>
          <cell r="X458" t="str">
            <v>DTA EADI</v>
          </cell>
          <cell r="Y458" t="str">
            <v>17/03/2022</v>
          </cell>
          <cell r="Z458" t="str">
            <v xml:space="preserve">7 </v>
          </cell>
          <cell r="AA458" t="str">
            <v>0</v>
          </cell>
          <cell r="AB458" t="str">
            <v>34</v>
          </cell>
          <cell r="AC458" t="str">
            <v>11</v>
          </cell>
          <cell r="AD458" t="str">
            <v xml:space="preserve">DFSU6323030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Pendente</v>
          </cell>
          <cell r="AI458" t="str">
            <v>Não</v>
          </cell>
          <cell r="AJ458" t="str">
            <v>16/02/2022</v>
          </cell>
          <cell r="AK458" t="str">
            <v>Marítimo</v>
          </cell>
          <cell r="AL458" t="str">
            <v>17/02/2022</v>
          </cell>
          <cell r="AM458" t="str">
            <v>01/03/2022</v>
          </cell>
          <cell r="AN458" t="str">
            <v xml:space="preserve">          </v>
          </cell>
        </row>
        <row r="459">
          <cell r="B459">
            <v>80536080</v>
          </cell>
          <cell r="C459" t="str">
            <v xml:space="preserve">540201916 </v>
          </cell>
          <cell r="E459" t="str">
            <v/>
          </cell>
          <cell r="F459" t="str">
            <v>VERDE</v>
          </cell>
          <cell r="G459" t="str">
            <v xml:space="preserve">UASC ZAMZAM                                       </v>
          </cell>
          <cell r="H459" t="str">
            <v>3</v>
          </cell>
          <cell r="I459" t="str">
            <v/>
          </cell>
          <cell r="J459">
            <v>46</v>
          </cell>
          <cell r="K459" t="str">
            <v>13</v>
          </cell>
          <cell r="L459" t="str">
            <v>46</v>
          </cell>
          <cell r="M459" t="str">
            <v>432</v>
          </cell>
          <cell r="N459" t="str">
            <v>27</v>
          </cell>
          <cell r="O459" t="str">
            <v>6</v>
          </cell>
          <cell r="P459" t="str">
            <v>3</v>
          </cell>
          <cell r="Q459" t="str">
            <v>0</v>
          </cell>
          <cell r="R459" t="str">
            <v>0</v>
          </cell>
          <cell r="S459" t="str">
            <v>Não</v>
          </cell>
          <cell r="T459" t="str">
            <v xml:space="preserve">HLBU2035865           </v>
          </cell>
          <cell r="U459" t="str">
            <v>16/03/2022</v>
          </cell>
          <cell r="V459" t="str">
            <v>16/03/2022</v>
          </cell>
          <cell r="W459" t="str">
            <v>BANCOS ( ALVARO ) PUXE SBL / REFORCO DIR ( DARIO ) PUXE SBL / Guilherme A9262000223</v>
          </cell>
          <cell r="X459" t="str">
            <v>SBL</v>
          </cell>
          <cell r="Y459" t="str">
            <v/>
          </cell>
          <cell r="Z459" t="str">
            <v>20</v>
          </cell>
          <cell r="AA459" t="str">
            <v>1</v>
          </cell>
          <cell r="AB459" t="str">
            <v>42</v>
          </cell>
          <cell r="AC459" t="str">
            <v>11</v>
          </cell>
          <cell r="AD459" t="str">
            <v xml:space="preserve">HLBU2035865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Pendente</v>
          </cell>
          <cell r="AI459" t="str">
            <v>Não</v>
          </cell>
          <cell r="AJ459" t="str">
            <v>16/02/2022</v>
          </cell>
          <cell r="AK459" t="str">
            <v>Marítimo</v>
          </cell>
          <cell r="AL459" t="str">
            <v>17/02/2022</v>
          </cell>
          <cell r="AM459" t="str">
            <v>01/03/2022</v>
          </cell>
          <cell r="AN459" t="str">
            <v>2204895490</v>
          </cell>
        </row>
        <row r="460">
          <cell r="B460">
            <v>80536492</v>
          </cell>
          <cell r="C460" t="str">
            <v xml:space="preserve">540201917 </v>
          </cell>
          <cell r="E460" t="str">
            <v/>
          </cell>
          <cell r="F460" t="str">
            <v/>
          </cell>
          <cell r="G460" t="str">
            <v xml:space="preserve">UASC ZAMZAM                                       </v>
          </cell>
          <cell r="I460" t="str">
            <v/>
          </cell>
          <cell r="J460">
            <v>68</v>
          </cell>
          <cell r="K460" t="str">
            <v>31</v>
          </cell>
          <cell r="L460" t="str">
            <v>68</v>
          </cell>
          <cell r="M460" t="str">
            <v>534</v>
          </cell>
          <cell r="N460" t="str">
            <v>12</v>
          </cell>
          <cell r="O460" t="str">
            <v>8</v>
          </cell>
          <cell r="P460" t="str">
            <v>22</v>
          </cell>
          <cell r="Q460" t="str">
            <v>0</v>
          </cell>
          <cell r="R460" t="str">
            <v>0</v>
          </cell>
          <cell r="S460" t="str">
            <v>Não</v>
          </cell>
          <cell r="T460" t="str">
            <v xml:space="preserve">UACU5390589           </v>
          </cell>
          <cell r="V460" t="str">
            <v/>
          </cell>
          <cell r="W460" t="str">
            <v/>
          </cell>
          <cell r="X460" t="str">
            <v>DTA EADI</v>
          </cell>
          <cell r="Y460" t="str">
            <v>17/03/2022</v>
          </cell>
          <cell r="Z460" t="str">
            <v xml:space="preserve">7 </v>
          </cell>
          <cell r="AA460" t="str">
            <v>0</v>
          </cell>
          <cell r="AB460" t="str">
            <v>52</v>
          </cell>
          <cell r="AC460" t="str">
            <v>11</v>
          </cell>
          <cell r="AD460" t="str">
            <v xml:space="preserve">UACU5390589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Pendente</v>
          </cell>
          <cell r="AI460" t="str">
            <v>Não</v>
          </cell>
          <cell r="AJ460" t="str">
            <v>16/02/2022</v>
          </cell>
          <cell r="AK460" t="str">
            <v>Marítimo</v>
          </cell>
          <cell r="AL460" t="str">
            <v>17/02/2022</v>
          </cell>
          <cell r="AM460" t="str">
            <v>01/03/2022</v>
          </cell>
          <cell r="AN460" t="str">
            <v xml:space="preserve">          </v>
          </cell>
        </row>
        <row r="461">
          <cell r="B461">
            <v>80536497</v>
          </cell>
          <cell r="C461" t="str">
            <v xml:space="preserve">540201921 </v>
          </cell>
          <cell r="E461" t="str">
            <v/>
          </cell>
          <cell r="F461" t="str">
            <v/>
          </cell>
          <cell r="G461" t="str">
            <v xml:space="preserve">UASC ZAMZAM                                       </v>
          </cell>
          <cell r="I461" t="str">
            <v/>
          </cell>
          <cell r="J461">
            <v>60</v>
          </cell>
          <cell r="K461" t="str">
            <v>31</v>
          </cell>
          <cell r="L461" t="str">
            <v>60</v>
          </cell>
          <cell r="M461" t="str">
            <v>808</v>
          </cell>
          <cell r="N461" t="str">
            <v>171</v>
          </cell>
          <cell r="O461" t="str">
            <v>7</v>
          </cell>
          <cell r="P461" t="str">
            <v>11</v>
          </cell>
          <cell r="Q461" t="str">
            <v>0</v>
          </cell>
          <cell r="R461" t="str">
            <v>0</v>
          </cell>
          <cell r="S461" t="str">
            <v>Não</v>
          </cell>
          <cell r="T461" t="str">
            <v xml:space="preserve">SEGU4858527           </v>
          </cell>
          <cell r="V461" t="str">
            <v>17/03/2022</v>
          </cell>
          <cell r="W461" t="str">
            <v/>
          </cell>
          <cell r="X461" t="str">
            <v>DTA TRANSP</v>
          </cell>
          <cell r="Y461" t="str">
            <v/>
          </cell>
          <cell r="Z461" t="str">
            <v xml:space="preserve">7 </v>
          </cell>
          <cell r="AA461" t="str">
            <v>0</v>
          </cell>
          <cell r="AB461" t="str">
            <v>55</v>
          </cell>
          <cell r="AC461" t="str">
            <v>11</v>
          </cell>
          <cell r="AD461" t="str">
            <v xml:space="preserve">SEGU4858527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Pendente</v>
          </cell>
          <cell r="AI461" t="str">
            <v>Não</v>
          </cell>
          <cell r="AJ461" t="str">
            <v>16/02/2022</v>
          </cell>
          <cell r="AK461" t="str">
            <v>Marítimo</v>
          </cell>
          <cell r="AL461" t="str">
            <v>17/02/2022</v>
          </cell>
          <cell r="AM461" t="str">
            <v>01/03/2022</v>
          </cell>
          <cell r="AN461" t="str">
            <v xml:space="preserve">          </v>
          </cell>
        </row>
        <row r="462">
          <cell r="B462">
            <v>80536567</v>
          </cell>
          <cell r="C462" t="str">
            <v xml:space="preserve">540201931 </v>
          </cell>
          <cell r="E462" t="str">
            <v/>
          </cell>
          <cell r="F462" t="str">
            <v/>
          </cell>
          <cell r="G462" t="str">
            <v xml:space="preserve">UASC ZAMZAM                                       </v>
          </cell>
          <cell r="I462" t="str">
            <v/>
          </cell>
          <cell r="J462">
            <v>22</v>
          </cell>
          <cell r="K462" t="str">
            <v>8</v>
          </cell>
          <cell r="L462" t="str">
            <v>22</v>
          </cell>
          <cell r="M462" t="str">
            <v>0</v>
          </cell>
          <cell r="N462" t="str">
            <v>11</v>
          </cell>
          <cell r="O462" t="str">
            <v>29</v>
          </cell>
          <cell r="P462" t="str">
            <v>20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FCIU7486173           </v>
          </cell>
          <cell r="U462" t="str">
            <v>22/03/2022</v>
          </cell>
          <cell r="V462" t="str">
            <v/>
          </cell>
          <cell r="W462" t="str">
            <v/>
          </cell>
          <cell r="X462" t="str">
            <v>DTA EADI</v>
          </cell>
          <cell r="Y462" t="str">
            <v>17/03/2022</v>
          </cell>
          <cell r="Z462" t="str">
            <v xml:space="preserve">7 </v>
          </cell>
          <cell r="AA462" t="str">
            <v>1</v>
          </cell>
          <cell r="AB462" t="str">
            <v>60</v>
          </cell>
          <cell r="AC462" t="str">
            <v>11</v>
          </cell>
          <cell r="AD462" t="str">
            <v xml:space="preserve">FCIU7486173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Pendente</v>
          </cell>
          <cell r="AI462" t="str">
            <v>Não</v>
          </cell>
          <cell r="AJ462" t="str">
            <v>16/02/2022</v>
          </cell>
          <cell r="AK462" t="str">
            <v>Marítimo</v>
          </cell>
          <cell r="AL462" t="str">
            <v>14/02/2022</v>
          </cell>
          <cell r="AM462" t="str">
            <v>01/03/2022</v>
          </cell>
          <cell r="AN462" t="str">
            <v xml:space="preserve">          </v>
          </cell>
        </row>
        <row r="463">
          <cell r="B463">
            <v>80536081</v>
          </cell>
          <cell r="C463" t="str">
            <v xml:space="preserve">540201932 </v>
          </cell>
          <cell r="E463" t="str">
            <v/>
          </cell>
          <cell r="F463" t="str">
            <v/>
          </cell>
          <cell r="G463" t="str">
            <v xml:space="preserve">UASC ZAMZAM                                       </v>
          </cell>
          <cell r="I463" t="str">
            <v/>
          </cell>
          <cell r="J463">
            <v>1</v>
          </cell>
          <cell r="K463" t="str">
            <v>1</v>
          </cell>
          <cell r="L463" t="str">
            <v>1</v>
          </cell>
          <cell r="M463" t="str">
            <v>0</v>
          </cell>
          <cell r="N463" t="str">
            <v>0</v>
          </cell>
          <cell r="O463" t="str">
            <v>51</v>
          </cell>
          <cell r="P463" t="str">
            <v>0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TCKU6557627           </v>
          </cell>
          <cell r="V463" t="str">
            <v/>
          </cell>
          <cell r="W463" t="str">
            <v>BANCOS ( ALVARO ) PUXE SBL</v>
          </cell>
          <cell r="X463" t="str">
            <v>DTA EADI</v>
          </cell>
          <cell r="Y463" t="str">
            <v>17/03/2022</v>
          </cell>
          <cell r="Z463" t="str">
            <v xml:space="preserve">8 </v>
          </cell>
          <cell r="AA463" t="str">
            <v>0</v>
          </cell>
          <cell r="AB463" t="str">
            <v>51</v>
          </cell>
          <cell r="AC463" t="str">
            <v>11</v>
          </cell>
          <cell r="AD463" t="str">
            <v xml:space="preserve">TCKU6557627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Pendente</v>
          </cell>
          <cell r="AI463" t="str">
            <v>Não</v>
          </cell>
          <cell r="AJ463" t="str">
            <v>16/02/2022</v>
          </cell>
          <cell r="AK463" t="str">
            <v>Marítimo</v>
          </cell>
          <cell r="AL463" t="str">
            <v>17/02/2022</v>
          </cell>
          <cell r="AM463" t="str">
            <v>01/03/2022</v>
          </cell>
          <cell r="AN463" t="str">
            <v xml:space="preserve">          </v>
          </cell>
        </row>
        <row r="464">
          <cell r="B464">
            <v>80536655</v>
          </cell>
          <cell r="C464" t="str">
            <v xml:space="preserve">540201933 </v>
          </cell>
          <cell r="E464" t="str">
            <v/>
          </cell>
          <cell r="F464" t="str">
            <v/>
          </cell>
          <cell r="G464" t="str">
            <v xml:space="preserve">UASC ZAMZAM                                       </v>
          </cell>
          <cell r="I464" t="str">
            <v/>
          </cell>
          <cell r="J464">
            <v>10</v>
          </cell>
          <cell r="K464" t="str">
            <v>3</v>
          </cell>
          <cell r="L464" t="str">
            <v>10</v>
          </cell>
          <cell r="M464" t="str">
            <v>0</v>
          </cell>
          <cell r="N464" t="str">
            <v>12</v>
          </cell>
          <cell r="O464" t="str">
            <v>2</v>
          </cell>
          <cell r="P464" t="str">
            <v>20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TCLU8092824           </v>
          </cell>
          <cell r="V464" t="str">
            <v/>
          </cell>
          <cell r="W464" t="str">
            <v/>
          </cell>
          <cell r="X464" t="str">
            <v>DTA EADI</v>
          </cell>
          <cell r="Y464" t="str">
            <v>16/03/2022</v>
          </cell>
          <cell r="Z464" t="str">
            <v xml:space="preserve">7 </v>
          </cell>
          <cell r="AA464" t="str">
            <v>0</v>
          </cell>
          <cell r="AB464" t="str">
            <v>34</v>
          </cell>
          <cell r="AC464" t="str">
            <v>11</v>
          </cell>
          <cell r="AD464" t="str">
            <v xml:space="preserve">TCLU8092824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Pendente</v>
          </cell>
          <cell r="AI464" t="str">
            <v>Não</v>
          </cell>
          <cell r="AJ464" t="str">
            <v>16/02/2022</v>
          </cell>
          <cell r="AK464" t="str">
            <v>Marítimo</v>
          </cell>
          <cell r="AL464" t="str">
            <v>14/02/2022</v>
          </cell>
          <cell r="AM464" t="str">
            <v>01/03/2022</v>
          </cell>
          <cell r="AN464" t="str">
            <v xml:space="preserve">          </v>
          </cell>
        </row>
        <row r="465">
          <cell r="B465">
            <v>80536095</v>
          </cell>
          <cell r="C465" t="str">
            <v xml:space="preserve">540201935 </v>
          </cell>
          <cell r="E465" t="str">
            <v/>
          </cell>
          <cell r="F465" t="str">
            <v/>
          </cell>
          <cell r="G465" t="str">
            <v xml:space="preserve">UASC ZAMZAM                                       </v>
          </cell>
          <cell r="I465" t="str">
            <v/>
          </cell>
          <cell r="J465">
            <v>1</v>
          </cell>
          <cell r="K465" t="str">
            <v>1</v>
          </cell>
          <cell r="L465" t="str">
            <v>1</v>
          </cell>
          <cell r="M465" t="str">
            <v>0</v>
          </cell>
          <cell r="N465" t="str">
            <v>0</v>
          </cell>
          <cell r="O465" t="str">
            <v>51</v>
          </cell>
          <cell r="P465" t="str">
            <v>0</v>
          </cell>
          <cell r="Q465" t="str">
            <v>0</v>
          </cell>
          <cell r="R465" t="str">
            <v>0</v>
          </cell>
          <cell r="S465" t="str">
            <v>Não</v>
          </cell>
          <cell r="T465" t="str">
            <v xml:space="preserve">HLBU2531525           </v>
          </cell>
          <cell r="V465" t="str">
            <v/>
          </cell>
          <cell r="W465" t="str">
            <v>BANCOS ( ALVARO ) PUXE SBL</v>
          </cell>
          <cell r="X465" t="str">
            <v>DTA EADI</v>
          </cell>
          <cell r="Y465" t="str">
            <v>17/03/2022</v>
          </cell>
          <cell r="Z465" t="str">
            <v xml:space="preserve">7 </v>
          </cell>
          <cell r="AA465" t="str">
            <v>0</v>
          </cell>
          <cell r="AB465" t="str">
            <v>51</v>
          </cell>
          <cell r="AC465" t="str">
            <v>11</v>
          </cell>
          <cell r="AD465" t="str">
            <v xml:space="preserve">HLBU2531525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Pendente</v>
          </cell>
          <cell r="AI465" t="str">
            <v>Não</v>
          </cell>
          <cell r="AJ465" t="str">
            <v>16/02/2022</v>
          </cell>
          <cell r="AK465" t="str">
            <v>Marítimo</v>
          </cell>
          <cell r="AL465" t="str">
            <v>16/02/2022</v>
          </cell>
          <cell r="AM465" t="str">
            <v>01/03/2022</v>
          </cell>
          <cell r="AN465" t="str">
            <v xml:space="preserve">          </v>
          </cell>
        </row>
        <row r="466">
          <cell r="B466">
            <v>80536589</v>
          </cell>
          <cell r="C466" t="str">
            <v xml:space="preserve">540201936 </v>
          </cell>
          <cell r="E466" t="str">
            <v/>
          </cell>
          <cell r="F466" t="str">
            <v>VERDE</v>
          </cell>
          <cell r="G466" t="str">
            <v xml:space="preserve">UASC ZAMZAM                                       </v>
          </cell>
          <cell r="I466" t="str">
            <v/>
          </cell>
          <cell r="J466">
            <v>13</v>
          </cell>
          <cell r="K466" t="str">
            <v>4</v>
          </cell>
          <cell r="L466" t="str">
            <v>13</v>
          </cell>
          <cell r="M466" t="str">
            <v>0</v>
          </cell>
          <cell r="N466" t="str">
            <v>20</v>
          </cell>
          <cell r="O466" t="str">
            <v>5</v>
          </cell>
          <cell r="P466" t="str">
            <v>21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FANU1926219           </v>
          </cell>
          <cell r="U466" t="str">
            <v>21/03/2022</v>
          </cell>
          <cell r="V466" t="str">
            <v>21/03/2022</v>
          </cell>
          <cell r="W466" t="str">
            <v>Patrick A9423201711</v>
          </cell>
          <cell r="X466" t="str">
            <v>SBL</v>
          </cell>
          <cell r="Y466" t="str">
            <v/>
          </cell>
          <cell r="Z466" t="str">
            <v>14</v>
          </cell>
          <cell r="AA466" t="str">
            <v>1</v>
          </cell>
          <cell r="AB466" t="str">
            <v>47</v>
          </cell>
          <cell r="AC466" t="str">
            <v>11</v>
          </cell>
          <cell r="AD466" t="str">
            <v xml:space="preserve">FANU1926219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Pendente</v>
          </cell>
          <cell r="AI466" t="str">
            <v>Não</v>
          </cell>
          <cell r="AJ466" t="str">
            <v>16/02/2022</v>
          </cell>
          <cell r="AK466" t="str">
            <v>Marítimo</v>
          </cell>
          <cell r="AL466" t="str">
            <v>17/02/2022</v>
          </cell>
          <cell r="AM466" t="str">
            <v>01/03/2022</v>
          </cell>
          <cell r="AN466" t="str">
            <v>2205036598</v>
          </cell>
        </row>
        <row r="467">
          <cell r="B467">
            <v>80536097</v>
          </cell>
          <cell r="C467" t="str">
            <v xml:space="preserve">540201937 </v>
          </cell>
          <cell r="E467" t="str">
            <v/>
          </cell>
          <cell r="F467" t="str">
            <v/>
          </cell>
          <cell r="G467" t="str">
            <v xml:space="preserve">UASC ZAMZAM                                       </v>
          </cell>
          <cell r="I467" t="str">
            <v/>
          </cell>
          <cell r="J467">
            <v>1</v>
          </cell>
          <cell r="K467" t="str">
            <v>1</v>
          </cell>
          <cell r="L467" t="str">
            <v>1</v>
          </cell>
          <cell r="M467" t="str">
            <v>0</v>
          </cell>
          <cell r="N467" t="str">
            <v>0</v>
          </cell>
          <cell r="O467" t="str">
            <v>51</v>
          </cell>
          <cell r="P467" t="str">
            <v>0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HLXU8150170           </v>
          </cell>
          <cell r="V467" t="str">
            <v/>
          </cell>
          <cell r="W467" t="str">
            <v>BANCOS ( ALVARO ) PUXE SBL</v>
          </cell>
          <cell r="X467" t="str">
            <v>DTA EADI</v>
          </cell>
          <cell r="Y467" t="str">
            <v>17/03/2022</v>
          </cell>
          <cell r="Z467" t="str">
            <v xml:space="preserve">7 </v>
          </cell>
          <cell r="AA467" t="str">
            <v>0</v>
          </cell>
          <cell r="AB467" t="str">
            <v>51</v>
          </cell>
          <cell r="AC467" t="str">
            <v>11</v>
          </cell>
          <cell r="AD467" t="str">
            <v xml:space="preserve">HLXU8150170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Pendente</v>
          </cell>
          <cell r="AI467" t="str">
            <v>Não</v>
          </cell>
          <cell r="AJ467" t="str">
            <v>16/02/2022</v>
          </cell>
          <cell r="AK467" t="str">
            <v>Marítimo</v>
          </cell>
          <cell r="AL467" t="str">
            <v>16/02/2022</v>
          </cell>
          <cell r="AM467" t="str">
            <v>01/03/2022</v>
          </cell>
          <cell r="AN467" t="str">
            <v xml:space="preserve">          </v>
          </cell>
        </row>
        <row r="468">
          <cell r="B468">
            <v>80536127</v>
          </cell>
          <cell r="C468" t="str">
            <v xml:space="preserve">540201938 </v>
          </cell>
          <cell r="E468" t="str">
            <v/>
          </cell>
          <cell r="F468" t="str">
            <v/>
          </cell>
          <cell r="G468" t="str">
            <v xml:space="preserve">UASC ZAMZAM                                       </v>
          </cell>
          <cell r="I468" t="str">
            <v/>
          </cell>
          <cell r="J468">
            <v>44</v>
          </cell>
          <cell r="K468" t="str">
            <v>11</v>
          </cell>
          <cell r="L468" t="str">
            <v>44</v>
          </cell>
          <cell r="M468" t="str">
            <v>394</v>
          </cell>
          <cell r="N468" t="str">
            <v>4</v>
          </cell>
          <cell r="O468" t="str">
            <v>4</v>
          </cell>
          <cell r="P468" t="str">
            <v>33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CAAU5493892           </v>
          </cell>
          <cell r="V468" t="str">
            <v>21/03/2022</v>
          </cell>
          <cell r="W468" t="str">
            <v>REFORCO DIR ( DARIO ) PUXE SBL</v>
          </cell>
          <cell r="X468" t="str">
            <v>DTA TRANSP</v>
          </cell>
          <cell r="Y468" t="str">
            <v/>
          </cell>
          <cell r="Z468" t="str">
            <v xml:space="preserve">8 </v>
          </cell>
          <cell r="AA468" t="str">
            <v>0</v>
          </cell>
          <cell r="AB468" t="str">
            <v>49</v>
          </cell>
          <cell r="AC468" t="str">
            <v>11</v>
          </cell>
          <cell r="AD468" t="str">
            <v xml:space="preserve">CAAU5493892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Pendente</v>
          </cell>
          <cell r="AI468" t="str">
            <v>Não</v>
          </cell>
          <cell r="AJ468" t="str">
            <v>16/02/2022</v>
          </cell>
          <cell r="AK468" t="str">
            <v>Marítimo</v>
          </cell>
          <cell r="AL468" t="str">
            <v>17/02/2022</v>
          </cell>
          <cell r="AM468" t="str">
            <v>01/03/2022</v>
          </cell>
          <cell r="AN468" t="str">
            <v xml:space="preserve">          </v>
          </cell>
        </row>
        <row r="469">
          <cell r="B469">
            <v>80536493</v>
          </cell>
          <cell r="C469" t="str">
            <v xml:space="preserve">540201939 </v>
          </cell>
          <cell r="E469" t="str">
            <v/>
          </cell>
          <cell r="F469" t="str">
            <v/>
          </cell>
          <cell r="G469" t="str">
            <v xml:space="preserve">UASC ZAMZAM                                       </v>
          </cell>
          <cell r="I469" t="str">
            <v/>
          </cell>
          <cell r="J469">
            <v>21</v>
          </cell>
          <cell r="K469" t="str">
            <v>9</v>
          </cell>
          <cell r="L469" t="str">
            <v>21</v>
          </cell>
          <cell r="M469" t="str">
            <v>0</v>
          </cell>
          <cell r="N469" t="str">
            <v>21</v>
          </cell>
          <cell r="O469" t="str">
            <v>31</v>
          </cell>
          <cell r="P469" t="str">
            <v>12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TCNU9632040           </v>
          </cell>
          <cell r="V469" t="str">
            <v>21/03/2022</v>
          </cell>
          <cell r="W469" t="str">
            <v/>
          </cell>
          <cell r="X469" t="str">
            <v>DTA EADI</v>
          </cell>
          <cell r="Y469" t="str">
            <v>17/03/2022</v>
          </cell>
          <cell r="Z469" t="str">
            <v xml:space="preserve">7 </v>
          </cell>
          <cell r="AA469" t="str">
            <v>0</v>
          </cell>
          <cell r="AB469" t="str">
            <v>64</v>
          </cell>
          <cell r="AC469" t="str">
            <v>11</v>
          </cell>
          <cell r="AD469" t="str">
            <v xml:space="preserve">TCNU9632040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Pendente</v>
          </cell>
          <cell r="AI469" t="str">
            <v>Não</v>
          </cell>
          <cell r="AJ469" t="str">
            <v>16/02/2022</v>
          </cell>
          <cell r="AK469" t="str">
            <v>Marítimo</v>
          </cell>
          <cell r="AL469" t="str">
            <v>14/02/2022</v>
          </cell>
          <cell r="AM469" t="str">
            <v>01/03/2022</v>
          </cell>
          <cell r="AN469" t="str">
            <v xml:space="preserve">          </v>
          </cell>
        </row>
        <row r="470">
          <cell r="B470">
            <v>80536123</v>
          </cell>
          <cell r="C470" t="str">
            <v xml:space="preserve">540201940 </v>
          </cell>
          <cell r="E470" t="str">
            <v/>
          </cell>
          <cell r="F470" t="str">
            <v/>
          </cell>
          <cell r="G470" t="str">
            <v xml:space="preserve">UASC ZAMZAM                                       </v>
          </cell>
          <cell r="I470" t="str">
            <v/>
          </cell>
          <cell r="J470">
            <v>19</v>
          </cell>
          <cell r="K470" t="str">
            <v>9</v>
          </cell>
          <cell r="L470" t="str">
            <v>19</v>
          </cell>
          <cell r="M470" t="str">
            <v>0</v>
          </cell>
          <cell r="N470" t="str">
            <v>13</v>
          </cell>
          <cell r="O470" t="str">
            <v>9</v>
          </cell>
          <cell r="P470" t="str">
            <v>35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FANU1154202           </v>
          </cell>
          <cell r="V470" t="str">
            <v>21/03/2022</v>
          </cell>
          <cell r="W470" t="str">
            <v>REFORCO DIR ( DARIO ) PUXE SBL</v>
          </cell>
          <cell r="X470" t="str">
            <v>DTA EADI</v>
          </cell>
          <cell r="Y470" t="str">
            <v>17/03/2022</v>
          </cell>
          <cell r="Z470" t="str">
            <v xml:space="preserve">7 </v>
          </cell>
          <cell r="AA470" t="str">
            <v>0</v>
          </cell>
          <cell r="AB470" t="str">
            <v>57</v>
          </cell>
          <cell r="AC470" t="str">
            <v>11</v>
          </cell>
          <cell r="AD470" t="str">
            <v xml:space="preserve">FANU1154202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Pendente</v>
          </cell>
          <cell r="AI470" t="str">
            <v>Não</v>
          </cell>
          <cell r="AJ470" t="str">
            <v>16/02/2022</v>
          </cell>
          <cell r="AK470" t="str">
            <v>Marítimo</v>
          </cell>
          <cell r="AL470" t="str">
            <v>16/02/2022</v>
          </cell>
          <cell r="AM470" t="str">
            <v>01/03/2022</v>
          </cell>
          <cell r="AN470" t="str">
            <v xml:space="preserve">          </v>
          </cell>
        </row>
        <row r="471">
          <cell r="B471">
            <v>80536169</v>
          </cell>
          <cell r="C471" t="str">
            <v xml:space="preserve">540201941 </v>
          </cell>
          <cell r="E471" t="str">
            <v/>
          </cell>
          <cell r="F471" t="str">
            <v>VERDE</v>
          </cell>
          <cell r="G471" t="str">
            <v xml:space="preserve">UASC ZAMZAM                                       </v>
          </cell>
          <cell r="H471" t="str">
            <v>4</v>
          </cell>
          <cell r="I471" t="str">
            <v>0</v>
          </cell>
          <cell r="J471">
            <v>48</v>
          </cell>
          <cell r="K471" t="str">
            <v>31</v>
          </cell>
          <cell r="L471" t="str">
            <v>48</v>
          </cell>
          <cell r="M471" t="str">
            <v>29</v>
          </cell>
          <cell r="N471" t="str">
            <v>19</v>
          </cell>
          <cell r="O471" t="str">
            <v>7</v>
          </cell>
          <cell r="P471" t="str">
            <v>8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FANU1213049           </v>
          </cell>
          <cell r="V471" t="str">
            <v/>
          </cell>
          <cell r="W471" t="str">
            <v>(SNS) TROCA DE NOTA</v>
          </cell>
          <cell r="X471" t="str">
            <v/>
          </cell>
          <cell r="Y471" t="str">
            <v/>
          </cell>
          <cell r="Z471" t="str">
            <v>10</v>
          </cell>
          <cell r="AA471" t="str">
            <v>0</v>
          </cell>
          <cell r="AB471" t="str">
            <v>54</v>
          </cell>
          <cell r="AC471" t="str">
            <v>11</v>
          </cell>
          <cell r="AD471" t="str">
            <v xml:space="preserve">FANU1213049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Pendente</v>
          </cell>
          <cell r="AI471" t="str">
            <v>Não</v>
          </cell>
          <cell r="AJ471" t="str">
            <v>16/02/2022</v>
          </cell>
          <cell r="AK471" t="str">
            <v>Marítimo</v>
          </cell>
          <cell r="AL471" t="str">
            <v>17/02/2022</v>
          </cell>
          <cell r="AM471" t="str">
            <v>01/03/2022</v>
          </cell>
          <cell r="AN471" t="str">
            <v>2204842299</v>
          </cell>
        </row>
        <row r="472">
          <cell r="B472">
            <v>80536672</v>
          </cell>
          <cell r="C472" t="str">
            <v xml:space="preserve">540201944 </v>
          </cell>
          <cell r="E472" t="str">
            <v/>
          </cell>
          <cell r="F472" t="str">
            <v>VERDE</v>
          </cell>
          <cell r="G472" t="str">
            <v xml:space="preserve">UASC ZAMZAM                                       </v>
          </cell>
          <cell r="H472" t="str">
            <v>4</v>
          </cell>
          <cell r="I472" t="str">
            <v/>
          </cell>
          <cell r="J472">
            <v>34</v>
          </cell>
          <cell r="K472" t="str">
            <v>16</v>
          </cell>
          <cell r="L472" t="str">
            <v>34</v>
          </cell>
          <cell r="M472" t="str">
            <v>135</v>
          </cell>
          <cell r="N472" t="str">
            <v>10</v>
          </cell>
          <cell r="O472" t="str">
            <v>1</v>
          </cell>
          <cell r="P472" t="str">
            <v>43</v>
          </cell>
          <cell r="Q472" t="str">
            <v>3</v>
          </cell>
          <cell r="R472" t="str">
            <v>3</v>
          </cell>
          <cell r="S472" t="str">
            <v>Não</v>
          </cell>
          <cell r="T472" t="str">
            <v xml:space="preserve">HLXU1197642           </v>
          </cell>
          <cell r="V472" t="str">
            <v/>
          </cell>
          <cell r="W472" t="str">
            <v>(SNS) TROCA DE NOTA</v>
          </cell>
          <cell r="X472" t="str">
            <v/>
          </cell>
          <cell r="Y472" t="str">
            <v/>
          </cell>
          <cell r="Z472" t="str">
            <v>20</v>
          </cell>
          <cell r="AA472" t="str">
            <v>0</v>
          </cell>
          <cell r="AB472" t="str">
            <v>20</v>
          </cell>
          <cell r="AC472" t="str">
            <v>11</v>
          </cell>
          <cell r="AD472" t="str">
            <v xml:space="preserve">HLXU1197642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Pendente</v>
          </cell>
          <cell r="AI472" t="str">
            <v>Não</v>
          </cell>
          <cell r="AJ472" t="str">
            <v>16/02/2022</v>
          </cell>
          <cell r="AK472" t="str">
            <v>Marítimo</v>
          </cell>
          <cell r="AL472" t="str">
            <v>17/02/2022</v>
          </cell>
          <cell r="AM472" t="str">
            <v>01/03/2022</v>
          </cell>
          <cell r="AN472" t="str">
            <v>2204748764</v>
          </cell>
        </row>
        <row r="473">
          <cell r="B473">
            <v>80536679</v>
          </cell>
          <cell r="C473" t="str">
            <v xml:space="preserve">540201945 </v>
          </cell>
          <cell r="E473" t="str">
            <v/>
          </cell>
          <cell r="F473" t="str">
            <v/>
          </cell>
          <cell r="G473" t="str">
            <v xml:space="preserve">UASC ZAMZAM                                       </v>
          </cell>
          <cell r="I473" t="str">
            <v/>
          </cell>
          <cell r="J473">
            <v>27</v>
          </cell>
          <cell r="K473" t="str">
            <v>17</v>
          </cell>
          <cell r="L473" t="str">
            <v>27</v>
          </cell>
          <cell r="M473" t="str">
            <v>67</v>
          </cell>
          <cell r="N473" t="str">
            <v>14</v>
          </cell>
          <cell r="O473" t="str">
            <v>18</v>
          </cell>
          <cell r="P473" t="str">
            <v>13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TEMU7885688           </v>
          </cell>
          <cell r="V473" t="str">
            <v>21/03/2022</v>
          </cell>
          <cell r="W473" t="str">
            <v>EXO.TRANSM. GW6E-2800/200KV-12 ( TEZOTO-GIBA ) PUXE SBL</v>
          </cell>
          <cell r="X473" t="str">
            <v>DTA TRANSP</v>
          </cell>
          <cell r="Y473" t="str">
            <v/>
          </cell>
          <cell r="Z473" t="str">
            <v xml:space="preserve">7 </v>
          </cell>
          <cell r="AA473" t="str">
            <v>0</v>
          </cell>
          <cell r="AB473" t="str">
            <v>47</v>
          </cell>
          <cell r="AC473" t="str">
            <v>11</v>
          </cell>
          <cell r="AD473" t="str">
            <v xml:space="preserve">TEMU7885688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Pendente</v>
          </cell>
          <cell r="AI473" t="str">
            <v>Não</v>
          </cell>
          <cell r="AJ473" t="str">
            <v>16/02/2022</v>
          </cell>
          <cell r="AK473" t="str">
            <v>Marítimo</v>
          </cell>
          <cell r="AL473" t="str">
            <v>14/02/2022</v>
          </cell>
          <cell r="AM473" t="str">
            <v>01/03/2022</v>
          </cell>
          <cell r="AN473" t="str">
            <v xml:space="preserve">          </v>
          </cell>
        </row>
        <row r="474">
          <cell r="B474">
            <v>80536197</v>
          </cell>
          <cell r="C474" t="str">
            <v xml:space="preserve">540201949 </v>
          </cell>
          <cell r="E474" t="str">
            <v/>
          </cell>
          <cell r="F474" t="str">
            <v>VERDE</v>
          </cell>
          <cell r="G474" t="str">
            <v xml:space="preserve">UASC ZAMZAM                                       </v>
          </cell>
          <cell r="H474" t="str">
            <v>8</v>
          </cell>
          <cell r="I474" t="str">
            <v/>
          </cell>
          <cell r="J474">
            <v>1</v>
          </cell>
          <cell r="K474" t="str">
            <v>1</v>
          </cell>
          <cell r="L474" t="str">
            <v>1</v>
          </cell>
          <cell r="M474" t="str">
            <v>0</v>
          </cell>
          <cell r="N474" t="str">
            <v>0</v>
          </cell>
          <cell r="O474" t="str">
            <v>30</v>
          </cell>
          <cell r="P474" t="str">
            <v>0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FANU1737128           </v>
          </cell>
          <cell r="U474" t="str">
            <v>18/03/2022</v>
          </cell>
          <cell r="V474" t="str">
            <v>18/03/2022</v>
          </cell>
          <cell r="W474" t="str">
            <v>Silas A9588400006  7D66</v>
          </cell>
          <cell r="X474" t="str">
            <v>SBL</v>
          </cell>
          <cell r="Y474" t="str">
            <v/>
          </cell>
          <cell r="Z474" t="str">
            <v>20</v>
          </cell>
          <cell r="AA474" t="str">
            <v>1</v>
          </cell>
          <cell r="AB474" t="str">
            <v>30</v>
          </cell>
          <cell r="AC474" t="str">
            <v>11</v>
          </cell>
          <cell r="AD474" t="str">
            <v xml:space="preserve">FANU1737128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Pendente</v>
          </cell>
          <cell r="AI474" t="str">
            <v>Não</v>
          </cell>
          <cell r="AJ474" t="str">
            <v>16/02/2022</v>
          </cell>
          <cell r="AK474" t="str">
            <v>Marítimo</v>
          </cell>
          <cell r="AL474" t="str">
            <v>17/02/2022</v>
          </cell>
          <cell r="AM474" t="str">
            <v>01/03/2022</v>
          </cell>
          <cell r="AN474" t="str">
            <v>2204628700</v>
          </cell>
        </row>
        <row r="475">
          <cell r="B475">
            <v>80536659</v>
          </cell>
          <cell r="C475" t="str">
            <v xml:space="preserve">540201952 </v>
          </cell>
          <cell r="E475" t="str">
            <v/>
          </cell>
          <cell r="F475" t="str">
            <v/>
          </cell>
          <cell r="G475" t="str">
            <v xml:space="preserve">UASC ZAMZAM                                       </v>
          </cell>
          <cell r="I475" t="str">
            <v/>
          </cell>
          <cell r="J475">
            <v>26</v>
          </cell>
          <cell r="K475" t="str">
            <v>10</v>
          </cell>
          <cell r="L475" t="str">
            <v>26</v>
          </cell>
          <cell r="M475" t="str">
            <v>212</v>
          </cell>
          <cell r="N475" t="str">
            <v>23</v>
          </cell>
          <cell r="O475" t="str">
            <v>3</v>
          </cell>
          <cell r="P475" t="str">
            <v>6</v>
          </cell>
          <cell r="Q475" t="str">
            <v>4</v>
          </cell>
          <cell r="R475" t="str">
            <v>4</v>
          </cell>
          <cell r="S475" t="str">
            <v>Não</v>
          </cell>
          <cell r="T475" t="str">
            <v xml:space="preserve">UACU5992781           </v>
          </cell>
          <cell r="V475" t="str">
            <v>21/03/2022</v>
          </cell>
          <cell r="W475" t="str">
            <v/>
          </cell>
          <cell r="X475" t="str">
            <v>DTA TRANSP</v>
          </cell>
          <cell r="Y475" t="str">
            <v/>
          </cell>
          <cell r="Z475" t="str">
            <v xml:space="preserve">7 </v>
          </cell>
          <cell r="AA475" t="str">
            <v>0</v>
          </cell>
          <cell r="AB475" t="str">
            <v>40</v>
          </cell>
          <cell r="AC475" t="str">
            <v>11</v>
          </cell>
          <cell r="AD475" t="str">
            <v xml:space="preserve">UACU5992781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Pendente</v>
          </cell>
          <cell r="AI475" t="str">
            <v>Não</v>
          </cell>
          <cell r="AJ475" t="str">
            <v>16/02/2022</v>
          </cell>
          <cell r="AK475" t="str">
            <v>Marítimo</v>
          </cell>
          <cell r="AL475" t="str">
            <v>14/02/2022</v>
          </cell>
          <cell r="AM475" t="str">
            <v>01/03/2022</v>
          </cell>
          <cell r="AN475" t="str">
            <v xml:space="preserve">          </v>
          </cell>
        </row>
        <row r="476">
          <cell r="B476">
            <v>80536631</v>
          </cell>
          <cell r="C476" t="str">
            <v xml:space="preserve">540201954 </v>
          </cell>
          <cell r="E476" t="str">
            <v/>
          </cell>
          <cell r="F476" t="str">
            <v>VERMELHO</v>
          </cell>
          <cell r="G476" t="str">
            <v xml:space="preserve">UASC ZAMZAM                                       </v>
          </cell>
          <cell r="I476" t="str">
            <v/>
          </cell>
          <cell r="J476">
            <v>118</v>
          </cell>
          <cell r="K476" t="str">
            <v>28</v>
          </cell>
          <cell r="L476" t="str">
            <v>118</v>
          </cell>
          <cell r="M476" t="str">
            <v>1368</v>
          </cell>
          <cell r="N476" t="str">
            <v>7</v>
          </cell>
          <cell r="O476" t="str">
            <v>10</v>
          </cell>
          <cell r="P476" t="str">
            <v>1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UACU5383907           </v>
          </cell>
          <cell r="U476" t="str">
            <v>08/03/2022</v>
          </cell>
          <cell r="V476" t="str">
            <v/>
          </cell>
          <cell r="W476" t="str">
            <v>Rodrigo A9483533512/ Guilherme N000000001454</v>
          </cell>
          <cell r="X476" t="str">
            <v>MBB</v>
          </cell>
          <cell r="Y476" t="str">
            <v/>
          </cell>
          <cell r="Z476" t="str">
            <v>14</v>
          </cell>
          <cell r="AA476" t="str">
            <v>2</v>
          </cell>
          <cell r="AB476" t="str">
            <v>46</v>
          </cell>
          <cell r="AC476" t="str">
            <v>11</v>
          </cell>
          <cell r="AD476" t="str">
            <v xml:space="preserve">UACU5383907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Pendente</v>
          </cell>
          <cell r="AI476" t="str">
            <v>Não</v>
          </cell>
          <cell r="AJ476" t="str">
            <v>16/02/2022</v>
          </cell>
          <cell r="AK476" t="str">
            <v>Marítimo</v>
          </cell>
          <cell r="AL476" t="str">
            <v>17/02/2022</v>
          </cell>
          <cell r="AM476" t="str">
            <v>01/03/2022</v>
          </cell>
          <cell r="AN476" t="str">
            <v>2204463794</v>
          </cell>
        </row>
        <row r="477">
          <cell r="B477">
            <v>80536697</v>
          </cell>
          <cell r="C477" t="str">
            <v xml:space="preserve">540201956 </v>
          </cell>
          <cell r="E477" t="str">
            <v/>
          </cell>
          <cell r="F477" t="str">
            <v/>
          </cell>
          <cell r="G477" t="str">
            <v xml:space="preserve">UASC ZAMZAM                                       </v>
          </cell>
          <cell r="I477" t="str">
            <v/>
          </cell>
          <cell r="J477">
            <v>38</v>
          </cell>
          <cell r="K477" t="str">
            <v>16</v>
          </cell>
          <cell r="L477" t="str">
            <v>38</v>
          </cell>
          <cell r="M477" t="str">
            <v>199</v>
          </cell>
          <cell r="N477" t="str">
            <v>12</v>
          </cell>
          <cell r="O477" t="str">
            <v>37</v>
          </cell>
          <cell r="P477" t="str">
            <v>10</v>
          </cell>
          <cell r="Q477" t="str">
            <v>1</v>
          </cell>
          <cell r="R477" t="str">
            <v>1</v>
          </cell>
          <cell r="S477" t="str">
            <v>Não</v>
          </cell>
          <cell r="T477" t="str">
            <v xml:space="preserve">CLHU8977851           </v>
          </cell>
          <cell r="V477" t="str">
            <v>21/03/2022</v>
          </cell>
          <cell r="W477" t="str">
            <v/>
          </cell>
          <cell r="X477" t="str">
            <v>DTA TRANSP</v>
          </cell>
          <cell r="Y477" t="str">
            <v/>
          </cell>
          <cell r="Z477" t="str">
            <v xml:space="preserve">8 </v>
          </cell>
          <cell r="AA477" t="str">
            <v>0</v>
          </cell>
          <cell r="AB477" t="str">
            <v>67</v>
          </cell>
          <cell r="AC477" t="str">
            <v>11</v>
          </cell>
          <cell r="AD477" t="str">
            <v xml:space="preserve">CLHU8977851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Pendente</v>
          </cell>
          <cell r="AI477" t="str">
            <v>Não</v>
          </cell>
          <cell r="AJ477" t="str">
            <v>16/02/2022</v>
          </cell>
          <cell r="AK477" t="str">
            <v>Marítimo</v>
          </cell>
          <cell r="AL477" t="str">
            <v>17/02/2022</v>
          </cell>
          <cell r="AM477" t="str">
            <v>01/03/2022</v>
          </cell>
          <cell r="AN477" t="str">
            <v xml:space="preserve">          </v>
          </cell>
        </row>
        <row r="478">
          <cell r="B478">
            <v>80536706</v>
          </cell>
          <cell r="C478" t="str">
            <v xml:space="preserve">540201958 </v>
          </cell>
          <cell r="E478" t="str">
            <v/>
          </cell>
          <cell r="F478" t="str">
            <v/>
          </cell>
          <cell r="G478" t="str">
            <v xml:space="preserve">UASC ZAMZAM                                       </v>
          </cell>
          <cell r="I478" t="str">
            <v/>
          </cell>
          <cell r="J478">
            <v>4</v>
          </cell>
          <cell r="K478" t="str">
            <v>3</v>
          </cell>
          <cell r="L478" t="str">
            <v>4</v>
          </cell>
          <cell r="M478" t="str">
            <v>0</v>
          </cell>
          <cell r="N478" t="str">
            <v>8</v>
          </cell>
          <cell r="O478" t="str">
            <v>0</v>
          </cell>
          <cell r="P478" t="str">
            <v>24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HLXU6427820           </v>
          </cell>
          <cell r="V478" t="str">
            <v>21/03/2022</v>
          </cell>
          <cell r="W478" t="str">
            <v/>
          </cell>
          <cell r="X478" t="str">
            <v>DTA EADI</v>
          </cell>
          <cell r="Y478" t="str">
            <v>17/03/2022</v>
          </cell>
          <cell r="Z478" t="str">
            <v xml:space="preserve">7 </v>
          </cell>
          <cell r="AA478" t="str">
            <v>0</v>
          </cell>
          <cell r="AB478" t="str">
            <v>32</v>
          </cell>
          <cell r="AC478" t="str">
            <v>11</v>
          </cell>
          <cell r="AD478" t="str">
            <v xml:space="preserve">HLXU6427820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Pendente</v>
          </cell>
          <cell r="AI478" t="str">
            <v>Não</v>
          </cell>
          <cell r="AJ478" t="str">
            <v>16/02/2022</v>
          </cell>
          <cell r="AK478" t="str">
            <v>Marítimo</v>
          </cell>
          <cell r="AL478" t="str">
            <v>14/02/2022</v>
          </cell>
          <cell r="AM478" t="str">
            <v>01/03/2022</v>
          </cell>
          <cell r="AN478" t="str">
            <v xml:space="preserve">          </v>
          </cell>
        </row>
        <row r="479">
          <cell r="B479">
            <v>80536719</v>
          </cell>
          <cell r="C479" t="str">
            <v xml:space="preserve">540201960 </v>
          </cell>
          <cell r="E479" t="str">
            <v/>
          </cell>
          <cell r="F479" t="str">
            <v/>
          </cell>
          <cell r="G479" t="str">
            <v xml:space="preserve">UASC ZAMZAM                                       </v>
          </cell>
          <cell r="I479" t="str">
            <v/>
          </cell>
          <cell r="J479">
            <v>1</v>
          </cell>
          <cell r="K479" t="str">
            <v>1</v>
          </cell>
          <cell r="L479" t="str">
            <v>1</v>
          </cell>
          <cell r="M479" t="str">
            <v>0</v>
          </cell>
          <cell r="N479" t="str">
            <v>0</v>
          </cell>
          <cell r="O479" t="str">
            <v>0</v>
          </cell>
          <cell r="P479" t="str">
            <v>42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TCLU5288670           </v>
          </cell>
          <cell r="V479" t="str">
            <v>21/03/2022</v>
          </cell>
          <cell r="W479" t="str">
            <v/>
          </cell>
          <cell r="X479" t="str">
            <v>DTA EADI</v>
          </cell>
          <cell r="Y479" t="str">
            <v>17/03/2022</v>
          </cell>
          <cell r="Z479" t="str">
            <v xml:space="preserve">7 </v>
          </cell>
          <cell r="AA479" t="str">
            <v>0</v>
          </cell>
          <cell r="AB479" t="str">
            <v>42</v>
          </cell>
          <cell r="AC479" t="str">
            <v>11</v>
          </cell>
          <cell r="AD479" t="str">
            <v xml:space="preserve">TCLU5288670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Pendente</v>
          </cell>
          <cell r="AI479" t="str">
            <v>Não</v>
          </cell>
          <cell r="AJ479" t="str">
            <v>16/02/2022</v>
          </cell>
          <cell r="AK479" t="str">
            <v>Marítimo</v>
          </cell>
          <cell r="AL479" t="str">
            <v>14/02/2022</v>
          </cell>
          <cell r="AM479" t="str">
            <v>01/03/2022</v>
          </cell>
          <cell r="AN479" t="str">
            <v xml:space="preserve">          </v>
          </cell>
        </row>
        <row r="480">
          <cell r="B480">
            <v>80536720</v>
          </cell>
          <cell r="C480" t="str">
            <v xml:space="preserve">540201961 </v>
          </cell>
          <cell r="E480" t="str">
            <v/>
          </cell>
          <cell r="F480" t="str">
            <v/>
          </cell>
          <cell r="G480" t="str">
            <v xml:space="preserve">UASC ZAMZAM                                       </v>
          </cell>
          <cell r="I480" t="str">
            <v/>
          </cell>
          <cell r="J480">
            <v>1</v>
          </cell>
          <cell r="K480" t="str">
            <v>1</v>
          </cell>
          <cell r="L480" t="str">
            <v>1</v>
          </cell>
          <cell r="M480" t="str">
            <v>0</v>
          </cell>
          <cell r="N480" t="str">
            <v>0</v>
          </cell>
          <cell r="O480" t="str">
            <v>0</v>
          </cell>
          <cell r="P480" t="str">
            <v>42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TCNU8374980           </v>
          </cell>
          <cell r="V480" t="str">
            <v>21/03/2022</v>
          </cell>
          <cell r="W480" t="str">
            <v/>
          </cell>
          <cell r="X480" t="str">
            <v>DTA EADI</v>
          </cell>
          <cell r="Y480" t="str">
            <v>17/03/2022</v>
          </cell>
          <cell r="Z480" t="str">
            <v xml:space="preserve">7 </v>
          </cell>
          <cell r="AA480" t="str">
            <v>0</v>
          </cell>
          <cell r="AB480" t="str">
            <v>42</v>
          </cell>
          <cell r="AC480" t="str">
            <v>11</v>
          </cell>
          <cell r="AD480" t="str">
            <v xml:space="preserve">TCNU8374980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Pendente</v>
          </cell>
          <cell r="AI480" t="str">
            <v>Não</v>
          </cell>
          <cell r="AJ480" t="str">
            <v>16/02/2022</v>
          </cell>
          <cell r="AK480" t="str">
            <v>Marítimo</v>
          </cell>
          <cell r="AL480" t="str">
            <v>14/02/2022</v>
          </cell>
          <cell r="AM480" t="str">
            <v>01/03/2022</v>
          </cell>
          <cell r="AN480" t="str">
            <v xml:space="preserve">          </v>
          </cell>
        </row>
        <row r="481">
          <cell r="B481">
            <v>80536724</v>
          </cell>
          <cell r="C481" t="str">
            <v xml:space="preserve">540201964 </v>
          </cell>
          <cell r="E481" t="str">
            <v/>
          </cell>
          <cell r="F481" t="str">
            <v/>
          </cell>
          <cell r="G481" t="str">
            <v xml:space="preserve">UASC ZAMZAM                                       </v>
          </cell>
          <cell r="I481" t="str">
            <v/>
          </cell>
          <cell r="J481">
            <v>2</v>
          </cell>
          <cell r="K481" t="str">
            <v>1</v>
          </cell>
          <cell r="L481" t="str">
            <v>2</v>
          </cell>
          <cell r="M481" t="str">
            <v>0</v>
          </cell>
          <cell r="N481" t="str">
            <v>0</v>
          </cell>
          <cell r="O481" t="str">
            <v>13</v>
          </cell>
          <cell r="P481" t="str">
            <v>21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HLBU1760722           </v>
          </cell>
          <cell r="V481" t="str">
            <v>21/03/2022</v>
          </cell>
          <cell r="W481" t="str">
            <v/>
          </cell>
          <cell r="X481" t="str">
            <v>DTA EADI</v>
          </cell>
          <cell r="Y481" t="str">
            <v>17/03/2022</v>
          </cell>
          <cell r="Z481" t="str">
            <v xml:space="preserve">7 </v>
          </cell>
          <cell r="AA481" t="str">
            <v>0</v>
          </cell>
          <cell r="AB481" t="str">
            <v>34</v>
          </cell>
          <cell r="AC481" t="str">
            <v>11</v>
          </cell>
          <cell r="AD481" t="str">
            <v xml:space="preserve">HLBU1760722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Pendente</v>
          </cell>
          <cell r="AI481" t="str">
            <v>Não</v>
          </cell>
          <cell r="AJ481" t="str">
            <v>16/02/2022</v>
          </cell>
          <cell r="AK481" t="str">
            <v>Marítimo</v>
          </cell>
          <cell r="AL481" t="str">
            <v>14/02/2022</v>
          </cell>
          <cell r="AM481" t="str">
            <v>01/03/2022</v>
          </cell>
          <cell r="AN481" t="str">
            <v xml:space="preserve">          </v>
          </cell>
        </row>
        <row r="482">
          <cell r="B482">
            <v>80536737</v>
          </cell>
          <cell r="C482" t="str">
            <v xml:space="preserve">540201965 </v>
          </cell>
          <cell r="E482" t="str">
            <v/>
          </cell>
          <cell r="F482" t="str">
            <v>VERMELHO</v>
          </cell>
          <cell r="G482" t="str">
            <v xml:space="preserve">UASC ZAMZAM                                       </v>
          </cell>
          <cell r="I482" t="str">
            <v/>
          </cell>
          <cell r="J482">
            <v>63</v>
          </cell>
          <cell r="K482" t="str">
            <v>19</v>
          </cell>
          <cell r="L482" t="str">
            <v>63</v>
          </cell>
          <cell r="M482" t="str">
            <v>667</v>
          </cell>
          <cell r="N482" t="str">
            <v>7</v>
          </cell>
          <cell r="O482" t="str">
            <v>10</v>
          </cell>
          <cell r="P482" t="str">
            <v>380</v>
          </cell>
          <cell r="Q482" t="str">
            <v>1</v>
          </cell>
          <cell r="R482" t="str">
            <v>1</v>
          </cell>
          <cell r="S482" t="str">
            <v>Não</v>
          </cell>
          <cell r="T482" t="str">
            <v xml:space="preserve">CAAU5505545           </v>
          </cell>
          <cell r="U482" t="str">
            <v>14/03/2022</v>
          </cell>
          <cell r="V482" t="str">
            <v/>
          </cell>
          <cell r="W482" t="str">
            <v>Milani A0004208771 / Ronie A9602693044</v>
          </cell>
          <cell r="X482" t="str">
            <v/>
          </cell>
          <cell r="Y482" t="str">
            <v/>
          </cell>
          <cell r="Z482" t="str">
            <v>14</v>
          </cell>
          <cell r="AA482" t="str">
            <v>3</v>
          </cell>
          <cell r="AB482" t="str">
            <v>44</v>
          </cell>
          <cell r="AC482" t="str">
            <v>11</v>
          </cell>
          <cell r="AD482" t="str">
            <v xml:space="preserve">CAAU5505545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Pendente</v>
          </cell>
          <cell r="AI482" t="str">
            <v>Não</v>
          </cell>
          <cell r="AJ482" t="str">
            <v>16/02/2022</v>
          </cell>
          <cell r="AK482" t="str">
            <v>Marítimo</v>
          </cell>
          <cell r="AL482" t="str">
            <v>17/02/2022</v>
          </cell>
          <cell r="AM482" t="str">
            <v>01/03/2022</v>
          </cell>
          <cell r="AN482" t="str">
            <v>2204693412</v>
          </cell>
        </row>
        <row r="483">
          <cell r="B483">
            <v>80536739</v>
          </cell>
          <cell r="C483" t="str">
            <v xml:space="preserve">540201966 </v>
          </cell>
          <cell r="E483" t="str">
            <v/>
          </cell>
          <cell r="F483" t="str">
            <v>VERDE</v>
          </cell>
          <cell r="G483" t="str">
            <v xml:space="preserve">UASC ZAMZAM                                       </v>
          </cell>
          <cell r="H483" t="str">
            <v>2</v>
          </cell>
          <cell r="I483" t="str">
            <v/>
          </cell>
          <cell r="J483">
            <v>32</v>
          </cell>
          <cell r="K483" t="str">
            <v>14</v>
          </cell>
          <cell r="L483" t="str">
            <v>32</v>
          </cell>
          <cell r="M483" t="str">
            <v>206</v>
          </cell>
          <cell r="N483" t="str">
            <v>0</v>
          </cell>
          <cell r="O483" t="str">
            <v>8</v>
          </cell>
          <cell r="P483" t="str">
            <v>29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FANU1066647           </v>
          </cell>
          <cell r="U483" t="str">
            <v>17/03/2022</v>
          </cell>
          <cell r="V483" t="str">
            <v>17/03/2022</v>
          </cell>
          <cell r="W483" t="str">
            <v/>
          </cell>
          <cell r="X483" t="str">
            <v>MBB</v>
          </cell>
          <cell r="Y483" t="str">
            <v/>
          </cell>
          <cell r="Z483" t="str">
            <v>20</v>
          </cell>
          <cell r="AA483" t="str">
            <v>2</v>
          </cell>
          <cell r="AB483" t="str">
            <v>35</v>
          </cell>
          <cell r="AC483" t="str">
            <v>11</v>
          </cell>
          <cell r="AD483" t="str">
            <v xml:space="preserve">FANU1066647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Pendente</v>
          </cell>
          <cell r="AI483" t="str">
            <v>Não</v>
          </cell>
          <cell r="AJ483" t="str">
            <v>16/02/2022</v>
          </cell>
          <cell r="AK483" t="str">
            <v>Marítimo</v>
          </cell>
          <cell r="AL483" t="str">
            <v>17/02/2022</v>
          </cell>
          <cell r="AM483" t="str">
            <v>01/03/2022</v>
          </cell>
          <cell r="AN483" t="str">
            <v>2205036601</v>
          </cell>
        </row>
        <row r="484">
          <cell r="B484">
            <v>80536740</v>
          </cell>
          <cell r="C484" t="str">
            <v xml:space="preserve">540201967 </v>
          </cell>
          <cell r="E484" t="str">
            <v/>
          </cell>
          <cell r="F484" t="str">
            <v/>
          </cell>
          <cell r="G484" t="str">
            <v xml:space="preserve">UASC ZAMZAM                                       </v>
          </cell>
          <cell r="I484" t="str">
            <v/>
          </cell>
          <cell r="J484">
            <v>6</v>
          </cell>
          <cell r="K484" t="str">
            <v>5</v>
          </cell>
          <cell r="L484" t="str">
            <v>6</v>
          </cell>
          <cell r="M484" t="str">
            <v>0</v>
          </cell>
          <cell r="N484" t="str">
            <v>0</v>
          </cell>
          <cell r="O484" t="str">
            <v>2</v>
          </cell>
          <cell r="P484" t="str">
            <v>19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FDCU0002718           </v>
          </cell>
          <cell r="V484" t="str">
            <v>21/03/2022</v>
          </cell>
          <cell r="W484" t="str">
            <v>EXO.TRANSM. GW6E-2800/200KV-12 ( TEZOTO-GIBA ) PUXE SBL</v>
          </cell>
          <cell r="X484" t="str">
            <v>DTA EADI</v>
          </cell>
          <cell r="Y484" t="str">
            <v>17/03/2022</v>
          </cell>
          <cell r="Z484" t="str">
            <v xml:space="preserve">7 </v>
          </cell>
          <cell r="AA484" t="str">
            <v>0</v>
          </cell>
          <cell r="AB484" t="str">
            <v>21</v>
          </cell>
          <cell r="AC484" t="str">
            <v>11</v>
          </cell>
          <cell r="AD484" t="str">
            <v xml:space="preserve">FDCU0002718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Pendente</v>
          </cell>
          <cell r="AI484" t="str">
            <v>Não</v>
          </cell>
          <cell r="AJ484" t="str">
            <v>16/02/2022</v>
          </cell>
          <cell r="AK484" t="str">
            <v>Marítimo</v>
          </cell>
          <cell r="AL484" t="str">
            <v>14/02/2022</v>
          </cell>
          <cell r="AM484" t="str">
            <v>01/03/2022</v>
          </cell>
          <cell r="AN484" t="str">
            <v xml:space="preserve">          </v>
          </cell>
        </row>
        <row r="485">
          <cell r="B485">
            <v>80536698</v>
          </cell>
          <cell r="C485" t="str">
            <v xml:space="preserve">540201968 </v>
          </cell>
          <cell r="E485" t="str">
            <v/>
          </cell>
          <cell r="F485" t="str">
            <v/>
          </cell>
          <cell r="G485" t="str">
            <v xml:space="preserve">UASC ZAMZAM                                       </v>
          </cell>
          <cell r="I485" t="str">
            <v/>
          </cell>
          <cell r="J485">
            <v>12</v>
          </cell>
          <cell r="K485" t="str">
            <v>3</v>
          </cell>
          <cell r="L485" t="str">
            <v>12</v>
          </cell>
          <cell r="M485" t="str">
            <v>0</v>
          </cell>
          <cell r="N485" t="str">
            <v>23</v>
          </cell>
          <cell r="O485" t="str">
            <v>15</v>
          </cell>
          <cell r="P485" t="str">
            <v>2</v>
          </cell>
          <cell r="Q485" t="str">
            <v>4</v>
          </cell>
          <cell r="R485" t="str">
            <v>4</v>
          </cell>
          <cell r="S485" t="str">
            <v>Não</v>
          </cell>
          <cell r="T485" t="str">
            <v xml:space="preserve">HLBU2666095           </v>
          </cell>
          <cell r="V485" t="str">
            <v>21/03/2022</v>
          </cell>
          <cell r="W485" t="str">
            <v/>
          </cell>
          <cell r="X485" t="str">
            <v>DTA EADI</v>
          </cell>
          <cell r="Y485" t="str">
            <v>17/03/2022</v>
          </cell>
          <cell r="Z485" t="str">
            <v xml:space="preserve">7 </v>
          </cell>
          <cell r="AA485" t="str">
            <v>0</v>
          </cell>
          <cell r="AB485" t="str">
            <v>44</v>
          </cell>
          <cell r="AC485" t="str">
            <v>11</v>
          </cell>
          <cell r="AD485" t="str">
            <v xml:space="preserve">HLBU2666095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Pendente</v>
          </cell>
          <cell r="AI485" t="str">
            <v>Não</v>
          </cell>
          <cell r="AJ485" t="str">
            <v>16/02/2022</v>
          </cell>
          <cell r="AK485" t="str">
            <v>Marítimo</v>
          </cell>
          <cell r="AL485" t="str">
            <v>14/02/2022</v>
          </cell>
          <cell r="AM485" t="str">
            <v>01/03/2022</v>
          </cell>
          <cell r="AN485" t="str">
            <v xml:space="preserve">          </v>
          </cell>
        </row>
        <row r="486">
          <cell r="B486">
            <v>80536808</v>
          </cell>
          <cell r="C486" t="str">
            <v xml:space="preserve">540201970 </v>
          </cell>
          <cell r="E486" t="str">
            <v/>
          </cell>
          <cell r="F486" t="str">
            <v/>
          </cell>
          <cell r="G486" t="str">
            <v xml:space="preserve">UASC ZAMZAM                                       </v>
          </cell>
          <cell r="I486" t="str">
            <v/>
          </cell>
          <cell r="J486">
            <v>47</v>
          </cell>
          <cell r="K486" t="str">
            <v>11</v>
          </cell>
          <cell r="L486" t="str">
            <v>47</v>
          </cell>
          <cell r="M486" t="str">
            <v>153</v>
          </cell>
          <cell r="N486" t="str">
            <v>20</v>
          </cell>
          <cell r="O486" t="str">
            <v>12</v>
          </cell>
          <cell r="P486" t="str">
            <v>12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FANU1845420           </v>
          </cell>
          <cell r="V486" t="str">
            <v>21/03/2022</v>
          </cell>
          <cell r="W486" t="str">
            <v/>
          </cell>
          <cell r="X486" t="str">
            <v>DTA TRANSP</v>
          </cell>
          <cell r="Y486" t="str">
            <v/>
          </cell>
          <cell r="Z486" t="str">
            <v xml:space="preserve">7 </v>
          </cell>
          <cell r="AA486" t="str">
            <v>0</v>
          </cell>
          <cell r="AB486" t="str">
            <v>47</v>
          </cell>
          <cell r="AC486" t="str">
            <v>11</v>
          </cell>
          <cell r="AD486" t="str">
            <v xml:space="preserve">FANU1845420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Pendente</v>
          </cell>
          <cell r="AI486" t="str">
            <v>Não</v>
          </cell>
          <cell r="AJ486" t="str">
            <v>16/02/2022</v>
          </cell>
          <cell r="AK486" t="str">
            <v>Marítimo</v>
          </cell>
          <cell r="AL486" t="str">
            <v>14/02/2022</v>
          </cell>
          <cell r="AM486" t="str">
            <v>01/03/2022</v>
          </cell>
          <cell r="AN486" t="str">
            <v xml:space="preserve">          </v>
          </cell>
        </row>
        <row r="487">
          <cell r="B487">
            <v>80536851</v>
          </cell>
          <cell r="C487" t="str">
            <v xml:space="preserve">540201971 </v>
          </cell>
          <cell r="E487" t="str">
            <v/>
          </cell>
          <cell r="F487" t="str">
            <v/>
          </cell>
          <cell r="G487" t="str">
            <v xml:space="preserve">UASC ZAMZAM                                       </v>
          </cell>
          <cell r="I487" t="str">
            <v/>
          </cell>
          <cell r="J487">
            <v>22</v>
          </cell>
          <cell r="K487" t="str">
            <v>8</v>
          </cell>
          <cell r="L487" t="str">
            <v>22</v>
          </cell>
          <cell r="M487" t="str">
            <v>0</v>
          </cell>
          <cell r="N487" t="str">
            <v>21</v>
          </cell>
          <cell r="O487" t="str">
            <v>15</v>
          </cell>
          <cell r="P487" t="str">
            <v>2</v>
          </cell>
          <cell r="Q487" t="str">
            <v>1</v>
          </cell>
          <cell r="R487" t="str">
            <v>1</v>
          </cell>
          <cell r="S487" t="str">
            <v>Não</v>
          </cell>
          <cell r="T487" t="str">
            <v xml:space="preserve">TRLU7647423           </v>
          </cell>
          <cell r="U487" t="str">
            <v>25/03/2022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 xml:space="preserve">7 </v>
          </cell>
          <cell r="AA487" t="str">
            <v>1</v>
          </cell>
          <cell r="AB487" t="str">
            <v>39</v>
          </cell>
          <cell r="AC487" t="str">
            <v>11</v>
          </cell>
          <cell r="AD487" t="str">
            <v xml:space="preserve">TRLU7647423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Pendente</v>
          </cell>
          <cell r="AI487" t="str">
            <v>Não</v>
          </cell>
          <cell r="AJ487" t="str">
            <v>16/02/2022</v>
          </cell>
          <cell r="AK487" t="str">
            <v>Marítimo</v>
          </cell>
          <cell r="AL487" t="str">
            <v>14/02/2022</v>
          </cell>
          <cell r="AM487" t="str">
            <v>01/03/2022</v>
          </cell>
          <cell r="AN487" t="str">
            <v xml:space="preserve">          </v>
          </cell>
        </row>
        <row r="488">
          <cell r="B488">
            <v>80536453</v>
          </cell>
          <cell r="C488" t="str">
            <v xml:space="preserve">540201973 </v>
          </cell>
          <cell r="E488" t="str">
            <v/>
          </cell>
          <cell r="F488" t="str">
            <v>VERDE</v>
          </cell>
          <cell r="G488" t="str">
            <v xml:space="preserve">UASC ZAMZAM                                       </v>
          </cell>
          <cell r="H488" t="str">
            <v>2</v>
          </cell>
          <cell r="I488" t="str">
            <v/>
          </cell>
          <cell r="J488">
            <v>62</v>
          </cell>
          <cell r="K488" t="str">
            <v>28</v>
          </cell>
          <cell r="L488" t="str">
            <v>62</v>
          </cell>
          <cell r="M488" t="str">
            <v>374</v>
          </cell>
          <cell r="N488" t="str">
            <v>18</v>
          </cell>
          <cell r="O488" t="str">
            <v>0</v>
          </cell>
          <cell r="P488" t="str">
            <v>0</v>
          </cell>
          <cell r="Q488" t="str">
            <v>4</v>
          </cell>
          <cell r="R488" t="str">
            <v>4</v>
          </cell>
          <cell r="S488" t="str">
            <v>Não</v>
          </cell>
          <cell r="T488" t="str">
            <v xml:space="preserve">FANU1915575           </v>
          </cell>
          <cell r="U488" t="str">
            <v>16/03/2022</v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>20</v>
          </cell>
          <cell r="AA488" t="str">
            <v>3</v>
          </cell>
          <cell r="AB488" t="str">
            <v>29</v>
          </cell>
          <cell r="AC488" t="str">
            <v>11</v>
          </cell>
          <cell r="AD488" t="str">
            <v xml:space="preserve">FANU1915575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Pendente</v>
          </cell>
          <cell r="AI488" t="str">
            <v>Não</v>
          </cell>
          <cell r="AJ488" t="str">
            <v>16/02/2022</v>
          </cell>
          <cell r="AK488" t="str">
            <v>Marítimo</v>
          </cell>
          <cell r="AL488" t="str">
            <v>17/02/2022</v>
          </cell>
          <cell r="AM488" t="str">
            <v>01/03/2022</v>
          </cell>
          <cell r="AN488" t="str">
            <v>2204966206</v>
          </cell>
        </row>
        <row r="489">
          <cell r="B489">
            <v>80536256</v>
          </cell>
          <cell r="C489" t="str">
            <v xml:space="preserve">540201977 </v>
          </cell>
          <cell r="E489" t="str">
            <v/>
          </cell>
          <cell r="F489" t="str">
            <v/>
          </cell>
          <cell r="G489" t="str">
            <v xml:space="preserve">UASC ZAMZAM                                       </v>
          </cell>
          <cell r="I489" t="str">
            <v/>
          </cell>
          <cell r="J489">
            <v>1</v>
          </cell>
          <cell r="K489" t="str">
            <v/>
          </cell>
          <cell r="L489" t="str">
            <v>1</v>
          </cell>
          <cell r="M489" t="str">
            <v>0</v>
          </cell>
          <cell r="N489" t="str">
            <v>0</v>
          </cell>
          <cell r="O489" t="str">
            <v>0</v>
          </cell>
          <cell r="P489" t="str">
            <v>0</v>
          </cell>
          <cell r="Q489" t="str">
            <v>7</v>
          </cell>
          <cell r="R489" t="str">
            <v>7</v>
          </cell>
          <cell r="S489" t="str">
            <v>Não</v>
          </cell>
          <cell r="T489" t="str">
            <v xml:space="preserve">HLBU3088345           </v>
          </cell>
          <cell r="V489" t="str">
            <v>21/03/2022</v>
          </cell>
          <cell r="W489" t="str">
            <v/>
          </cell>
          <cell r="X489" t="str">
            <v>DTA EADI</v>
          </cell>
          <cell r="Y489" t="str">
            <v>17/03/2022</v>
          </cell>
          <cell r="Z489" t="str">
            <v xml:space="preserve">7 </v>
          </cell>
          <cell r="AA489" t="str">
            <v>0</v>
          </cell>
          <cell r="AB489" t="str">
            <v>7</v>
          </cell>
          <cell r="AC489" t="str">
            <v>11</v>
          </cell>
          <cell r="AD489" t="str">
            <v xml:space="preserve">HLBU3088345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Pendente</v>
          </cell>
          <cell r="AI489" t="str">
            <v>Não</v>
          </cell>
          <cell r="AJ489" t="str">
            <v>16/02/2022</v>
          </cell>
          <cell r="AK489" t="str">
            <v>Marítimo</v>
          </cell>
          <cell r="AL489" t="str">
            <v>14/02/2022</v>
          </cell>
          <cell r="AM489" t="str">
            <v>01/03/2022</v>
          </cell>
          <cell r="AN489" t="str">
            <v xml:space="preserve">          </v>
          </cell>
        </row>
        <row r="490">
          <cell r="B490">
            <v>100095550</v>
          </cell>
          <cell r="C490" t="str">
            <v xml:space="preserve">540202074 </v>
          </cell>
          <cell r="E490" t="str">
            <v/>
          </cell>
          <cell r="F490" t="str">
            <v/>
          </cell>
          <cell r="G490" t="str">
            <v xml:space="preserve">UASC ZAMZAM                                       </v>
          </cell>
          <cell r="I490" t="str">
            <v/>
          </cell>
          <cell r="J490">
            <v>1</v>
          </cell>
          <cell r="K490" t="str">
            <v/>
          </cell>
          <cell r="L490" t="str">
            <v>1</v>
          </cell>
          <cell r="M490" t="str">
            <v>0</v>
          </cell>
          <cell r="N490" t="str">
            <v>1</v>
          </cell>
          <cell r="O490" t="str">
            <v>0</v>
          </cell>
          <cell r="P490" t="str">
            <v>0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BOM8074128            </v>
          </cell>
          <cell r="V490" t="str">
            <v>23/03/2022</v>
          </cell>
          <cell r="W490" t="str">
            <v/>
          </cell>
          <cell r="X490" t="str">
            <v>WILSON&amp;SONS</v>
          </cell>
          <cell r="Y490" t="str">
            <v/>
          </cell>
          <cell r="Z490" t="str">
            <v xml:space="preserve">8 </v>
          </cell>
          <cell r="AA490" t="str">
            <v>0</v>
          </cell>
          <cell r="AB490" t="str">
            <v>0</v>
          </cell>
          <cell r="AC490" t="str">
            <v>0</v>
          </cell>
          <cell r="AD490" t="str">
            <v xml:space="preserve">                         </v>
          </cell>
          <cell r="AE490" t="str">
            <v/>
          </cell>
          <cell r="AF490" t="str">
            <v/>
          </cell>
          <cell r="AG490" t="str">
            <v>16919100</v>
          </cell>
          <cell r="AH490" t="str">
            <v>Pendente</v>
          </cell>
          <cell r="AI490" t="str">
            <v>Não</v>
          </cell>
          <cell r="AJ490" t="str">
            <v>30/12/2021</v>
          </cell>
          <cell r="AK490" t="str">
            <v>Marítimo</v>
          </cell>
          <cell r="AL490" t="str">
            <v>05/01/2022</v>
          </cell>
          <cell r="AM490" t="str">
            <v>06/03/2022</v>
          </cell>
          <cell r="AN490" t="str">
            <v xml:space="preserve">          </v>
          </cell>
        </row>
        <row r="491">
          <cell r="B491">
            <v>100095549</v>
          </cell>
          <cell r="C491" t="str">
            <v xml:space="preserve">540202074 </v>
          </cell>
          <cell r="E491" t="str">
            <v/>
          </cell>
          <cell r="F491" t="str">
            <v/>
          </cell>
          <cell r="G491" t="str">
            <v xml:space="preserve">UASC ZAMZAM                                       </v>
          </cell>
          <cell r="I491" t="str">
            <v/>
          </cell>
          <cell r="J491">
            <v>1</v>
          </cell>
          <cell r="K491" t="str">
            <v/>
          </cell>
          <cell r="L491" t="str">
            <v>1</v>
          </cell>
          <cell r="M491" t="str">
            <v>0</v>
          </cell>
          <cell r="N491" t="str">
            <v>1</v>
          </cell>
          <cell r="O491" t="str">
            <v>0</v>
          </cell>
          <cell r="P491" t="str">
            <v>0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BOM8074128            </v>
          </cell>
          <cell r="V491" t="str">
            <v>23/03/2022</v>
          </cell>
          <cell r="W491" t="str">
            <v/>
          </cell>
          <cell r="X491" t="str">
            <v>WILSON&amp;SONS</v>
          </cell>
          <cell r="Y491" t="str">
            <v/>
          </cell>
          <cell r="Z491" t="str">
            <v xml:space="preserve">8 </v>
          </cell>
          <cell r="AA491" t="str">
            <v>0</v>
          </cell>
          <cell r="AB491" t="str">
            <v>0</v>
          </cell>
          <cell r="AC491" t="str">
            <v>0</v>
          </cell>
          <cell r="AD491" t="str">
            <v xml:space="preserve">                         </v>
          </cell>
          <cell r="AE491" t="str">
            <v/>
          </cell>
          <cell r="AF491" t="str">
            <v/>
          </cell>
          <cell r="AG491" t="str">
            <v>16919100</v>
          </cell>
          <cell r="AH491" t="str">
            <v>Pendente</v>
          </cell>
          <cell r="AI491" t="str">
            <v>Não</v>
          </cell>
          <cell r="AJ491" t="str">
            <v>30/12/2021</v>
          </cell>
          <cell r="AK491" t="str">
            <v>Marítimo</v>
          </cell>
          <cell r="AL491" t="str">
            <v>05/01/2022</v>
          </cell>
          <cell r="AM491" t="str">
            <v>06/03/2022</v>
          </cell>
          <cell r="AN491" t="str">
            <v xml:space="preserve">          </v>
          </cell>
        </row>
        <row r="492">
          <cell r="B492">
            <v>80536308</v>
          </cell>
          <cell r="C492" t="str">
            <v xml:space="preserve">540201861 </v>
          </cell>
          <cell r="E492" t="str">
            <v/>
          </cell>
          <cell r="F492" t="str">
            <v>VERDE</v>
          </cell>
          <cell r="G492" t="str">
            <v xml:space="preserve">UASC ZAMZAM                                       </v>
          </cell>
          <cell r="H492" t="str">
            <v>4</v>
          </cell>
          <cell r="I492" t="str">
            <v/>
          </cell>
          <cell r="J492">
            <v>74</v>
          </cell>
          <cell r="K492" t="str">
            <v>24</v>
          </cell>
          <cell r="L492" t="str">
            <v>74</v>
          </cell>
          <cell r="M492" t="str">
            <v>533</v>
          </cell>
          <cell r="N492" t="str">
            <v>37</v>
          </cell>
          <cell r="O492" t="str">
            <v>7</v>
          </cell>
          <cell r="P492" t="str">
            <v>8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HLBU2202031           </v>
          </cell>
          <cell r="U492" t="str">
            <v>16/03/2022</v>
          </cell>
          <cell r="V492" t="str">
            <v>15/03/2022</v>
          </cell>
          <cell r="W492" t="str">
            <v>Ronie A9702400405</v>
          </cell>
          <cell r="X492" t="str">
            <v>EM DESOVA</v>
          </cell>
          <cell r="Y492" t="str">
            <v/>
          </cell>
          <cell r="Z492" t="str">
            <v>20</v>
          </cell>
          <cell r="AA492" t="str">
            <v>5</v>
          </cell>
          <cell r="AB492" t="str">
            <v>48</v>
          </cell>
          <cell r="AC492" t="str">
            <v>11</v>
          </cell>
          <cell r="AD492" t="str">
            <v xml:space="preserve">HLBU2202031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Em conferência</v>
          </cell>
          <cell r="AI492" t="str">
            <v>Sim</v>
          </cell>
          <cell r="AJ492" t="str">
            <v>16/02/2022</v>
          </cell>
          <cell r="AK492" t="str">
            <v>Marítimo</v>
          </cell>
          <cell r="AL492" t="str">
            <v>17/02/2022</v>
          </cell>
          <cell r="AM492" t="str">
            <v>01/03/2022</v>
          </cell>
          <cell r="AN492" t="str">
            <v>2204777071</v>
          </cell>
        </row>
        <row r="493">
          <cell r="B493">
            <v>80535550</v>
          </cell>
          <cell r="C493" t="str">
            <v xml:space="preserve">540201713 </v>
          </cell>
          <cell r="E493" t="str">
            <v/>
          </cell>
          <cell r="F493" t="str">
            <v>VERDE</v>
          </cell>
          <cell r="G493" t="str">
            <v xml:space="preserve">UASC ZAMZAM                                       </v>
          </cell>
          <cell r="H493" t="str">
            <v>3</v>
          </cell>
          <cell r="I493" t="str">
            <v>0</v>
          </cell>
          <cell r="J493">
            <v>91</v>
          </cell>
          <cell r="K493" t="str">
            <v>39</v>
          </cell>
          <cell r="L493" t="str">
            <v>91</v>
          </cell>
          <cell r="M493" t="str">
            <v>444</v>
          </cell>
          <cell r="N493" t="str">
            <v>22</v>
          </cell>
          <cell r="O493" t="str">
            <v>1</v>
          </cell>
          <cell r="P493" t="str">
            <v>11</v>
          </cell>
          <cell r="Q493" t="str">
            <v>2</v>
          </cell>
          <cell r="R493" t="str">
            <v>2</v>
          </cell>
          <cell r="S493" t="str">
            <v>Não</v>
          </cell>
          <cell r="T493" t="str">
            <v xml:space="preserve">BEAU4924925           </v>
          </cell>
          <cell r="U493" t="str">
            <v>16/03/2022</v>
          </cell>
          <cell r="V493" t="str">
            <v>16/03/2022</v>
          </cell>
          <cell r="W493" t="str">
            <v>CJ. CAMBIO ( ALVARO ) PUXE SBL / Leticia A9582800000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4</v>
          </cell>
          <cell r="AB493" t="str">
            <v>43</v>
          </cell>
          <cell r="AC493" t="str">
            <v>11</v>
          </cell>
          <cell r="AD493" t="str">
            <v xml:space="preserve">BEAU4924925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Sim</v>
          </cell>
          <cell r="AJ493" t="str">
            <v>16/02/2022</v>
          </cell>
          <cell r="AK493" t="str">
            <v>Marítimo</v>
          </cell>
          <cell r="AL493" t="str">
            <v>17/02/2022</v>
          </cell>
          <cell r="AM493" t="str">
            <v>01/03/2022</v>
          </cell>
          <cell r="AN493" t="str">
            <v>2204949034</v>
          </cell>
        </row>
        <row r="494">
          <cell r="B494">
            <v>80536484</v>
          </cell>
          <cell r="C494" t="str">
            <v xml:space="preserve">540201717 </v>
          </cell>
          <cell r="E494" t="str">
            <v/>
          </cell>
          <cell r="F494" t="str">
            <v>VERDE</v>
          </cell>
          <cell r="G494" t="str">
            <v xml:space="preserve">UASC ZAMZAM                                       </v>
          </cell>
          <cell r="H494" t="str">
            <v>8</v>
          </cell>
          <cell r="I494" t="str">
            <v>0</v>
          </cell>
          <cell r="J494">
            <v>7</v>
          </cell>
          <cell r="K494" t="str">
            <v>2</v>
          </cell>
          <cell r="L494" t="str">
            <v>7</v>
          </cell>
          <cell r="M494" t="str">
            <v>0</v>
          </cell>
          <cell r="N494" t="str">
            <v>9</v>
          </cell>
          <cell r="O494" t="str">
            <v>7</v>
          </cell>
          <cell r="P494" t="str">
            <v>16</v>
          </cell>
          <cell r="Q494" t="str">
            <v>0</v>
          </cell>
          <cell r="R494" t="str">
            <v>0</v>
          </cell>
          <cell r="S494" t="str">
            <v>Não</v>
          </cell>
          <cell r="T494" t="str">
            <v xml:space="preserve">CAIU4261977           </v>
          </cell>
          <cell r="U494" t="str">
            <v>11/03/2022</v>
          </cell>
          <cell r="V494" t="str">
            <v>11/03/2022</v>
          </cell>
          <cell r="W494" t="str">
            <v>Patrick A9423201711</v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1</v>
          </cell>
          <cell r="AB494" t="str">
            <v>32</v>
          </cell>
          <cell r="AC494" t="str">
            <v>11</v>
          </cell>
          <cell r="AD494" t="str">
            <v xml:space="preserve">CAIU4261977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Não</v>
          </cell>
          <cell r="AJ494" t="str">
            <v>16/02/2022</v>
          </cell>
          <cell r="AK494" t="str">
            <v>Marítimo</v>
          </cell>
          <cell r="AL494" t="str">
            <v>17/02/2022</v>
          </cell>
          <cell r="AM494" t="str">
            <v>01/03/2022</v>
          </cell>
          <cell r="AN494" t="str">
            <v>2204634572</v>
          </cell>
        </row>
        <row r="495">
          <cell r="B495">
            <v>80535748</v>
          </cell>
          <cell r="C495" t="str">
            <v xml:space="preserve">540201725 </v>
          </cell>
          <cell r="E495" t="str">
            <v/>
          </cell>
          <cell r="F495" t="str">
            <v>VERDE</v>
          </cell>
          <cell r="G495" t="str">
            <v xml:space="preserve">UASC ZAMZAM                                       </v>
          </cell>
          <cell r="H495" t="str">
            <v>9</v>
          </cell>
          <cell r="I495" t="str">
            <v>0</v>
          </cell>
          <cell r="J495">
            <v>85</v>
          </cell>
          <cell r="K495" t="str">
            <v>8</v>
          </cell>
          <cell r="L495" t="str">
            <v>85</v>
          </cell>
          <cell r="M495" t="str">
            <v>464</v>
          </cell>
          <cell r="N495" t="str">
            <v>32</v>
          </cell>
          <cell r="O495" t="str">
            <v>14</v>
          </cell>
          <cell r="P495" t="str">
            <v>5</v>
          </cell>
          <cell r="Q495" t="str">
            <v>0</v>
          </cell>
          <cell r="R495" t="str">
            <v>0</v>
          </cell>
          <cell r="S495" t="str">
            <v>Não</v>
          </cell>
          <cell r="T495" t="str">
            <v xml:space="preserve">TGBU6169652           </v>
          </cell>
          <cell r="U495" t="str">
            <v>09/03/2022</v>
          </cell>
          <cell r="V495" t="str">
            <v>09/03/2022</v>
          </cell>
          <cell r="W495" t="str">
            <v>Ronie A9709970164</v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3</v>
          </cell>
          <cell r="AB495" t="str">
            <v>48</v>
          </cell>
          <cell r="AC495" t="str">
            <v>11</v>
          </cell>
          <cell r="AD495" t="str">
            <v xml:space="preserve">TGBU6169652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Sim</v>
          </cell>
          <cell r="AJ495" t="str">
            <v>16/02/2022</v>
          </cell>
          <cell r="AK495" t="str">
            <v>Marítimo</v>
          </cell>
          <cell r="AL495" t="str">
            <v>17/02/2022</v>
          </cell>
          <cell r="AM495" t="str">
            <v>01/03/2022</v>
          </cell>
          <cell r="AN495" t="str">
            <v>2204487073</v>
          </cell>
        </row>
        <row r="496">
          <cell r="B496">
            <v>80535805</v>
          </cell>
          <cell r="C496" t="str">
            <v xml:space="preserve">540201729 </v>
          </cell>
          <cell r="E496" t="str">
            <v/>
          </cell>
          <cell r="F496" t="str">
            <v>VERDE</v>
          </cell>
          <cell r="G496" t="str">
            <v xml:space="preserve">UASC ZAMZAM                                       </v>
          </cell>
          <cell r="H496" t="str">
            <v>9</v>
          </cell>
          <cell r="I496" t="str">
            <v>0</v>
          </cell>
          <cell r="J496">
            <v>59</v>
          </cell>
          <cell r="K496" t="str">
            <v>8</v>
          </cell>
          <cell r="L496" t="str">
            <v>59</v>
          </cell>
          <cell r="M496" t="str">
            <v>444</v>
          </cell>
          <cell r="N496" t="str">
            <v>54</v>
          </cell>
          <cell r="O496" t="str">
            <v>3</v>
          </cell>
          <cell r="P496" t="str">
            <v>7</v>
          </cell>
          <cell r="Q496" t="str">
            <v>1</v>
          </cell>
          <cell r="R496" t="str">
            <v>1</v>
          </cell>
          <cell r="S496" t="str">
            <v>Não</v>
          </cell>
          <cell r="T496" t="str">
            <v xml:space="preserve">HLBU2131030           </v>
          </cell>
          <cell r="U496" t="str">
            <v>08/03/2022</v>
          </cell>
          <cell r="V496" t="str">
            <v>08/03/2022</v>
          </cell>
          <cell r="W496" t="str">
            <v>Guilherme N910050006026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3</v>
          </cell>
          <cell r="AB496" t="str">
            <v>59</v>
          </cell>
          <cell r="AC496" t="str">
            <v>11</v>
          </cell>
          <cell r="AD496" t="str">
            <v xml:space="preserve">HLBU2131030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Sim</v>
          </cell>
          <cell r="AJ496" t="str">
            <v>16/02/2022</v>
          </cell>
          <cell r="AK496" t="str">
            <v>Marítimo</v>
          </cell>
          <cell r="AL496" t="str">
            <v>17/02/2022</v>
          </cell>
          <cell r="AM496" t="str">
            <v>01/03/2022</v>
          </cell>
          <cell r="AN496" t="str">
            <v>2204463697</v>
          </cell>
        </row>
        <row r="497">
          <cell r="B497">
            <v>80536247</v>
          </cell>
          <cell r="C497" t="str">
            <v xml:space="preserve">540201759 </v>
          </cell>
          <cell r="E497" t="str">
            <v/>
          </cell>
          <cell r="F497" t="str">
            <v>VERDE</v>
          </cell>
          <cell r="G497" t="str">
            <v xml:space="preserve">UASC ZAMZAM                                       </v>
          </cell>
          <cell r="H497" t="str">
            <v>9</v>
          </cell>
          <cell r="I497" t="str">
            <v>0</v>
          </cell>
          <cell r="J497">
            <v>17</v>
          </cell>
          <cell r="K497" t="str">
            <v>3</v>
          </cell>
          <cell r="L497" t="str">
            <v>17</v>
          </cell>
          <cell r="M497" t="str">
            <v>135</v>
          </cell>
          <cell r="N497" t="str">
            <v>34</v>
          </cell>
          <cell r="O497" t="str">
            <v>0</v>
          </cell>
          <cell r="P497" t="str">
            <v>0</v>
          </cell>
          <cell r="Q497" t="str">
            <v>0</v>
          </cell>
          <cell r="R497" t="str">
            <v>0</v>
          </cell>
          <cell r="S497" t="str">
            <v>Não</v>
          </cell>
          <cell r="T497" t="str">
            <v xml:space="preserve">HLXU6496477           </v>
          </cell>
          <cell r="U497" t="str">
            <v>10/03/2022</v>
          </cell>
          <cell r="V497" t="str">
            <v>17/03/2022</v>
          </cell>
          <cell r="W497" t="str">
            <v>Guilherme A9042004301 / Carlos A0252507903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2</v>
          </cell>
          <cell r="AB497" t="str">
            <v>36</v>
          </cell>
          <cell r="AC497" t="str">
            <v>11</v>
          </cell>
          <cell r="AD497" t="str">
            <v xml:space="preserve">HLXU6496477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16/02/2022</v>
          </cell>
          <cell r="AK497" t="str">
            <v>Marítimo</v>
          </cell>
          <cell r="AL497" t="str">
            <v>17/02/2022</v>
          </cell>
          <cell r="AM497" t="str">
            <v>01/03/2022</v>
          </cell>
          <cell r="AN497" t="str">
            <v>2204533075</v>
          </cell>
        </row>
        <row r="498">
          <cell r="B498">
            <v>80536165</v>
          </cell>
          <cell r="C498" t="str">
            <v xml:space="preserve">540201761 </v>
          </cell>
          <cell r="E498" t="str">
            <v/>
          </cell>
          <cell r="F498" t="str">
            <v>VERDE</v>
          </cell>
          <cell r="G498" t="str">
            <v xml:space="preserve">UASC ZAMZAM                                       </v>
          </cell>
          <cell r="H498" t="str">
            <v>9</v>
          </cell>
          <cell r="I498" t="str">
            <v>0</v>
          </cell>
          <cell r="J498">
            <v>4</v>
          </cell>
          <cell r="K498" t="str">
            <v/>
          </cell>
          <cell r="L498" t="str">
            <v>4</v>
          </cell>
          <cell r="M498" t="str">
            <v>0</v>
          </cell>
          <cell r="N498" t="str">
            <v>40</v>
          </cell>
          <cell r="O498" t="str">
            <v>46</v>
          </cell>
          <cell r="P498" t="str">
            <v>0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GLDU7607173           </v>
          </cell>
          <cell r="U498" t="str">
            <v>15/03/2022</v>
          </cell>
          <cell r="V498" t="str">
            <v>16/03/2022</v>
          </cell>
          <cell r="W498" t="str">
            <v>Leticia A9448840222   0001</v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3</v>
          </cell>
          <cell r="AB498" t="str">
            <v>86</v>
          </cell>
          <cell r="AC498" t="str">
            <v>11</v>
          </cell>
          <cell r="AD498" t="str">
            <v xml:space="preserve">GLDU7607173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Sim</v>
          </cell>
          <cell r="AJ498" t="str">
            <v>16/02/2022</v>
          </cell>
          <cell r="AK498" t="str">
            <v>Marítimo</v>
          </cell>
          <cell r="AL498" t="str">
            <v>17/02/2022</v>
          </cell>
          <cell r="AM498" t="str">
            <v>01/03/2022</v>
          </cell>
          <cell r="AN498" t="str">
            <v>2204531480</v>
          </cell>
        </row>
        <row r="499">
          <cell r="B499">
            <v>80536294</v>
          </cell>
          <cell r="C499" t="str">
            <v xml:space="preserve">540201859 </v>
          </cell>
          <cell r="E499" t="str">
            <v/>
          </cell>
          <cell r="F499" t="str">
            <v>VERDE</v>
          </cell>
          <cell r="G499" t="str">
            <v xml:space="preserve">UASC ZAMZAM                                       </v>
          </cell>
          <cell r="H499" t="str">
            <v>3</v>
          </cell>
          <cell r="I499" t="str">
            <v>0</v>
          </cell>
          <cell r="J499">
            <v>13</v>
          </cell>
          <cell r="K499" t="str">
            <v>9</v>
          </cell>
          <cell r="L499" t="str">
            <v>13</v>
          </cell>
          <cell r="M499" t="str">
            <v>0</v>
          </cell>
          <cell r="N499" t="str">
            <v>16</v>
          </cell>
          <cell r="O499" t="str">
            <v>8</v>
          </cell>
          <cell r="P499" t="str">
            <v>17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FSCU7149280           </v>
          </cell>
          <cell r="U499" t="str">
            <v>15/03/2022</v>
          </cell>
          <cell r="V499" t="str">
            <v>15/03/2022</v>
          </cell>
          <cell r="W499" t="str">
            <v>EXO.TRANSM. GW6E-2800/200KV-12 ( TEZOTO-GIBA ) PUXE SBL/ Milani A9408200361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41</v>
          </cell>
          <cell r="AC499" t="str">
            <v>11</v>
          </cell>
          <cell r="AD499" t="str">
            <v xml:space="preserve">FSCU7149280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Não</v>
          </cell>
          <cell r="AJ499" t="str">
            <v>16/02/2022</v>
          </cell>
          <cell r="AK499" t="str">
            <v>Marítimo</v>
          </cell>
          <cell r="AL499" t="str">
            <v>17/02/2022</v>
          </cell>
          <cell r="AM499" t="str">
            <v>01/03/2022</v>
          </cell>
          <cell r="AN499" t="str">
            <v>2204892920</v>
          </cell>
        </row>
        <row r="500">
          <cell r="B500">
            <v>80536278</v>
          </cell>
          <cell r="C500" t="str">
            <v xml:space="preserve">540201863 </v>
          </cell>
          <cell r="E500" t="str">
            <v/>
          </cell>
          <cell r="F500" t="str">
            <v>VERDE</v>
          </cell>
          <cell r="G500" t="str">
            <v xml:space="preserve">UASC ZAMZAM                                       </v>
          </cell>
          <cell r="H500" t="str">
            <v>7</v>
          </cell>
          <cell r="I500" t="str">
            <v>0</v>
          </cell>
          <cell r="J500">
            <v>14</v>
          </cell>
          <cell r="K500" t="str">
            <v>6</v>
          </cell>
          <cell r="L500" t="str">
            <v>14</v>
          </cell>
          <cell r="M500" t="str">
            <v>0</v>
          </cell>
          <cell r="N500" t="str">
            <v>25</v>
          </cell>
          <cell r="O500" t="str">
            <v>5</v>
          </cell>
          <cell r="P500" t="str">
            <v>11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FANU3093214           </v>
          </cell>
          <cell r="U500" t="str">
            <v>15/03/2022</v>
          </cell>
          <cell r="V500" t="str">
            <v>15/03/2022</v>
          </cell>
          <cell r="W500" t="str">
            <v>Ronie A9672602131</v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1</v>
          </cell>
          <cell r="AB500" t="str">
            <v>41</v>
          </cell>
          <cell r="AC500" t="str">
            <v>11</v>
          </cell>
          <cell r="AD500" t="str">
            <v xml:space="preserve">FANU3093214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16/02/2022</v>
          </cell>
          <cell r="AK500" t="str">
            <v>Marítimo</v>
          </cell>
          <cell r="AL500" t="str">
            <v>17/02/2022</v>
          </cell>
          <cell r="AM500" t="str">
            <v>01/03/2022</v>
          </cell>
          <cell r="AN500" t="str">
            <v>2204731551</v>
          </cell>
        </row>
        <row r="501">
          <cell r="B501">
            <v>80535875</v>
          </cell>
          <cell r="C501" t="str">
            <v xml:space="preserve">540201865 </v>
          </cell>
          <cell r="E501" t="str">
            <v/>
          </cell>
          <cell r="F501" t="str">
            <v>VERDE</v>
          </cell>
          <cell r="G501" t="str">
            <v xml:space="preserve">UASC ZAMZAM                                       </v>
          </cell>
          <cell r="H501" t="str">
            <v>9</v>
          </cell>
          <cell r="I501" t="str">
            <v>0</v>
          </cell>
          <cell r="J501">
            <v>65</v>
          </cell>
          <cell r="K501" t="str">
            <v>13</v>
          </cell>
          <cell r="L501" t="str">
            <v>65</v>
          </cell>
          <cell r="M501" t="str">
            <v>310</v>
          </cell>
          <cell r="N501" t="str">
            <v>26</v>
          </cell>
          <cell r="O501" t="str">
            <v>14</v>
          </cell>
          <cell r="P501" t="str">
            <v>10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BMOU6646509           </v>
          </cell>
          <cell r="U501" t="str">
            <v>10/03/2022</v>
          </cell>
          <cell r="V501" t="str">
            <v>10/03/2022</v>
          </cell>
          <cell r="W501" t="str">
            <v>Leticia A9705530182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4</v>
          </cell>
          <cell r="AB501" t="str">
            <v>55</v>
          </cell>
          <cell r="AC501" t="str">
            <v>11</v>
          </cell>
          <cell r="AD501" t="str">
            <v xml:space="preserve">BMOU6646509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Sim</v>
          </cell>
          <cell r="AJ501" t="str">
            <v>16/02/2022</v>
          </cell>
          <cell r="AK501" t="str">
            <v>Marítimo</v>
          </cell>
          <cell r="AL501" t="str">
            <v>17/02/2022</v>
          </cell>
          <cell r="AM501" t="str">
            <v>01/03/2022</v>
          </cell>
          <cell r="AN501" t="str">
            <v>2204488193</v>
          </cell>
        </row>
        <row r="502">
          <cell r="B502">
            <v>80535877</v>
          </cell>
          <cell r="C502" t="str">
            <v xml:space="preserve">540201866 </v>
          </cell>
          <cell r="E502" t="str">
            <v/>
          </cell>
          <cell r="F502" t="str">
            <v>VERDE</v>
          </cell>
          <cell r="G502" t="str">
            <v xml:space="preserve">UASC ZAMZAM                                       </v>
          </cell>
          <cell r="H502" t="str">
            <v>10</v>
          </cell>
          <cell r="I502" t="str">
            <v>0</v>
          </cell>
          <cell r="J502">
            <v>35</v>
          </cell>
          <cell r="K502" t="str">
            <v>6</v>
          </cell>
          <cell r="L502" t="str">
            <v>35</v>
          </cell>
          <cell r="M502" t="str">
            <v>206</v>
          </cell>
          <cell r="N502" t="str">
            <v>37</v>
          </cell>
          <cell r="O502" t="str">
            <v>27</v>
          </cell>
          <cell r="P502" t="str">
            <v>6</v>
          </cell>
          <cell r="Q502" t="str">
            <v>0</v>
          </cell>
          <cell r="R502" t="str">
            <v>0</v>
          </cell>
          <cell r="S502" t="str">
            <v>Não</v>
          </cell>
          <cell r="T502" t="str">
            <v xml:space="preserve">FANU1037171           </v>
          </cell>
          <cell r="U502" t="str">
            <v>09/03/2022</v>
          </cell>
          <cell r="V502" t="str">
            <v>10/03/2022</v>
          </cell>
          <cell r="W502" t="str">
            <v>Guilherme A1119901904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2</v>
          </cell>
          <cell r="AB502" t="str">
            <v>72</v>
          </cell>
          <cell r="AC502" t="str">
            <v>11</v>
          </cell>
          <cell r="AD502" t="str">
            <v xml:space="preserve">FANU1037171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Não</v>
          </cell>
          <cell r="AJ502" t="str">
            <v>16/02/2022</v>
          </cell>
          <cell r="AK502" t="str">
            <v>Marítimo</v>
          </cell>
          <cell r="AL502" t="str">
            <v>17/02/2022</v>
          </cell>
          <cell r="AM502" t="str">
            <v>01/03/2022</v>
          </cell>
          <cell r="AN502" t="str">
            <v>2204433569</v>
          </cell>
        </row>
        <row r="503">
          <cell r="B503">
            <v>80536431</v>
          </cell>
          <cell r="C503" t="str">
            <v xml:space="preserve">540201870 </v>
          </cell>
          <cell r="E503" t="str">
            <v/>
          </cell>
          <cell r="F503" t="str">
            <v>VERDE</v>
          </cell>
          <cell r="G503" t="str">
            <v xml:space="preserve">UASC ZAMZAM                                       </v>
          </cell>
          <cell r="H503" t="str">
            <v>9</v>
          </cell>
          <cell r="I503" t="str">
            <v>0</v>
          </cell>
          <cell r="J503">
            <v>12</v>
          </cell>
          <cell r="K503" t="str">
            <v>5</v>
          </cell>
          <cell r="L503" t="str">
            <v>12</v>
          </cell>
          <cell r="M503" t="str">
            <v>0</v>
          </cell>
          <cell r="N503" t="str">
            <v>8</v>
          </cell>
          <cell r="O503" t="str">
            <v>12</v>
          </cell>
          <cell r="P503" t="str">
            <v>21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UACU5224335           </v>
          </cell>
          <cell r="U503" t="str">
            <v>14/03/2022</v>
          </cell>
          <cell r="V503" t="str">
            <v>14/03/2022</v>
          </cell>
          <cell r="W503" t="str">
            <v>Milani A9408805270 / Carlos A6511801500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2</v>
          </cell>
          <cell r="AB503" t="str">
            <v>43</v>
          </cell>
          <cell r="AC503" t="str">
            <v>11</v>
          </cell>
          <cell r="AD503" t="str">
            <v xml:space="preserve">UACU5224335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16/02/2022</v>
          </cell>
          <cell r="AK503" t="str">
            <v>Marítimo</v>
          </cell>
          <cell r="AL503" t="str">
            <v>17/02/2022</v>
          </cell>
          <cell r="AM503" t="str">
            <v>01/03/2022</v>
          </cell>
          <cell r="AN503" t="str">
            <v>2204531510</v>
          </cell>
        </row>
        <row r="504">
          <cell r="B504">
            <v>80536432</v>
          </cell>
          <cell r="C504" t="str">
            <v xml:space="preserve">540201872 </v>
          </cell>
          <cell r="E504" t="str">
            <v/>
          </cell>
          <cell r="F504" t="str">
            <v>VERDE</v>
          </cell>
          <cell r="G504" t="str">
            <v xml:space="preserve">UASC ZAMZAM                                       </v>
          </cell>
          <cell r="H504" t="str">
            <v>4</v>
          </cell>
          <cell r="I504" t="str">
            <v>0</v>
          </cell>
          <cell r="J504">
            <v>79</v>
          </cell>
          <cell r="K504" t="str">
            <v>12</v>
          </cell>
          <cell r="L504" t="str">
            <v>79</v>
          </cell>
          <cell r="M504" t="str">
            <v>307</v>
          </cell>
          <cell r="N504" t="str">
            <v>14</v>
          </cell>
          <cell r="O504" t="str">
            <v>8</v>
          </cell>
          <cell r="P504" t="str">
            <v>20</v>
          </cell>
          <cell r="Q504" t="str">
            <v>7</v>
          </cell>
          <cell r="R504" t="str">
            <v>7</v>
          </cell>
          <cell r="S504" t="str">
            <v>Não</v>
          </cell>
          <cell r="T504" t="str">
            <v xml:space="preserve">FANU3197543           </v>
          </cell>
          <cell r="U504" t="str">
            <v>14/03/2022</v>
          </cell>
          <cell r="V504" t="str">
            <v>14/03/2022</v>
          </cell>
          <cell r="W504" t="str">
            <v>Milani A9463120187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6</v>
          </cell>
          <cell r="AB504" t="str">
            <v>57</v>
          </cell>
          <cell r="AC504" t="str">
            <v>11</v>
          </cell>
          <cell r="AD504" t="str">
            <v xml:space="preserve">FANU3197543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16/02/2022</v>
          </cell>
          <cell r="AK504" t="str">
            <v>Marítimo</v>
          </cell>
          <cell r="AL504" t="str">
            <v>17/02/2022</v>
          </cell>
          <cell r="AM504" t="str">
            <v>01/03/2022</v>
          </cell>
          <cell r="AN504" t="str">
            <v>2204777187</v>
          </cell>
        </row>
        <row r="505">
          <cell r="B505">
            <v>80535915</v>
          </cell>
          <cell r="C505" t="str">
            <v xml:space="preserve">540201876 </v>
          </cell>
          <cell r="E505" t="str">
            <v/>
          </cell>
          <cell r="F505" t="str">
            <v>VERDE</v>
          </cell>
          <cell r="G505" t="str">
            <v xml:space="preserve">UASC ZAMZAM                                       </v>
          </cell>
          <cell r="H505" t="str">
            <v>8</v>
          </cell>
          <cell r="I505" t="str">
            <v>0</v>
          </cell>
          <cell r="J505">
            <v>91</v>
          </cell>
          <cell r="K505" t="str">
            <v>23</v>
          </cell>
          <cell r="L505" t="str">
            <v>91</v>
          </cell>
          <cell r="M505" t="str">
            <v>394</v>
          </cell>
          <cell r="N505" t="str">
            <v>31</v>
          </cell>
          <cell r="O505" t="str">
            <v>29</v>
          </cell>
          <cell r="P505" t="str">
            <v>31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HAMU1154833           </v>
          </cell>
          <cell r="U505" t="str">
            <v>10/03/2022</v>
          </cell>
          <cell r="V505" t="str">
            <v>10/03/2022</v>
          </cell>
          <cell r="W505" t="str">
            <v>REFORCO DIR ( DARIO ) PUXE SBL/ Ronie N007993025100/ Patrick A0005450170</v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3</v>
          </cell>
          <cell r="AB505" t="str">
            <v>44</v>
          </cell>
          <cell r="AC505" t="str">
            <v>11</v>
          </cell>
          <cell r="AD505" t="str">
            <v xml:space="preserve">HAMU1154833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Não</v>
          </cell>
          <cell r="AJ505" t="str">
            <v>16/02/2022</v>
          </cell>
          <cell r="AK505" t="str">
            <v>Marítimo</v>
          </cell>
          <cell r="AL505" t="str">
            <v>17/02/2022</v>
          </cell>
          <cell r="AM505" t="str">
            <v>01/03/2022</v>
          </cell>
          <cell r="AN505" t="str">
            <v>2204634653</v>
          </cell>
        </row>
        <row r="506">
          <cell r="B506">
            <v>80536449</v>
          </cell>
          <cell r="C506" t="str">
            <v xml:space="preserve">540201885 </v>
          </cell>
          <cell r="E506" t="str">
            <v/>
          </cell>
          <cell r="F506" t="str">
            <v>VERDE</v>
          </cell>
          <cell r="G506" t="str">
            <v xml:space="preserve">UASC ZAMZAM                                       </v>
          </cell>
          <cell r="H506" t="str">
            <v>10</v>
          </cell>
          <cell r="I506" t="str">
            <v>0</v>
          </cell>
          <cell r="J506">
            <v>19</v>
          </cell>
          <cell r="K506" t="str">
            <v>4</v>
          </cell>
          <cell r="L506" t="str">
            <v>19</v>
          </cell>
          <cell r="M506" t="str">
            <v>0</v>
          </cell>
          <cell r="N506" t="str">
            <v>34</v>
          </cell>
          <cell r="O506" t="str">
            <v>4</v>
          </cell>
          <cell r="P506" t="str">
            <v>24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FDCU0138617           </v>
          </cell>
          <cell r="U506" t="str">
            <v>09/03/2022</v>
          </cell>
          <cell r="V506" t="str">
            <v>09/03/2022</v>
          </cell>
          <cell r="W506" t="str">
            <v>Rodrigo A9753300500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1</v>
          </cell>
          <cell r="AB506" t="str">
            <v>62</v>
          </cell>
          <cell r="AC506" t="str">
            <v>11</v>
          </cell>
          <cell r="AD506" t="str">
            <v xml:space="preserve">FDCU0138617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Sim</v>
          </cell>
          <cell r="AJ506" t="str">
            <v>16/02/2022</v>
          </cell>
          <cell r="AK506" t="str">
            <v>Marítimo</v>
          </cell>
          <cell r="AL506" t="str">
            <v>17/02/2022</v>
          </cell>
          <cell r="AM506" t="str">
            <v>01/03/2022</v>
          </cell>
          <cell r="AN506" t="str">
            <v>2204433500</v>
          </cell>
        </row>
        <row r="507">
          <cell r="B507">
            <v>80536473</v>
          </cell>
          <cell r="C507" t="str">
            <v xml:space="preserve">540201890 </v>
          </cell>
          <cell r="E507" t="str">
            <v/>
          </cell>
          <cell r="F507" t="str">
            <v>VERDE</v>
          </cell>
          <cell r="G507" t="str">
            <v xml:space="preserve">UASC ZAMZAM                                       </v>
          </cell>
          <cell r="H507" t="str">
            <v>9</v>
          </cell>
          <cell r="I507" t="str">
            <v>0</v>
          </cell>
          <cell r="J507">
            <v>23</v>
          </cell>
          <cell r="K507" t="str">
            <v>9</v>
          </cell>
          <cell r="L507" t="str">
            <v>23</v>
          </cell>
          <cell r="M507" t="str">
            <v>180</v>
          </cell>
          <cell r="N507" t="str">
            <v>63</v>
          </cell>
          <cell r="O507" t="str">
            <v>6</v>
          </cell>
          <cell r="P507" t="str">
            <v>13</v>
          </cell>
          <cell r="Q507" t="str">
            <v>1</v>
          </cell>
          <cell r="R507" t="str">
            <v>1</v>
          </cell>
          <cell r="S507" t="str">
            <v>Não</v>
          </cell>
          <cell r="T507" t="str">
            <v xml:space="preserve">BEAU5084830           </v>
          </cell>
          <cell r="U507" t="str">
            <v>08/03/2022</v>
          </cell>
          <cell r="V507" t="str">
            <v>08/03/2022</v>
          </cell>
          <cell r="W507" t="str">
            <v>Rodrigo A9483532210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1</v>
          </cell>
          <cell r="AB507" t="str">
            <v>85</v>
          </cell>
          <cell r="AC507" t="str">
            <v>11</v>
          </cell>
          <cell r="AD507" t="str">
            <v xml:space="preserve">BEAU5084830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16/02/2022</v>
          </cell>
          <cell r="AK507" t="str">
            <v>Marítimo</v>
          </cell>
          <cell r="AL507" t="str">
            <v>17/02/2022</v>
          </cell>
          <cell r="AM507" t="str">
            <v>01/03/2022</v>
          </cell>
          <cell r="AN507" t="str">
            <v>2204463565</v>
          </cell>
        </row>
        <row r="508">
          <cell r="B508">
            <v>80536019</v>
          </cell>
          <cell r="C508" t="str">
            <v xml:space="preserve">540201891 </v>
          </cell>
          <cell r="E508" t="str">
            <v/>
          </cell>
          <cell r="F508" t="str">
            <v>VERDE</v>
          </cell>
          <cell r="G508" t="str">
            <v xml:space="preserve">UASC ZAMZAM                                       </v>
          </cell>
          <cell r="H508" t="str">
            <v>9</v>
          </cell>
          <cell r="I508" t="str">
            <v>0</v>
          </cell>
          <cell r="J508">
            <v>15</v>
          </cell>
          <cell r="K508" t="str">
            <v>4</v>
          </cell>
          <cell r="L508" t="str">
            <v>15</v>
          </cell>
          <cell r="M508" t="str">
            <v>50</v>
          </cell>
          <cell r="N508" t="str">
            <v>37</v>
          </cell>
          <cell r="O508" t="str">
            <v>7</v>
          </cell>
          <cell r="P508" t="str">
            <v>10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FSCU8431596           </v>
          </cell>
          <cell r="U508" t="str">
            <v>08/03/2022</v>
          </cell>
          <cell r="V508" t="str">
            <v>08/03/2022</v>
          </cell>
          <cell r="W508" t="str">
            <v>Rodrigo A9753300500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1</v>
          </cell>
          <cell r="AB508" t="str">
            <v>56</v>
          </cell>
          <cell r="AC508" t="str">
            <v>11</v>
          </cell>
          <cell r="AD508" t="str">
            <v xml:space="preserve">FSCU8431596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Sim</v>
          </cell>
          <cell r="AJ508" t="str">
            <v>16/02/2022</v>
          </cell>
          <cell r="AK508" t="str">
            <v>Marítimo</v>
          </cell>
          <cell r="AL508" t="str">
            <v>17/02/2022</v>
          </cell>
          <cell r="AM508" t="str">
            <v>01/03/2022</v>
          </cell>
          <cell r="AN508" t="str">
            <v>2204463581</v>
          </cell>
        </row>
        <row r="509">
          <cell r="B509">
            <v>80536477</v>
          </cell>
          <cell r="C509" t="str">
            <v xml:space="preserve">540201892 </v>
          </cell>
          <cell r="E509" t="str">
            <v/>
          </cell>
          <cell r="F509" t="str">
            <v>VERDE</v>
          </cell>
          <cell r="G509" t="str">
            <v xml:space="preserve">UASC ZAMZAM                                       </v>
          </cell>
          <cell r="H509" t="str">
            <v>3</v>
          </cell>
          <cell r="I509" t="str">
            <v>0</v>
          </cell>
          <cell r="J509">
            <v>8</v>
          </cell>
          <cell r="K509" t="str">
            <v>4</v>
          </cell>
          <cell r="L509" t="str">
            <v>8</v>
          </cell>
          <cell r="M509" t="str">
            <v>0</v>
          </cell>
          <cell r="N509" t="str">
            <v>61</v>
          </cell>
          <cell r="O509" t="str">
            <v>0</v>
          </cell>
          <cell r="P509" t="str">
            <v>9</v>
          </cell>
          <cell r="Q509" t="str">
            <v>0</v>
          </cell>
          <cell r="R509" t="str">
            <v>0</v>
          </cell>
          <cell r="S509" t="str">
            <v>Não</v>
          </cell>
          <cell r="T509" t="str">
            <v xml:space="preserve">TCNU1899302           </v>
          </cell>
          <cell r="U509" t="str">
            <v>15/03/2022</v>
          </cell>
          <cell r="V509" t="str">
            <v>15/03/2022</v>
          </cell>
          <cell r="W509" t="str">
            <v>Patrick A9423201711</v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1</v>
          </cell>
          <cell r="AB509" t="str">
            <v>71</v>
          </cell>
          <cell r="AC509" t="str">
            <v>11</v>
          </cell>
          <cell r="AD509" t="str">
            <v xml:space="preserve">TCNU1899302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Sim</v>
          </cell>
          <cell r="AJ509" t="str">
            <v>16/02/2022</v>
          </cell>
          <cell r="AK509" t="str">
            <v>Marítimo</v>
          </cell>
          <cell r="AL509" t="str">
            <v>17/02/2022</v>
          </cell>
          <cell r="AM509" t="str">
            <v>01/03/2022</v>
          </cell>
          <cell r="AN509" t="str">
            <v>2204895627</v>
          </cell>
        </row>
        <row r="510">
          <cell r="B510">
            <v>80536055</v>
          </cell>
          <cell r="C510" t="str">
            <v xml:space="preserve">540201896 </v>
          </cell>
          <cell r="E510" t="str">
            <v/>
          </cell>
          <cell r="F510" t="str">
            <v>VERDE</v>
          </cell>
          <cell r="G510" t="str">
            <v xml:space="preserve">UASC ZAMZAM                                       </v>
          </cell>
          <cell r="H510" t="str">
            <v>8</v>
          </cell>
          <cell r="I510" t="str">
            <v>0</v>
          </cell>
          <cell r="J510">
            <v>132</v>
          </cell>
          <cell r="K510" t="str">
            <v>24</v>
          </cell>
          <cell r="L510" t="str">
            <v>132</v>
          </cell>
          <cell r="M510" t="str">
            <v>774</v>
          </cell>
          <cell r="N510" t="str">
            <v>45</v>
          </cell>
          <cell r="O510" t="str">
            <v>5</v>
          </cell>
          <cell r="P510" t="str">
            <v>6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HLBU1433782           </v>
          </cell>
          <cell r="U510" t="str">
            <v>11/03/2022</v>
          </cell>
          <cell r="V510" t="str">
            <v>11/03/2022</v>
          </cell>
          <cell r="W510" t="str">
            <v>Mariana A1409950105</v>
          </cell>
          <cell r="X510" t="str">
            <v>EM DESOVA</v>
          </cell>
          <cell r="Y510" t="str">
            <v/>
          </cell>
          <cell r="Z510" t="str">
            <v>10</v>
          </cell>
          <cell r="AA510" t="str">
            <v>3</v>
          </cell>
          <cell r="AB510" t="str">
            <v>66</v>
          </cell>
          <cell r="AC510" t="str">
            <v>11</v>
          </cell>
          <cell r="AD510" t="str">
            <v xml:space="preserve">HLBU1433782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Sim</v>
          </cell>
          <cell r="AJ510" t="str">
            <v>16/02/2022</v>
          </cell>
          <cell r="AK510" t="str">
            <v>Marítimo</v>
          </cell>
          <cell r="AL510" t="str">
            <v>17/02/2022</v>
          </cell>
          <cell r="AM510" t="str">
            <v>01/03/2022</v>
          </cell>
          <cell r="AN510" t="str">
            <v>2204628777</v>
          </cell>
        </row>
        <row r="511">
          <cell r="B511">
            <v>80536068</v>
          </cell>
          <cell r="C511" t="str">
            <v xml:space="preserve">540201897 </v>
          </cell>
          <cell r="E511" t="str">
            <v/>
          </cell>
          <cell r="F511" t="str">
            <v>VERDE</v>
          </cell>
          <cell r="G511" t="str">
            <v xml:space="preserve">UASC ZAMZAM                                       </v>
          </cell>
          <cell r="H511" t="str">
            <v>8</v>
          </cell>
          <cell r="I511" t="str">
            <v>0</v>
          </cell>
          <cell r="J511">
            <v>59</v>
          </cell>
          <cell r="K511" t="str">
            <v>30</v>
          </cell>
          <cell r="L511" t="str">
            <v>59</v>
          </cell>
          <cell r="M511" t="str">
            <v>311</v>
          </cell>
          <cell r="N511" t="str">
            <v>11</v>
          </cell>
          <cell r="O511" t="str">
            <v>1</v>
          </cell>
          <cell r="P511" t="str">
            <v>2</v>
          </cell>
          <cell r="Q511" t="str">
            <v>3</v>
          </cell>
          <cell r="R511" t="str">
            <v>3</v>
          </cell>
          <cell r="S511" t="str">
            <v>Não</v>
          </cell>
          <cell r="T511" t="str">
            <v xml:space="preserve">TCLU5038136           </v>
          </cell>
          <cell r="U511" t="str">
            <v>10/03/2022</v>
          </cell>
          <cell r="V511" t="str">
            <v>11/03/2022</v>
          </cell>
          <cell r="W511" t="str">
            <v>CJ. CAMBIO ( ALVARO ) PUXE SBL/ Carlos A4571501773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3</v>
          </cell>
          <cell r="AB511" t="str">
            <v>21</v>
          </cell>
          <cell r="AC511" t="str">
            <v>11</v>
          </cell>
          <cell r="AD511" t="str">
            <v xml:space="preserve">TCLU5038136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Não</v>
          </cell>
          <cell r="AJ511" t="str">
            <v>16/02/2022</v>
          </cell>
          <cell r="AK511" t="str">
            <v>Marítimo</v>
          </cell>
          <cell r="AL511" t="str">
            <v>17/02/2022</v>
          </cell>
          <cell r="AM511" t="str">
            <v>01/03/2022</v>
          </cell>
          <cell r="AN511" t="str">
            <v>2204634670</v>
          </cell>
        </row>
        <row r="512">
          <cell r="B512">
            <v>80536051</v>
          </cell>
          <cell r="C512" t="str">
            <v xml:space="preserve">540201912 </v>
          </cell>
          <cell r="E512" t="str">
            <v/>
          </cell>
          <cell r="F512" t="str">
            <v>VERDE</v>
          </cell>
          <cell r="G512" t="str">
            <v xml:space="preserve">UASC ZAMZAM                                       </v>
          </cell>
          <cell r="H512" t="str">
            <v>9</v>
          </cell>
          <cell r="I512" t="str">
            <v>0</v>
          </cell>
          <cell r="J512">
            <v>116</v>
          </cell>
          <cell r="K512" t="str">
            <v>8</v>
          </cell>
          <cell r="L512" t="str">
            <v>116</v>
          </cell>
          <cell r="M512" t="str">
            <v>743</v>
          </cell>
          <cell r="N512" t="str">
            <v>34</v>
          </cell>
          <cell r="O512" t="str">
            <v>1</v>
          </cell>
          <cell r="P512" t="str">
            <v>18</v>
          </cell>
          <cell r="Q512" t="str">
            <v>1</v>
          </cell>
          <cell r="R512" t="str">
            <v>1</v>
          </cell>
          <cell r="S512" t="str">
            <v>Não</v>
          </cell>
          <cell r="T512" t="str">
            <v xml:space="preserve">HLXU8519484           </v>
          </cell>
          <cell r="U512" t="str">
            <v>09/03/2022</v>
          </cell>
          <cell r="V512" t="str">
            <v>09/03/2022</v>
          </cell>
          <cell r="W512" t="str">
            <v>Rodrigo N304017008016 / Ronie N910143008012</v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5</v>
          </cell>
          <cell r="AB512" t="str">
            <v>64</v>
          </cell>
          <cell r="AC512" t="str">
            <v>11</v>
          </cell>
          <cell r="AD512" t="str">
            <v xml:space="preserve">HLXU8519484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Sim</v>
          </cell>
          <cell r="AJ512" t="str">
            <v>16/02/2022</v>
          </cell>
          <cell r="AK512" t="str">
            <v>Marítimo</v>
          </cell>
          <cell r="AL512" t="str">
            <v>17/02/2022</v>
          </cell>
          <cell r="AM512" t="str">
            <v>01/03/2022</v>
          </cell>
          <cell r="AN512" t="str">
            <v>2204487138</v>
          </cell>
        </row>
        <row r="513">
          <cell r="B513">
            <v>80536092</v>
          </cell>
          <cell r="C513" t="str">
            <v xml:space="preserve">540201934 </v>
          </cell>
          <cell r="E513" t="str">
            <v/>
          </cell>
          <cell r="F513" t="str">
            <v>VERDE</v>
          </cell>
          <cell r="G513" t="str">
            <v xml:space="preserve">UASC ZAMZAM                                       </v>
          </cell>
          <cell r="H513" t="str">
            <v>8</v>
          </cell>
          <cell r="I513" t="str">
            <v>0</v>
          </cell>
          <cell r="J513">
            <v>80</v>
          </cell>
          <cell r="K513" t="str">
            <v>27</v>
          </cell>
          <cell r="L513" t="str">
            <v>80</v>
          </cell>
          <cell r="M513" t="str">
            <v>291</v>
          </cell>
          <cell r="N513" t="str">
            <v>72</v>
          </cell>
          <cell r="O513" t="str">
            <v>9</v>
          </cell>
          <cell r="P513" t="str">
            <v>29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BMOU5623941           </v>
          </cell>
          <cell r="U513" t="str">
            <v>10/03/2022</v>
          </cell>
          <cell r="V513" t="str">
            <v>09/03/2022</v>
          </cell>
          <cell r="W513" t="str">
            <v>Carlos A4571500673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4</v>
          </cell>
          <cell r="AB513" t="str">
            <v>61</v>
          </cell>
          <cell r="AC513" t="str">
            <v>11</v>
          </cell>
          <cell r="AD513" t="str">
            <v xml:space="preserve">BMOU5623941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16/02/2022</v>
          </cell>
          <cell r="AK513" t="str">
            <v>Marítimo</v>
          </cell>
          <cell r="AL513" t="str">
            <v>17/02/2022</v>
          </cell>
          <cell r="AM513" t="str">
            <v>01/03/2022</v>
          </cell>
          <cell r="AN513" t="str">
            <v>2204577684</v>
          </cell>
        </row>
        <row r="514">
          <cell r="B514">
            <v>80536626</v>
          </cell>
          <cell r="C514" t="str">
            <v xml:space="preserve">540201942 </v>
          </cell>
          <cell r="E514" t="str">
            <v/>
          </cell>
          <cell r="F514" t="str">
            <v>VERDE</v>
          </cell>
          <cell r="G514" t="str">
            <v xml:space="preserve">UASC ZAMZAM                                       </v>
          </cell>
          <cell r="H514" t="str">
            <v>8</v>
          </cell>
          <cell r="I514" t="str">
            <v>0</v>
          </cell>
          <cell r="J514">
            <v>24</v>
          </cell>
          <cell r="K514" t="str">
            <v>8</v>
          </cell>
          <cell r="L514" t="str">
            <v>24</v>
          </cell>
          <cell r="M514" t="str">
            <v>0</v>
          </cell>
          <cell r="N514" t="str">
            <v>34</v>
          </cell>
          <cell r="O514" t="str">
            <v>15</v>
          </cell>
          <cell r="P514" t="str">
            <v>10</v>
          </cell>
          <cell r="Q514" t="str">
            <v>1</v>
          </cell>
          <cell r="R514" t="str">
            <v>1</v>
          </cell>
          <cell r="S514" t="str">
            <v>Não</v>
          </cell>
          <cell r="T514" t="str">
            <v xml:space="preserve">HLXU6423547           </v>
          </cell>
          <cell r="U514" t="str">
            <v>10/03/2022</v>
          </cell>
          <cell r="V514" t="str">
            <v>10/03/2022</v>
          </cell>
          <cell r="W514" t="str">
            <v>Rodrigo A9483533512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1</v>
          </cell>
          <cell r="AB514" t="str">
            <v>60</v>
          </cell>
          <cell r="AC514" t="str">
            <v>11</v>
          </cell>
          <cell r="AD514" t="str">
            <v xml:space="preserve">HLXU6423547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Sim</v>
          </cell>
          <cell r="AJ514" t="str">
            <v>16/02/2022</v>
          </cell>
          <cell r="AK514" t="str">
            <v>Marítimo</v>
          </cell>
          <cell r="AL514" t="str">
            <v>17/02/2022</v>
          </cell>
          <cell r="AM514" t="str">
            <v>01/03/2022</v>
          </cell>
          <cell r="AN514" t="str">
            <v>2204633126</v>
          </cell>
        </row>
        <row r="515">
          <cell r="B515">
            <v>80536146</v>
          </cell>
          <cell r="C515" t="str">
            <v xml:space="preserve">540201943 </v>
          </cell>
          <cell r="E515" t="str">
            <v/>
          </cell>
          <cell r="F515" t="str">
            <v>VERDE</v>
          </cell>
          <cell r="G515" t="str">
            <v xml:space="preserve">UASC ZAMZAM                                       </v>
          </cell>
          <cell r="H515" t="str">
            <v>4</v>
          </cell>
          <cell r="I515" t="str">
            <v>0</v>
          </cell>
          <cell r="J515">
            <v>21</v>
          </cell>
          <cell r="K515" t="str">
            <v>7</v>
          </cell>
          <cell r="L515" t="str">
            <v>21</v>
          </cell>
          <cell r="M515" t="str">
            <v>0</v>
          </cell>
          <cell r="N515" t="str">
            <v>7</v>
          </cell>
          <cell r="O515" t="str">
            <v>14</v>
          </cell>
          <cell r="P515" t="str">
            <v>25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SEGU5813698           </v>
          </cell>
          <cell r="U515" t="str">
            <v>04/03/2022</v>
          </cell>
          <cell r="V515" t="str">
            <v>14/03/2022</v>
          </cell>
          <cell r="W515" t="str">
            <v>BANCOS ( ALVARO ) PUXE SBL / Leticia A9408900576      7354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3</v>
          </cell>
          <cell r="AB515" t="str">
            <v>47</v>
          </cell>
          <cell r="AC515" t="str">
            <v>11</v>
          </cell>
          <cell r="AD515" t="str">
            <v xml:space="preserve">SEGU5813698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Não</v>
          </cell>
          <cell r="AJ515" t="str">
            <v>16/02/2022</v>
          </cell>
          <cell r="AK515" t="str">
            <v>Marítimo</v>
          </cell>
          <cell r="AL515" t="str">
            <v>17/02/2022</v>
          </cell>
          <cell r="AM515" t="str">
            <v>01/03/2022</v>
          </cell>
          <cell r="AN515" t="str">
            <v>2204836353</v>
          </cell>
        </row>
        <row r="516">
          <cell r="B516">
            <v>80536124</v>
          </cell>
          <cell r="C516" t="str">
            <v xml:space="preserve">540201946 </v>
          </cell>
          <cell r="E516" t="str">
            <v/>
          </cell>
          <cell r="F516" t="str">
            <v>VERDE</v>
          </cell>
          <cell r="G516" t="str">
            <v xml:space="preserve">UASC ZAMZAM                                       </v>
          </cell>
          <cell r="H516" t="str">
            <v>7</v>
          </cell>
          <cell r="I516" t="str">
            <v>0</v>
          </cell>
          <cell r="J516">
            <v>54</v>
          </cell>
          <cell r="K516" t="str">
            <v>16</v>
          </cell>
          <cell r="L516" t="str">
            <v>54</v>
          </cell>
          <cell r="M516" t="str">
            <v>347</v>
          </cell>
          <cell r="N516" t="str">
            <v>53</v>
          </cell>
          <cell r="O516" t="str">
            <v>3</v>
          </cell>
          <cell r="P516" t="str">
            <v>13</v>
          </cell>
          <cell r="Q516" t="str">
            <v>0</v>
          </cell>
          <cell r="R516" t="str">
            <v>0</v>
          </cell>
          <cell r="S516" t="str">
            <v>Não</v>
          </cell>
          <cell r="T516" t="str">
            <v xml:space="preserve">HLXU8444831           </v>
          </cell>
          <cell r="U516" t="str">
            <v>11/03/2022</v>
          </cell>
          <cell r="V516" t="str">
            <v>11/03/2022</v>
          </cell>
          <cell r="W516" t="str">
            <v>REFORCO DIR ( DARIO ) PUXE SBL/ Patrick A0004461003</v>
          </cell>
          <cell r="X516" t="str">
            <v>FINALIZADO</v>
          </cell>
          <cell r="Y516" t="str">
            <v/>
          </cell>
          <cell r="Z516" t="str">
            <v>20</v>
          </cell>
          <cell r="AA516" t="str">
            <v>1</v>
          </cell>
          <cell r="AB516" t="str">
            <v>42</v>
          </cell>
          <cell r="AC516" t="str">
            <v>11</v>
          </cell>
          <cell r="AD516" t="str">
            <v xml:space="preserve">HLXU8444831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16/02/2022</v>
          </cell>
          <cell r="AK516" t="str">
            <v>Marítimo</v>
          </cell>
          <cell r="AL516" t="str">
            <v>17/02/2022</v>
          </cell>
          <cell r="AM516" t="str">
            <v>01/03/2022</v>
          </cell>
          <cell r="AN516" t="str">
            <v>2204731578</v>
          </cell>
        </row>
        <row r="517">
          <cell r="B517">
            <v>80536109</v>
          </cell>
          <cell r="C517" t="str">
            <v xml:space="preserve">540201947 </v>
          </cell>
          <cell r="E517" t="str">
            <v/>
          </cell>
          <cell r="F517" t="str">
            <v>VERDE</v>
          </cell>
          <cell r="G517" t="str">
            <v xml:space="preserve">UASC ZAMZAM                                       </v>
          </cell>
          <cell r="H517" t="str">
            <v>3</v>
          </cell>
          <cell r="I517" t="str">
            <v>0</v>
          </cell>
          <cell r="J517">
            <v>7</v>
          </cell>
          <cell r="K517" t="str">
            <v>4</v>
          </cell>
          <cell r="L517" t="str">
            <v>7</v>
          </cell>
          <cell r="M517" t="str">
            <v>0</v>
          </cell>
          <cell r="N517" t="str">
            <v>27</v>
          </cell>
          <cell r="O517" t="str">
            <v>0</v>
          </cell>
          <cell r="P517" t="str">
            <v>22</v>
          </cell>
          <cell r="Q517" t="str">
            <v>0</v>
          </cell>
          <cell r="R517" t="str">
            <v>0</v>
          </cell>
          <cell r="S517" t="str">
            <v>Não</v>
          </cell>
          <cell r="T517" t="str">
            <v xml:space="preserve">FANU1830246           </v>
          </cell>
          <cell r="U517" t="str">
            <v>15/03/2022</v>
          </cell>
          <cell r="V517" t="str">
            <v>17/03/2022</v>
          </cell>
          <cell r="W517" t="str">
            <v>Milani A9408805370  7354 / Marcos A6511801500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1</v>
          </cell>
          <cell r="AB517" t="str">
            <v>50</v>
          </cell>
          <cell r="AC517" t="str">
            <v>11</v>
          </cell>
          <cell r="AD517" t="str">
            <v xml:space="preserve">FANU1830246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Sim</v>
          </cell>
          <cell r="AJ517" t="str">
            <v>16/02/2022</v>
          </cell>
          <cell r="AK517" t="str">
            <v>Marítimo</v>
          </cell>
          <cell r="AL517" t="str">
            <v>17/02/2022</v>
          </cell>
          <cell r="AM517" t="str">
            <v>01/03/2022</v>
          </cell>
          <cell r="AN517" t="str">
            <v>2204895740</v>
          </cell>
        </row>
        <row r="518">
          <cell r="B518">
            <v>80536120</v>
          </cell>
          <cell r="C518" t="str">
            <v xml:space="preserve">540201953 </v>
          </cell>
          <cell r="E518" t="str">
            <v/>
          </cell>
          <cell r="F518" t="str">
            <v>VERDE</v>
          </cell>
          <cell r="G518" t="str">
            <v xml:space="preserve">UASC ZAMZAM                                       </v>
          </cell>
          <cell r="H518" t="str">
            <v>8</v>
          </cell>
          <cell r="I518" t="str">
            <v>0</v>
          </cell>
          <cell r="J518">
            <v>67</v>
          </cell>
          <cell r="K518" t="str">
            <v>4</v>
          </cell>
          <cell r="L518" t="str">
            <v>67</v>
          </cell>
          <cell r="M518" t="str">
            <v>510</v>
          </cell>
          <cell r="N518" t="str">
            <v>24</v>
          </cell>
          <cell r="O518" t="str">
            <v>1</v>
          </cell>
          <cell r="P518" t="str">
            <v>2</v>
          </cell>
          <cell r="Q518" t="str">
            <v>1</v>
          </cell>
          <cell r="R518" t="str">
            <v>1</v>
          </cell>
          <cell r="S518" t="str">
            <v>Não</v>
          </cell>
          <cell r="T518" t="str">
            <v xml:space="preserve">HLBU2894069           </v>
          </cell>
          <cell r="U518" t="str">
            <v>10/03/2022</v>
          </cell>
          <cell r="V518" t="str">
            <v>09/03/2022</v>
          </cell>
          <cell r="W518" t="str">
            <v>Carlos N000000002922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1</v>
          </cell>
          <cell r="AB518" t="str">
            <v>38</v>
          </cell>
          <cell r="AC518" t="str">
            <v>11</v>
          </cell>
          <cell r="AD518" t="str">
            <v xml:space="preserve">HLBU2894069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Sim</v>
          </cell>
          <cell r="AJ518" t="str">
            <v>16/02/2022</v>
          </cell>
          <cell r="AK518" t="str">
            <v>Marítimo</v>
          </cell>
          <cell r="AL518" t="str">
            <v>17/02/2022</v>
          </cell>
          <cell r="AM518" t="str">
            <v>01/03/2022</v>
          </cell>
          <cell r="AN518" t="str">
            <v>2204571414</v>
          </cell>
        </row>
        <row r="519">
          <cell r="B519">
            <v>80536212</v>
          </cell>
          <cell r="C519" t="str">
            <v xml:space="preserve">540201955 </v>
          </cell>
          <cell r="E519" t="str">
            <v/>
          </cell>
          <cell r="F519" t="str">
            <v>VERDE</v>
          </cell>
          <cell r="G519" t="str">
            <v xml:space="preserve">UASC ZAMZAM                                       </v>
          </cell>
          <cell r="H519" t="str">
            <v>4</v>
          </cell>
          <cell r="I519" t="str">
            <v>0</v>
          </cell>
          <cell r="J519">
            <v>21</v>
          </cell>
          <cell r="K519" t="str">
            <v>8</v>
          </cell>
          <cell r="L519" t="str">
            <v>21</v>
          </cell>
          <cell r="M519" t="str">
            <v>0</v>
          </cell>
          <cell r="N519" t="str">
            <v>45</v>
          </cell>
          <cell r="O519" t="str">
            <v>23</v>
          </cell>
          <cell r="P519" t="str">
            <v>3</v>
          </cell>
          <cell r="Q519" t="str">
            <v>0</v>
          </cell>
          <cell r="R519" t="str">
            <v>0</v>
          </cell>
          <cell r="S519" t="str">
            <v>Não</v>
          </cell>
          <cell r="T519" t="str">
            <v xml:space="preserve">HLBU1298044           </v>
          </cell>
          <cell r="U519" t="str">
            <v>14/03/2022</v>
          </cell>
          <cell r="V519" t="str">
            <v>14/03/2022</v>
          </cell>
          <cell r="W519" t="str">
            <v>CJ. CAMBIO ( ALVARO ) PUXE SBL / Ronie A3892624935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3</v>
          </cell>
          <cell r="AB519" t="str">
            <v>71</v>
          </cell>
          <cell r="AC519" t="str">
            <v>11</v>
          </cell>
          <cell r="AD519" t="str">
            <v xml:space="preserve">HLBU1298044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Não</v>
          </cell>
          <cell r="AJ519" t="str">
            <v>16/02/2022</v>
          </cell>
          <cell r="AK519" t="str">
            <v>Marítimo</v>
          </cell>
          <cell r="AL519" t="str">
            <v>17/02/2022</v>
          </cell>
          <cell r="AM519" t="str">
            <v>01/03/2022</v>
          </cell>
          <cell r="AN519" t="str">
            <v>2204837724</v>
          </cell>
        </row>
        <row r="520">
          <cell r="B520">
            <v>80536734</v>
          </cell>
          <cell r="C520" t="str">
            <v xml:space="preserve">540201969 </v>
          </cell>
          <cell r="E520" t="str">
            <v/>
          </cell>
          <cell r="F520" t="str">
            <v>VERDE</v>
          </cell>
          <cell r="G520" t="str">
            <v xml:space="preserve">UASC ZAMZAM                                       </v>
          </cell>
          <cell r="H520" t="str">
            <v>8</v>
          </cell>
          <cell r="I520" t="str">
            <v>0</v>
          </cell>
          <cell r="J520">
            <v>23</v>
          </cell>
          <cell r="K520" t="str">
            <v>3</v>
          </cell>
          <cell r="L520" t="str">
            <v>23</v>
          </cell>
          <cell r="M520" t="str">
            <v>0</v>
          </cell>
          <cell r="N520" t="str">
            <v>29</v>
          </cell>
          <cell r="O520" t="str">
            <v>8</v>
          </cell>
          <cell r="P520" t="str">
            <v>18</v>
          </cell>
          <cell r="Q520" t="str">
            <v>0</v>
          </cell>
          <cell r="R520" t="str">
            <v>0</v>
          </cell>
          <cell r="S520" t="str">
            <v>Não</v>
          </cell>
          <cell r="T520" t="str">
            <v xml:space="preserve">FFAU1536747           </v>
          </cell>
          <cell r="U520" t="str">
            <v>10/03/2022</v>
          </cell>
          <cell r="V520" t="str">
            <v>11/03/2022</v>
          </cell>
          <cell r="W520" t="str">
            <v>Carlos A4571307915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1</v>
          </cell>
          <cell r="AB520" t="str">
            <v>55</v>
          </cell>
          <cell r="AC520" t="str">
            <v>11</v>
          </cell>
          <cell r="AD520" t="str">
            <v xml:space="preserve">FFAU1536747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Sim</v>
          </cell>
          <cell r="AJ520" t="str">
            <v>16/02/2022</v>
          </cell>
          <cell r="AK520" t="str">
            <v>Marítimo</v>
          </cell>
          <cell r="AL520" t="str">
            <v>17/02/2022</v>
          </cell>
          <cell r="AM520" t="str">
            <v>01/03/2022</v>
          </cell>
          <cell r="AN520" t="str">
            <v>2204634610</v>
          </cell>
        </row>
        <row r="521">
          <cell r="B521">
            <v>80536671</v>
          </cell>
          <cell r="C521" t="str">
            <v xml:space="preserve">540201972 </v>
          </cell>
          <cell r="E521" t="str">
            <v/>
          </cell>
          <cell r="F521" t="str">
            <v>VERDE</v>
          </cell>
          <cell r="G521" t="str">
            <v xml:space="preserve">UASC ZAMZAM                                       </v>
          </cell>
          <cell r="H521" t="str">
            <v>3</v>
          </cell>
          <cell r="I521" t="str">
            <v>0</v>
          </cell>
          <cell r="J521">
            <v>13</v>
          </cell>
          <cell r="K521" t="str">
            <v>6</v>
          </cell>
          <cell r="L521" t="str">
            <v>13</v>
          </cell>
          <cell r="M521" t="str">
            <v>0</v>
          </cell>
          <cell r="N521" t="str">
            <v>28</v>
          </cell>
          <cell r="O521" t="str">
            <v>10</v>
          </cell>
          <cell r="P521" t="str">
            <v>24</v>
          </cell>
          <cell r="Q521" t="str">
            <v>0</v>
          </cell>
          <cell r="R521" t="str">
            <v>0</v>
          </cell>
          <cell r="S521" t="str">
            <v>Não</v>
          </cell>
          <cell r="T521" t="str">
            <v xml:space="preserve">FLBU0127810           </v>
          </cell>
          <cell r="U521" t="str">
            <v>15/03/2022</v>
          </cell>
          <cell r="V521" t="str">
            <v>16/03/2022</v>
          </cell>
          <cell r="W521" t="str">
            <v>Rodrigo A4104200202</v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1</v>
          </cell>
          <cell r="AB521" t="str">
            <v>62</v>
          </cell>
          <cell r="AC521" t="str">
            <v>11</v>
          </cell>
          <cell r="AD521" t="str">
            <v xml:space="preserve">FLBU0127810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Não</v>
          </cell>
          <cell r="AJ521" t="str">
            <v>16/02/2022</v>
          </cell>
          <cell r="AK521" t="str">
            <v>Marítimo</v>
          </cell>
          <cell r="AL521" t="str">
            <v>17/02/2022</v>
          </cell>
          <cell r="AM521" t="str">
            <v>01/03/2022</v>
          </cell>
          <cell r="AN521" t="str">
            <v>2204895481</v>
          </cell>
        </row>
        <row r="522">
          <cell r="B522">
            <v>80536894</v>
          </cell>
          <cell r="C522" t="str">
            <v xml:space="preserve">540201974 </v>
          </cell>
          <cell r="E522" t="str">
            <v/>
          </cell>
          <cell r="F522" t="str">
            <v>VERDE</v>
          </cell>
          <cell r="G522" t="str">
            <v xml:space="preserve">UASC ZAMZAM                                       </v>
          </cell>
          <cell r="H522" t="str">
            <v>8</v>
          </cell>
          <cell r="I522" t="str">
            <v>0</v>
          </cell>
          <cell r="J522">
            <v>67</v>
          </cell>
          <cell r="K522" t="str">
            <v>10</v>
          </cell>
          <cell r="L522" t="str">
            <v>67</v>
          </cell>
          <cell r="M522" t="str">
            <v>568</v>
          </cell>
          <cell r="N522" t="str">
            <v>8</v>
          </cell>
          <cell r="O522" t="str">
            <v>6</v>
          </cell>
          <cell r="P522" t="str">
            <v>13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HLBU2543212           </v>
          </cell>
          <cell r="U522" t="str">
            <v>08/03/2022</v>
          </cell>
          <cell r="V522" t="str">
            <v>08/03/2022</v>
          </cell>
          <cell r="W522" t="str">
            <v>Guilherme A0019975471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4</v>
          </cell>
          <cell r="AB522" t="str">
            <v>41</v>
          </cell>
          <cell r="AC522" t="str">
            <v>11</v>
          </cell>
          <cell r="AD522" t="str">
            <v xml:space="preserve">HLBU2543212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16/02/2022</v>
          </cell>
          <cell r="AK522" t="str">
            <v>Marítimo</v>
          </cell>
          <cell r="AL522" t="str">
            <v>17/02/2022</v>
          </cell>
          <cell r="AM522" t="str">
            <v>01/03/2022</v>
          </cell>
          <cell r="AN522" t="str">
            <v>2204575371</v>
          </cell>
        </row>
        <row r="523">
          <cell r="B523">
            <v>80536899</v>
          </cell>
          <cell r="C523" t="str">
            <v xml:space="preserve">540201975 </v>
          </cell>
          <cell r="E523" t="str">
            <v/>
          </cell>
          <cell r="F523" t="str">
            <v>VERDE</v>
          </cell>
          <cell r="G523" t="str">
            <v xml:space="preserve">UASC ZAMZAM                                       </v>
          </cell>
          <cell r="H523" t="str">
            <v>7</v>
          </cell>
          <cell r="I523" t="str">
            <v>0</v>
          </cell>
          <cell r="J523">
            <v>74</v>
          </cell>
          <cell r="K523" t="str">
            <v>13</v>
          </cell>
          <cell r="L523" t="str">
            <v>74</v>
          </cell>
          <cell r="M523" t="str">
            <v>298</v>
          </cell>
          <cell r="N523" t="str">
            <v>11</v>
          </cell>
          <cell r="O523" t="str">
            <v>19</v>
          </cell>
          <cell r="P523" t="str">
            <v>7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CAIU4300899           </v>
          </cell>
          <cell r="U523" t="str">
            <v>15/03/2022</v>
          </cell>
          <cell r="V523" t="str">
            <v>16/03/2022</v>
          </cell>
          <cell r="W523" t="str">
            <v>Guilherme A9060530358 / Ronie A9602651332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3</v>
          </cell>
          <cell r="AB523" t="str">
            <v>45</v>
          </cell>
          <cell r="AC523" t="str">
            <v>11</v>
          </cell>
          <cell r="AD523" t="str">
            <v xml:space="preserve">CAIU4300899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Sim</v>
          </cell>
          <cell r="AJ523" t="str">
            <v>16/02/2022</v>
          </cell>
          <cell r="AK523" t="str">
            <v>Marítimo</v>
          </cell>
          <cell r="AL523" t="str">
            <v>17/02/2022</v>
          </cell>
          <cell r="AM523" t="str">
            <v>01/03/2022</v>
          </cell>
          <cell r="AN523" t="str">
            <v>2204720207</v>
          </cell>
        </row>
        <row r="524">
          <cell r="B524">
            <v>80536900</v>
          </cell>
          <cell r="C524" t="str">
            <v xml:space="preserve">540201976 </v>
          </cell>
          <cell r="E524" t="str">
            <v/>
          </cell>
          <cell r="F524" t="str">
            <v>VERDE</v>
          </cell>
          <cell r="G524" t="str">
            <v xml:space="preserve">UASC ZAMZAM                                       </v>
          </cell>
          <cell r="H524" t="str">
            <v>9</v>
          </cell>
          <cell r="I524" t="str">
            <v>0</v>
          </cell>
          <cell r="J524">
            <v>31</v>
          </cell>
          <cell r="K524" t="str">
            <v>7</v>
          </cell>
          <cell r="L524" t="str">
            <v>31</v>
          </cell>
          <cell r="M524" t="str">
            <v>174</v>
          </cell>
          <cell r="N524" t="str">
            <v>28</v>
          </cell>
          <cell r="O524" t="str">
            <v>11</v>
          </cell>
          <cell r="P524" t="str">
            <v>13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UACU5353707           </v>
          </cell>
          <cell r="U524" t="str">
            <v>10/03/2022</v>
          </cell>
          <cell r="V524" t="str">
            <v>09/03/2022</v>
          </cell>
          <cell r="W524" t="str">
            <v>CJ TRAVESSA ( DARIO ) PUXE SBL/ Carlos A0019904605</v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1</v>
          </cell>
          <cell r="AB524" t="str">
            <v>55</v>
          </cell>
          <cell r="AC524" t="str">
            <v>11</v>
          </cell>
          <cell r="AD524" t="str">
            <v xml:space="preserve">UACU5353707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Processado</v>
          </cell>
          <cell r="AI524" t="str">
            <v>Não</v>
          </cell>
          <cell r="AJ524" t="str">
            <v>16/02/2022</v>
          </cell>
          <cell r="AK524" t="str">
            <v>Marítimo</v>
          </cell>
          <cell r="AL524" t="str">
            <v>17/02/2022</v>
          </cell>
          <cell r="AM524" t="str">
            <v>01/03/2022</v>
          </cell>
          <cell r="AN524" t="str">
            <v>2204487065</v>
          </cell>
        </row>
        <row r="525">
          <cell r="B525">
            <v>80536111</v>
          </cell>
          <cell r="C525" t="str">
            <v xml:space="preserve">540202155 </v>
          </cell>
          <cell r="E525" t="str">
            <v/>
          </cell>
          <cell r="F525" t="str">
            <v>VERDE</v>
          </cell>
          <cell r="G525" t="str">
            <v xml:space="preserve">UASC ZAMZAM                                       </v>
          </cell>
          <cell r="H525" t="str">
            <v>9</v>
          </cell>
          <cell r="I525" t="str">
            <v>0</v>
          </cell>
          <cell r="J525">
            <v>45</v>
          </cell>
          <cell r="K525" t="str">
            <v>6</v>
          </cell>
          <cell r="L525" t="str">
            <v>45</v>
          </cell>
          <cell r="M525" t="str">
            <v>560</v>
          </cell>
          <cell r="N525" t="str">
            <v>34</v>
          </cell>
          <cell r="O525" t="str">
            <v>0</v>
          </cell>
          <cell r="P525" t="str">
            <v>3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BMOU4282141           </v>
          </cell>
          <cell r="U525" t="str">
            <v>11/03/2022</v>
          </cell>
          <cell r="V525" t="str">
            <v>11/03/2022</v>
          </cell>
          <cell r="W525" t="str">
            <v>Rodrigo A3873320271</v>
          </cell>
          <cell r="X525" t="str">
            <v>FINALIZADO</v>
          </cell>
          <cell r="Y525" t="str">
            <v/>
          </cell>
          <cell r="Z525" t="str">
            <v>20</v>
          </cell>
          <cell r="AA525" t="str">
            <v>3</v>
          </cell>
          <cell r="AB525" t="str">
            <v>45</v>
          </cell>
          <cell r="AC525" t="str">
            <v>11</v>
          </cell>
          <cell r="AD525" t="str">
            <v xml:space="preserve">BMOU4282141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16/02/2022</v>
          </cell>
          <cell r="AK525" t="str">
            <v>Marítimo</v>
          </cell>
          <cell r="AL525" t="str">
            <v>17/02/2022</v>
          </cell>
          <cell r="AM525" t="str">
            <v>01/03/2022</v>
          </cell>
          <cell r="AN525" t="str">
            <v>2204463689</v>
          </cell>
        </row>
        <row r="526">
          <cell r="B526">
            <v>80536148</v>
          </cell>
          <cell r="C526" t="str">
            <v xml:space="preserve">540202292 </v>
          </cell>
          <cell r="E526" t="str">
            <v/>
          </cell>
          <cell r="F526" t="str">
            <v/>
          </cell>
          <cell r="G526" t="str">
            <v xml:space="preserve">MSC MICHELA                                       </v>
          </cell>
          <cell r="I526" t="str">
            <v/>
          </cell>
          <cell r="J526">
            <v>39</v>
          </cell>
          <cell r="K526" t="str">
            <v>14</v>
          </cell>
          <cell r="L526" t="str">
            <v>39</v>
          </cell>
          <cell r="M526" t="str">
            <v>260</v>
          </cell>
          <cell r="N526" t="str">
            <v>1</v>
          </cell>
          <cell r="O526" t="str">
            <v>3</v>
          </cell>
          <cell r="P526" t="str">
            <v>33</v>
          </cell>
          <cell r="Q526" t="str">
            <v>0</v>
          </cell>
          <cell r="R526" t="str">
            <v>0</v>
          </cell>
          <cell r="S526" t="str">
            <v>Não</v>
          </cell>
          <cell r="T526" t="str">
            <v xml:space="preserve">FANU1447453           </v>
          </cell>
          <cell r="V526" t="str">
            <v>24/03/2022</v>
          </cell>
          <cell r="W526" t="str">
            <v/>
          </cell>
          <cell r="X526" t="str">
            <v>DTA TRANSP</v>
          </cell>
          <cell r="Y526" t="str">
            <v/>
          </cell>
          <cell r="Z526" t="str">
            <v xml:space="preserve">7 </v>
          </cell>
          <cell r="AA526" t="str">
            <v>0</v>
          </cell>
          <cell r="AB526" t="str">
            <v>51</v>
          </cell>
          <cell r="AC526" t="str">
            <v>11</v>
          </cell>
          <cell r="AD526" t="str">
            <v xml:space="preserve">FANU1447453              </v>
          </cell>
          <cell r="AE526" t="str">
            <v/>
          </cell>
          <cell r="AF526" t="str">
            <v/>
          </cell>
          <cell r="AG526" t="str">
            <v>13682900</v>
          </cell>
          <cell r="AH526" t="str">
            <v>Pendente</v>
          </cell>
          <cell r="AI526" t="str">
            <v>Não</v>
          </cell>
          <cell r="AJ526" t="str">
            <v>01/02/2022</v>
          </cell>
          <cell r="AK526" t="str">
            <v>Marítimo</v>
          </cell>
          <cell r="AL526" t="str">
            <v>03/03/2022</v>
          </cell>
          <cell r="AM526" t="str">
            <v>16/03/2022</v>
          </cell>
          <cell r="AN526" t="str">
            <v xml:space="preserve">          </v>
          </cell>
        </row>
        <row r="527">
          <cell r="B527">
            <v>80536784</v>
          </cell>
          <cell r="C527" t="str">
            <v xml:space="preserve">540202293 </v>
          </cell>
          <cell r="E527" t="str">
            <v/>
          </cell>
          <cell r="F527" t="str">
            <v/>
          </cell>
          <cell r="G527" t="str">
            <v xml:space="preserve">MSC MICHELA                                       </v>
          </cell>
          <cell r="I527" t="str">
            <v/>
          </cell>
          <cell r="J527">
            <v>15</v>
          </cell>
          <cell r="K527" t="str">
            <v>12</v>
          </cell>
          <cell r="L527" t="str">
            <v>15</v>
          </cell>
          <cell r="M527" t="str">
            <v>6</v>
          </cell>
          <cell r="N527" t="str">
            <v>8</v>
          </cell>
          <cell r="O527" t="str">
            <v>25</v>
          </cell>
          <cell r="P527" t="str">
            <v>8</v>
          </cell>
          <cell r="Q527" t="str">
            <v>0</v>
          </cell>
          <cell r="R527" t="str">
            <v>0</v>
          </cell>
          <cell r="S527" t="str">
            <v>Não</v>
          </cell>
          <cell r="T527" t="str">
            <v xml:space="preserve">TCLU5003042           </v>
          </cell>
          <cell r="V527" t="str">
            <v>21/03/2022</v>
          </cell>
          <cell r="W527" t="str">
            <v/>
          </cell>
          <cell r="X527" t="str">
            <v>DTA TRANSP</v>
          </cell>
          <cell r="Y527" t="str">
            <v/>
          </cell>
          <cell r="Z527" t="str">
            <v xml:space="preserve">7 </v>
          </cell>
          <cell r="AA527" t="str">
            <v>0</v>
          </cell>
          <cell r="AB527" t="str">
            <v>47</v>
          </cell>
          <cell r="AC527" t="str">
            <v>11</v>
          </cell>
          <cell r="AD527" t="str">
            <v xml:space="preserve">TCLU5003042              </v>
          </cell>
          <cell r="AE527" t="str">
            <v/>
          </cell>
          <cell r="AF527" t="str">
            <v/>
          </cell>
          <cell r="AG527" t="str">
            <v>13682900</v>
          </cell>
          <cell r="AH527" t="str">
            <v>Pendente</v>
          </cell>
          <cell r="AI527" t="str">
            <v>Não</v>
          </cell>
          <cell r="AJ527" t="str">
            <v>18/02/2022</v>
          </cell>
          <cell r="AK527" t="str">
            <v>Marítimo</v>
          </cell>
          <cell r="AL527" t="str">
            <v>03/03/2022</v>
          </cell>
          <cell r="AM527" t="str">
            <v>16/03/2022</v>
          </cell>
          <cell r="AN527" t="str">
            <v xml:space="preserve">          </v>
          </cell>
        </row>
        <row r="528">
          <cell r="B528">
            <v>80536877</v>
          </cell>
          <cell r="C528" t="str">
            <v xml:space="preserve">540202294 </v>
          </cell>
          <cell r="E528" t="str">
            <v/>
          </cell>
          <cell r="F528" t="str">
            <v/>
          </cell>
          <cell r="G528" t="str">
            <v xml:space="preserve">MSC MICHELA                                       </v>
          </cell>
          <cell r="I528" t="str">
            <v/>
          </cell>
          <cell r="J528">
            <v>9</v>
          </cell>
          <cell r="K528" t="str">
            <v>5</v>
          </cell>
          <cell r="L528" t="str">
            <v>9</v>
          </cell>
          <cell r="M528" t="str">
            <v>0</v>
          </cell>
          <cell r="N528" t="str">
            <v>23</v>
          </cell>
          <cell r="O528" t="str">
            <v>31</v>
          </cell>
          <cell r="P528" t="str">
            <v>0</v>
          </cell>
          <cell r="Q528" t="str">
            <v>0</v>
          </cell>
          <cell r="R528" t="str">
            <v>0</v>
          </cell>
          <cell r="S528" t="str">
            <v>Não</v>
          </cell>
          <cell r="T528" t="str">
            <v xml:space="preserve">FANU1169455           </v>
          </cell>
          <cell r="V528" t="str">
            <v>21/03/2022</v>
          </cell>
          <cell r="W528" t="str">
            <v>CJ. CAMBIO ( ALVARO ) PUXE SBL</v>
          </cell>
          <cell r="X528" t="str">
            <v>DTA TRANSP</v>
          </cell>
          <cell r="Y528" t="str">
            <v/>
          </cell>
          <cell r="Z528" t="str">
            <v xml:space="preserve">7 </v>
          </cell>
          <cell r="AA528" t="str">
            <v>0</v>
          </cell>
          <cell r="AB528" t="str">
            <v>54</v>
          </cell>
          <cell r="AC528" t="str">
            <v>11</v>
          </cell>
          <cell r="AD528" t="str">
            <v xml:space="preserve">FANU1169455              </v>
          </cell>
          <cell r="AE528" t="str">
            <v/>
          </cell>
          <cell r="AF528" t="str">
            <v/>
          </cell>
          <cell r="AG528" t="str">
            <v>13682900</v>
          </cell>
          <cell r="AH528" t="str">
            <v>Pendente</v>
          </cell>
          <cell r="AI528" t="str">
            <v>Não</v>
          </cell>
          <cell r="AJ528" t="str">
            <v>18/02/2022</v>
          </cell>
          <cell r="AK528" t="str">
            <v>Marítimo</v>
          </cell>
          <cell r="AL528" t="str">
            <v>03/03/2022</v>
          </cell>
          <cell r="AM528" t="str">
            <v>16/03/2022</v>
          </cell>
          <cell r="AN528" t="str">
            <v xml:space="preserve">          </v>
          </cell>
        </row>
        <row r="529">
          <cell r="B529">
            <v>80536829</v>
          </cell>
          <cell r="C529" t="str">
            <v xml:space="preserve">540202295 </v>
          </cell>
          <cell r="E529" t="str">
            <v/>
          </cell>
          <cell r="F529" t="str">
            <v/>
          </cell>
          <cell r="G529" t="str">
            <v xml:space="preserve">MSC MICHELA                                       </v>
          </cell>
          <cell r="I529" t="str">
            <v/>
          </cell>
          <cell r="J529">
            <v>13</v>
          </cell>
          <cell r="K529" t="str">
            <v>3</v>
          </cell>
          <cell r="L529" t="str">
            <v>13</v>
          </cell>
          <cell r="M529" t="str">
            <v>0</v>
          </cell>
          <cell r="N529" t="str">
            <v>4</v>
          </cell>
          <cell r="O529" t="str">
            <v>22</v>
          </cell>
          <cell r="P529" t="str">
            <v>18</v>
          </cell>
          <cell r="Q529" t="str">
            <v>0</v>
          </cell>
          <cell r="R529" t="str">
            <v>0</v>
          </cell>
          <cell r="S529" t="str">
            <v>Não</v>
          </cell>
          <cell r="T529" t="str">
            <v xml:space="preserve">HLXU8225875           </v>
          </cell>
          <cell r="V529" t="str">
            <v>24/03/2022</v>
          </cell>
          <cell r="W529" t="str">
            <v/>
          </cell>
          <cell r="X529" t="str">
            <v>DTA TRANSP</v>
          </cell>
          <cell r="Y529" t="str">
            <v/>
          </cell>
          <cell r="Z529" t="str">
            <v xml:space="preserve">7 </v>
          </cell>
          <cell r="AA529" t="str">
            <v>0</v>
          </cell>
          <cell r="AB529" t="str">
            <v>44</v>
          </cell>
          <cell r="AC529" t="str">
            <v>11</v>
          </cell>
          <cell r="AD529" t="str">
            <v xml:space="preserve">HLXU8225875              </v>
          </cell>
          <cell r="AE529" t="str">
            <v/>
          </cell>
          <cell r="AF529" t="str">
            <v/>
          </cell>
          <cell r="AG529" t="str">
            <v>13682900</v>
          </cell>
          <cell r="AH529" t="str">
            <v>Pendente</v>
          </cell>
          <cell r="AI529" t="str">
            <v>Não</v>
          </cell>
          <cell r="AJ529" t="str">
            <v>04/02/2022</v>
          </cell>
          <cell r="AK529" t="str">
            <v>Marítimo</v>
          </cell>
          <cell r="AL529" t="str">
            <v>03/03/2022</v>
          </cell>
          <cell r="AM529" t="str">
            <v>16/03/2022</v>
          </cell>
          <cell r="AN529" t="str">
            <v xml:space="preserve">          </v>
          </cell>
        </row>
        <row r="530">
          <cell r="B530">
            <v>80536895</v>
          </cell>
          <cell r="C530" t="str">
            <v xml:space="preserve">540202296 </v>
          </cell>
          <cell r="E530" t="str">
            <v/>
          </cell>
          <cell r="F530" t="str">
            <v/>
          </cell>
          <cell r="G530" t="str">
            <v xml:space="preserve">MSC MICHELA                                       </v>
          </cell>
          <cell r="I530" t="str">
            <v/>
          </cell>
          <cell r="J530">
            <v>8</v>
          </cell>
          <cell r="K530" t="str">
            <v>8</v>
          </cell>
          <cell r="L530" t="str">
            <v>8</v>
          </cell>
          <cell r="M530" t="str">
            <v>0</v>
          </cell>
          <cell r="N530" t="str">
            <v>27</v>
          </cell>
          <cell r="O530" t="str">
            <v>0</v>
          </cell>
          <cell r="P530" t="str">
            <v>0</v>
          </cell>
          <cell r="Q530" t="str">
            <v>0</v>
          </cell>
          <cell r="R530" t="str">
            <v>0</v>
          </cell>
          <cell r="S530" t="str">
            <v>Não</v>
          </cell>
          <cell r="T530" t="str">
            <v xml:space="preserve">CAIU4379403           </v>
          </cell>
          <cell r="V530" t="str">
            <v>21/03/2022</v>
          </cell>
          <cell r="W530" t="str">
            <v>CJ. CAMBIO ( ALVARO ) PUXE SBL</v>
          </cell>
          <cell r="X530" t="str">
            <v>DTA TRANSP</v>
          </cell>
          <cell r="Y530" t="str">
            <v/>
          </cell>
          <cell r="Z530" t="str">
            <v xml:space="preserve">7 </v>
          </cell>
          <cell r="AA530" t="str">
            <v>0</v>
          </cell>
          <cell r="AB530" t="str">
            <v>27</v>
          </cell>
          <cell r="AC530" t="str">
            <v>11</v>
          </cell>
          <cell r="AD530" t="str">
            <v xml:space="preserve">CAIU4379403              </v>
          </cell>
          <cell r="AE530" t="str">
            <v/>
          </cell>
          <cell r="AF530" t="str">
            <v/>
          </cell>
          <cell r="AG530" t="str">
            <v>13682900</v>
          </cell>
          <cell r="AH530" t="str">
            <v>Pendente</v>
          </cell>
          <cell r="AI530" t="str">
            <v>Não</v>
          </cell>
          <cell r="AJ530" t="str">
            <v>18/02/2022</v>
          </cell>
          <cell r="AK530" t="str">
            <v>Marítimo</v>
          </cell>
          <cell r="AL530" t="str">
            <v>03/03/2022</v>
          </cell>
          <cell r="AM530" t="str">
            <v>16/03/2022</v>
          </cell>
          <cell r="AN530" t="str">
            <v xml:space="preserve">          </v>
          </cell>
        </row>
        <row r="531">
          <cell r="B531">
            <v>80537767</v>
          </cell>
          <cell r="C531" t="str">
            <v xml:space="preserve">540202297 </v>
          </cell>
          <cell r="E531" t="str">
            <v/>
          </cell>
          <cell r="F531" t="str">
            <v/>
          </cell>
          <cell r="G531" t="str">
            <v xml:space="preserve">MSC MICHELA                                       </v>
          </cell>
          <cell r="I531" t="str">
            <v/>
          </cell>
          <cell r="J531">
            <v>40</v>
          </cell>
          <cell r="K531" t="str">
            <v>25</v>
          </cell>
          <cell r="L531" t="str">
            <v>40</v>
          </cell>
          <cell r="M531" t="str">
            <v>261</v>
          </cell>
          <cell r="N531" t="str">
            <v>36</v>
          </cell>
          <cell r="O531" t="str">
            <v>0</v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Não</v>
          </cell>
          <cell r="T531" t="str">
            <v xml:space="preserve">TRHU4552990           </v>
          </cell>
          <cell r="V531" t="str">
            <v>24/03/2022</v>
          </cell>
          <cell r="W531" t="str">
            <v>CJ. CAMBIO ( ALVARO ) PUXE SBL</v>
          </cell>
          <cell r="X531" t="str">
            <v>DTA TRANSP</v>
          </cell>
          <cell r="Y531" t="str">
            <v/>
          </cell>
          <cell r="Z531" t="str">
            <v xml:space="preserve">7 </v>
          </cell>
          <cell r="AA531" t="str">
            <v>0</v>
          </cell>
          <cell r="AB531" t="str">
            <v>39</v>
          </cell>
          <cell r="AC531" t="str">
            <v>11</v>
          </cell>
          <cell r="AD531" t="str">
            <v xml:space="preserve">TRHU4552990              </v>
          </cell>
          <cell r="AE531" t="str">
            <v/>
          </cell>
          <cell r="AF531" t="str">
            <v/>
          </cell>
          <cell r="AG531" t="str">
            <v>13682900</v>
          </cell>
          <cell r="AH531" t="str">
            <v>Pendente</v>
          </cell>
          <cell r="AI531" t="str">
            <v>Não</v>
          </cell>
          <cell r="AJ531" t="str">
            <v>25/02/2022</v>
          </cell>
          <cell r="AK531" t="str">
            <v>Marítimo</v>
          </cell>
          <cell r="AL531" t="str">
            <v>03/03/2022</v>
          </cell>
          <cell r="AM531" t="str">
            <v>16/03/2022</v>
          </cell>
          <cell r="AN531" t="str">
            <v xml:space="preserve">          </v>
          </cell>
        </row>
        <row r="532">
          <cell r="B532">
            <v>80538566</v>
          </cell>
          <cell r="C532" t="str">
            <v xml:space="preserve">540202298 </v>
          </cell>
          <cell r="E532" t="str">
            <v/>
          </cell>
          <cell r="F532" t="str">
            <v/>
          </cell>
          <cell r="G532" t="str">
            <v xml:space="preserve">MSC MICHELA                                       </v>
          </cell>
          <cell r="I532" t="str">
            <v/>
          </cell>
          <cell r="J532">
            <v>15</v>
          </cell>
          <cell r="K532" t="str">
            <v>2</v>
          </cell>
          <cell r="L532" t="str">
            <v>15</v>
          </cell>
          <cell r="M532" t="str">
            <v>30</v>
          </cell>
          <cell r="N532" t="str">
            <v>58</v>
          </cell>
          <cell r="O532" t="str">
            <v>13</v>
          </cell>
          <cell r="P532" t="str">
            <v>4</v>
          </cell>
          <cell r="Q532" t="str">
            <v>0</v>
          </cell>
          <cell r="R532" t="str">
            <v>0</v>
          </cell>
          <cell r="S532" t="str">
            <v>Não</v>
          </cell>
          <cell r="T532" t="str">
            <v xml:space="preserve">FDCU0172191           </v>
          </cell>
          <cell r="V532" t="str">
            <v>24/03/2022</v>
          </cell>
          <cell r="W532" t="str">
            <v/>
          </cell>
          <cell r="X532" t="str">
            <v>DTA TRANSP</v>
          </cell>
          <cell r="Y532" t="str">
            <v/>
          </cell>
          <cell r="Z532" t="str">
            <v xml:space="preserve">7 </v>
          </cell>
          <cell r="AA532" t="str">
            <v>0</v>
          </cell>
          <cell r="AB532" t="str">
            <v>77</v>
          </cell>
          <cell r="AC532" t="str">
            <v>11</v>
          </cell>
          <cell r="AD532" t="str">
            <v xml:space="preserve">FDCU0172191              </v>
          </cell>
          <cell r="AE532" t="str">
            <v/>
          </cell>
          <cell r="AF532" t="str">
            <v/>
          </cell>
          <cell r="AG532" t="str">
            <v>13682900</v>
          </cell>
          <cell r="AH532" t="str">
            <v>Pendente</v>
          </cell>
          <cell r="AI532" t="str">
            <v>Não</v>
          </cell>
          <cell r="AJ532" t="str">
            <v>25/02/2022</v>
          </cell>
          <cell r="AK532" t="str">
            <v>Marítimo</v>
          </cell>
          <cell r="AL532" t="str">
            <v>03/03/2022</v>
          </cell>
          <cell r="AM532" t="str">
            <v>16/03/2022</v>
          </cell>
          <cell r="AN532" t="str">
            <v xml:space="preserve">          </v>
          </cell>
        </row>
        <row r="533">
          <cell r="B533">
            <v>80536608</v>
          </cell>
          <cell r="C533" t="str">
            <v xml:space="preserve">540202299 </v>
          </cell>
          <cell r="E533" t="str">
            <v/>
          </cell>
          <cell r="F533" t="str">
            <v/>
          </cell>
          <cell r="G533" t="str">
            <v xml:space="preserve">MSC MICHELA                                       </v>
          </cell>
          <cell r="I533" t="str">
            <v/>
          </cell>
          <cell r="J533">
            <v>37</v>
          </cell>
          <cell r="K533" t="str">
            <v>20</v>
          </cell>
          <cell r="L533" t="str">
            <v>37</v>
          </cell>
          <cell r="M533" t="str">
            <v>229</v>
          </cell>
          <cell r="N533" t="str">
            <v>28</v>
          </cell>
          <cell r="O533" t="str">
            <v>0</v>
          </cell>
          <cell r="P533" t="str">
            <v>0</v>
          </cell>
          <cell r="Q533" t="str">
            <v>2</v>
          </cell>
          <cell r="R533" t="str">
            <v>2</v>
          </cell>
          <cell r="S533" t="str">
            <v>Não</v>
          </cell>
          <cell r="T533" t="str">
            <v xml:space="preserve">CAIU4479090           </v>
          </cell>
          <cell r="V533" t="str">
            <v>21/03/2022</v>
          </cell>
          <cell r="W533" t="str">
            <v>CJ. CAMBIO ( ALVARO ) PUXE SBL</v>
          </cell>
          <cell r="X533" t="str">
            <v>DTA TRANSP</v>
          </cell>
          <cell r="Y533" t="str">
            <v/>
          </cell>
          <cell r="Z533" t="str">
            <v xml:space="preserve">7 </v>
          </cell>
          <cell r="AA533" t="str">
            <v>0</v>
          </cell>
          <cell r="AB533" t="str">
            <v>39</v>
          </cell>
          <cell r="AC533" t="str">
            <v>11</v>
          </cell>
          <cell r="AD533" t="str">
            <v xml:space="preserve">CAIU4479090              </v>
          </cell>
          <cell r="AE533" t="str">
            <v/>
          </cell>
          <cell r="AF533" t="str">
            <v/>
          </cell>
          <cell r="AG533" t="str">
            <v>13682900</v>
          </cell>
          <cell r="AH533" t="str">
            <v>Pendente</v>
          </cell>
          <cell r="AI533" t="str">
            <v>Não</v>
          </cell>
          <cell r="AJ533" t="str">
            <v>18/02/2022</v>
          </cell>
          <cell r="AK533" t="str">
            <v>Marítimo</v>
          </cell>
          <cell r="AL533" t="str">
            <v>03/03/2022</v>
          </cell>
          <cell r="AM533" t="str">
            <v>16/03/2022</v>
          </cell>
          <cell r="AN533" t="str">
            <v xml:space="preserve">          </v>
          </cell>
        </row>
        <row r="534">
          <cell r="B534">
            <v>80537177</v>
          </cell>
          <cell r="C534" t="str">
            <v xml:space="preserve">540202300 </v>
          </cell>
          <cell r="E534" t="str">
            <v/>
          </cell>
          <cell r="F534" t="str">
            <v/>
          </cell>
          <cell r="G534" t="str">
            <v xml:space="preserve">MSC MICHELA                                       </v>
          </cell>
          <cell r="I534" t="str">
            <v/>
          </cell>
          <cell r="J534">
            <v>4</v>
          </cell>
          <cell r="K534" t="str">
            <v>1</v>
          </cell>
          <cell r="L534" t="str">
            <v>4</v>
          </cell>
          <cell r="M534" t="str">
            <v>0</v>
          </cell>
          <cell r="N534" t="str">
            <v>12</v>
          </cell>
          <cell r="O534" t="str">
            <v>0</v>
          </cell>
          <cell r="P534" t="str">
            <v>0</v>
          </cell>
          <cell r="Q534" t="str">
            <v>0</v>
          </cell>
          <cell r="R534" t="str">
            <v>0</v>
          </cell>
          <cell r="S534" t="str">
            <v>Não</v>
          </cell>
          <cell r="T534" t="str">
            <v xml:space="preserve">FCGU2282586           </v>
          </cell>
          <cell r="V534" t="str">
            <v>21/03/2022</v>
          </cell>
          <cell r="W534" t="str">
            <v/>
          </cell>
          <cell r="X534" t="str">
            <v>DTA TRANSP</v>
          </cell>
          <cell r="Y534" t="str">
            <v/>
          </cell>
          <cell r="Z534" t="str">
            <v xml:space="preserve">7 </v>
          </cell>
          <cell r="AA534" t="str">
            <v>0</v>
          </cell>
          <cell r="AB534" t="str">
            <v>12</v>
          </cell>
          <cell r="AC534" t="str">
            <v>11</v>
          </cell>
          <cell r="AD534" t="str">
            <v xml:space="preserve">FCGU2282586              </v>
          </cell>
          <cell r="AE534" t="str">
            <v/>
          </cell>
          <cell r="AF534" t="str">
            <v/>
          </cell>
          <cell r="AG534" t="str">
            <v>13682900</v>
          </cell>
          <cell r="AH534" t="str">
            <v>Pendente</v>
          </cell>
          <cell r="AI534" t="str">
            <v>Não</v>
          </cell>
          <cell r="AJ534" t="str">
            <v>18/02/2022</v>
          </cell>
          <cell r="AK534" t="str">
            <v>Marítimo</v>
          </cell>
          <cell r="AL534" t="str">
            <v>03/03/2022</v>
          </cell>
          <cell r="AM534" t="str">
            <v>16/03/2022</v>
          </cell>
          <cell r="AN534" t="str">
            <v xml:space="preserve">          </v>
          </cell>
        </row>
        <row r="535">
          <cell r="B535">
            <v>80536781</v>
          </cell>
          <cell r="C535" t="str">
            <v xml:space="preserve">540202301 </v>
          </cell>
          <cell r="E535" t="str">
            <v/>
          </cell>
          <cell r="F535" t="str">
            <v/>
          </cell>
          <cell r="G535" t="str">
            <v xml:space="preserve">MSC MICHELA                                       </v>
          </cell>
          <cell r="I535" t="str">
            <v/>
          </cell>
          <cell r="J535">
            <v>32</v>
          </cell>
          <cell r="K535" t="str">
            <v>14</v>
          </cell>
          <cell r="L535" t="str">
            <v>32</v>
          </cell>
          <cell r="M535" t="str">
            <v>170</v>
          </cell>
          <cell r="N535" t="str">
            <v>60</v>
          </cell>
          <cell r="O535" t="str">
            <v>4</v>
          </cell>
          <cell r="P535" t="str">
            <v>44</v>
          </cell>
          <cell r="Q535" t="str">
            <v>0</v>
          </cell>
          <cell r="R535" t="str">
            <v>0</v>
          </cell>
          <cell r="S535" t="str">
            <v>Não</v>
          </cell>
          <cell r="T535" t="str">
            <v xml:space="preserve">UACU6023401           </v>
          </cell>
          <cell r="U535" t="str">
            <v>25/03/2022</v>
          </cell>
          <cell r="V535" t="str">
            <v>22/03/2022</v>
          </cell>
          <cell r="W535" t="str">
            <v>PORTA-OBJETOS AREA DO TETO ( ALVARO ) PUXE SBL</v>
          </cell>
          <cell r="X535" t="str">
            <v>DTA TRANSP</v>
          </cell>
          <cell r="Y535" t="str">
            <v/>
          </cell>
          <cell r="Z535" t="str">
            <v xml:space="preserve">8 </v>
          </cell>
          <cell r="AA535" t="str">
            <v>1</v>
          </cell>
          <cell r="AB535" t="str">
            <v>53</v>
          </cell>
          <cell r="AC535" t="str">
            <v>11</v>
          </cell>
          <cell r="AD535" t="str">
            <v xml:space="preserve">UACU6023401              </v>
          </cell>
          <cell r="AE535" t="str">
            <v/>
          </cell>
          <cell r="AF535" t="str">
            <v/>
          </cell>
          <cell r="AG535" t="str">
            <v>13682900</v>
          </cell>
          <cell r="AH535" t="str">
            <v>Pendente</v>
          </cell>
          <cell r="AI535" t="str">
            <v>Não</v>
          </cell>
          <cell r="AJ535" t="str">
            <v>18/02/2022</v>
          </cell>
          <cell r="AK535" t="str">
            <v>Marítimo</v>
          </cell>
          <cell r="AL535" t="str">
            <v>03/03/2022</v>
          </cell>
          <cell r="AM535" t="str">
            <v>16/03/2022</v>
          </cell>
          <cell r="AN535" t="str">
            <v xml:space="preserve">          </v>
          </cell>
        </row>
        <row r="536">
          <cell r="B536">
            <v>80536819</v>
          </cell>
          <cell r="C536" t="str">
            <v xml:space="preserve">540202302 </v>
          </cell>
          <cell r="E536" t="str">
            <v/>
          </cell>
          <cell r="F536" t="str">
            <v/>
          </cell>
          <cell r="G536" t="str">
            <v xml:space="preserve">MSC MICHELA                                       </v>
          </cell>
          <cell r="I536" t="str">
            <v/>
          </cell>
          <cell r="J536">
            <v>5</v>
          </cell>
          <cell r="K536" t="str">
            <v>4</v>
          </cell>
          <cell r="L536" t="str">
            <v>5</v>
          </cell>
          <cell r="M536" t="str">
            <v>0</v>
          </cell>
          <cell r="N536" t="str">
            <v>38</v>
          </cell>
          <cell r="O536" t="str">
            <v>2</v>
          </cell>
          <cell r="P536" t="str">
            <v>0</v>
          </cell>
          <cell r="Q536" t="str">
            <v>0</v>
          </cell>
          <cell r="R536" t="str">
            <v>0</v>
          </cell>
          <cell r="S536" t="str">
            <v>Não</v>
          </cell>
          <cell r="T536" t="str">
            <v xml:space="preserve">TCLU8068582           </v>
          </cell>
          <cell r="V536" t="str">
            <v>22/03/2022</v>
          </cell>
          <cell r="W536" t="str">
            <v/>
          </cell>
          <cell r="X536" t="str">
            <v>DTA TRANSP</v>
          </cell>
          <cell r="Y536" t="str">
            <v/>
          </cell>
          <cell r="Z536" t="str">
            <v xml:space="preserve">7 </v>
          </cell>
          <cell r="AA536" t="str">
            <v>0</v>
          </cell>
          <cell r="AB536" t="str">
            <v>40</v>
          </cell>
          <cell r="AC536" t="str">
            <v>11</v>
          </cell>
          <cell r="AD536" t="str">
            <v xml:space="preserve">TCLU8068582              </v>
          </cell>
          <cell r="AE536" t="str">
            <v/>
          </cell>
          <cell r="AF536" t="str">
            <v/>
          </cell>
          <cell r="AG536" t="str">
            <v>13682900</v>
          </cell>
          <cell r="AH536" t="str">
            <v>Pendente</v>
          </cell>
          <cell r="AI536" t="str">
            <v>Não</v>
          </cell>
          <cell r="AJ536" t="str">
            <v>18/02/2022</v>
          </cell>
          <cell r="AK536" t="str">
            <v>Marítimo</v>
          </cell>
          <cell r="AL536" t="str">
            <v>03/03/2022</v>
          </cell>
          <cell r="AM536" t="str">
            <v>16/03/2022</v>
          </cell>
          <cell r="AN536" t="str">
            <v xml:space="preserve">          </v>
          </cell>
        </row>
        <row r="537">
          <cell r="B537">
            <v>80536866</v>
          </cell>
          <cell r="C537" t="str">
            <v xml:space="preserve">540202303 </v>
          </cell>
          <cell r="E537" t="str">
            <v/>
          </cell>
          <cell r="F537" t="str">
            <v/>
          </cell>
          <cell r="G537" t="str">
            <v xml:space="preserve">MSC MICHELA                                       </v>
          </cell>
          <cell r="I537" t="str">
            <v/>
          </cell>
          <cell r="J537">
            <v>24</v>
          </cell>
          <cell r="K537" t="str">
            <v>10</v>
          </cell>
          <cell r="L537" t="str">
            <v>24</v>
          </cell>
          <cell r="M537" t="str">
            <v>114</v>
          </cell>
          <cell r="N537" t="str">
            <v>18</v>
          </cell>
          <cell r="O537" t="str">
            <v>15</v>
          </cell>
          <cell r="P537" t="str">
            <v>0</v>
          </cell>
          <cell r="Q537" t="str">
            <v>1</v>
          </cell>
          <cell r="R537" t="str">
            <v>1</v>
          </cell>
          <cell r="S537" t="str">
            <v>Não</v>
          </cell>
          <cell r="T537" t="str">
            <v xml:space="preserve">HLBU2903052           </v>
          </cell>
          <cell r="V537" t="str">
            <v>22/03/2022</v>
          </cell>
          <cell r="W537" t="str">
            <v>CJ. CAMBIO ( ALVARO ) PUXE SBL</v>
          </cell>
          <cell r="X537" t="str">
            <v>DTA TRANSP</v>
          </cell>
          <cell r="Y537" t="str">
            <v/>
          </cell>
          <cell r="Z537" t="str">
            <v xml:space="preserve">7 </v>
          </cell>
          <cell r="AA537" t="str">
            <v>0</v>
          </cell>
          <cell r="AB537" t="str">
            <v>36</v>
          </cell>
          <cell r="AC537" t="str">
            <v>11</v>
          </cell>
          <cell r="AD537" t="str">
            <v xml:space="preserve">HLBU2903052              </v>
          </cell>
          <cell r="AE537" t="str">
            <v/>
          </cell>
          <cell r="AF537" t="str">
            <v/>
          </cell>
          <cell r="AG537" t="str">
            <v>13682900</v>
          </cell>
          <cell r="AH537" t="str">
            <v>Pendente</v>
          </cell>
          <cell r="AI537" t="str">
            <v>Não</v>
          </cell>
          <cell r="AJ537" t="str">
            <v>18/02/2022</v>
          </cell>
          <cell r="AK537" t="str">
            <v>Marítimo</v>
          </cell>
          <cell r="AL537" t="str">
            <v>03/03/2022</v>
          </cell>
          <cell r="AM537" t="str">
            <v>16/03/2022</v>
          </cell>
          <cell r="AN537" t="str">
            <v xml:space="preserve">          </v>
          </cell>
        </row>
        <row r="538">
          <cell r="B538">
            <v>80536879</v>
          </cell>
          <cell r="C538" t="str">
            <v xml:space="preserve">540202304 </v>
          </cell>
          <cell r="E538" t="str">
            <v/>
          </cell>
          <cell r="F538" t="str">
            <v/>
          </cell>
          <cell r="G538" t="str">
            <v xml:space="preserve">MSC MICHELA                                       </v>
          </cell>
          <cell r="I538" t="str">
            <v/>
          </cell>
          <cell r="J538">
            <v>15</v>
          </cell>
          <cell r="K538" t="str">
            <v>10</v>
          </cell>
          <cell r="L538" t="str">
            <v>15</v>
          </cell>
          <cell r="M538" t="str">
            <v>0</v>
          </cell>
          <cell r="N538" t="str">
            <v>0</v>
          </cell>
          <cell r="O538" t="str">
            <v>14</v>
          </cell>
          <cell r="P538" t="str">
            <v>21</v>
          </cell>
          <cell r="Q538" t="str">
            <v>0</v>
          </cell>
          <cell r="R538" t="str">
            <v>0</v>
          </cell>
          <cell r="S538" t="str">
            <v>Não</v>
          </cell>
          <cell r="T538" t="str">
            <v xml:space="preserve">FCIU9095584           </v>
          </cell>
          <cell r="V538" t="str">
            <v>22/03/2022</v>
          </cell>
          <cell r="W538" t="str">
            <v>EXO.TRANSM. GW6E-2800/200KV-12 ( TEZOTO-GIBA ) PUXE SBL</v>
          </cell>
          <cell r="X538" t="str">
            <v>DTA TRANSP</v>
          </cell>
          <cell r="Y538" t="str">
            <v/>
          </cell>
          <cell r="Z538" t="str">
            <v xml:space="preserve">7 </v>
          </cell>
          <cell r="AA538" t="str">
            <v>0</v>
          </cell>
          <cell r="AB538" t="str">
            <v>35</v>
          </cell>
          <cell r="AC538" t="str">
            <v>11</v>
          </cell>
          <cell r="AD538" t="str">
            <v xml:space="preserve">FCIU9095584              </v>
          </cell>
          <cell r="AE538" t="str">
            <v/>
          </cell>
          <cell r="AF538" t="str">
            <v/>
          </cell>
          <cell r="AG538" t="str">
            <v>13682900</v>
          </cell>
          <cell r="AH538" t="str">
            <v>Pendente</v>
          </cell>
          <cell r="AI538" t="str">
            <v>Não</v>
          </cell>
          <cell r="AJ538" t="str">
            <v>18/02/2022</v>
          </cell>
          <cell r="AK538" t="str">
            <v>Marítimo</v>
          </cell>
          <cell r="AL538" t="str">
            <v>03/03/2022</v>
          </cell>
          <cell r="AM538" t="str">
            <v>16/03/2022</v>
          </cell>
          <cell r="AN538" t="str">
            <v xml:space="preserve">          </v>
          </cell>
        </row>
        <row r="539">
          <cell r="B539">
            <v>80536928</v>
          </cell>
          <cell r="C539" t="str">
            <v xml:space="preserve">540202305 </v>
          </cell>
          <cell r="E539" t="str">
            <v/>
          </cell>
          <cell r="F539" t="str">
            <v/>
          </cell>
          <cell r="G539" t="str">
            <v xml:space="preserve">MSC MICHELA                                       </v>
          </cell>
          <cell r="I539" t="str">
            <v/>
          </cell>
          <cell r="J539">
            <v>111</v>
          </cell>
          <cell r="K539" t="str">
            <v>41</v>
          </cell>
          <cell r="L539" t="str">
            <v>111</v>
          </cell>
          <cell r="M539" t="str">
            <v>954</v>
          </cell>
          <cell r="N539" t="str">
            <v>60</v>
          </cell>
          <cell r="O539" t="str">
            <v>6</v>
          </cell>
          <cell r="P539" t="str">
            <v>10</v>
          </cell>
          <cell r="Q539" t="str">
            <v>0</v>
          </cell>
          <cell r="R539" t="str">
            <v>0</v>
          </cell>
          <cell r="S539" t="str">
            <v>Não</v>
          </cell>
          <cell r="T539" t="str">
            <v xml:space="preserve">TCNU7517691           </v>
          </cell>
          <cell r="U539" t="str">
            <v>22/03/2022</v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 xml:space="preserve">7 </v>
          </cell>
          <cell r="AA539" t="str">
            <v>2</v>
          </cell>
          <cell r="AB539" t="str">
            <v>45</v>
          </cell>
          <cell r="AC539" t="str">
            <v>11</v>
          </cell>
          <cell r="AD539" t="str">
            <v xml:space="preserve">TCNU7517691              </v>
          </cell>
          <cell r="AE539" t="str">
            <v/>
          </cell>
          <cell r="AF539" t="str">
            <v/>
          </cell>
          <cell r="AG539" t="str">
            <v>13682900</v>
          </cell>
          <cell r="AH539" t="str">
            <v>Pendente</v>
          </cell>
          <cell r="AI539" t="str">
            <v>Não</v>
          </cell>
          <cell r="AJ539" t="str">
            <v>18/02/2022</v>
          </cell>
          <cell r="AK539" t="str">
            <v>Marítimo</v>
          </cell>
          <cell r="AL539" t="str">
            <v>03/03/2022</v>
          </cell>
          <cell r="AM539" t="str">
            <v>16/03/2022</v>
          </cell>
          <cell r="AN539" t="str">
            <v xml:space="preserve">          </v>
          </cell>
        </row>
        <row r="540">
          <cell r="B540">
            <v>80536930</v>
          </cell>
          <cell r="C540" t="str">
            <v xml:space="preserve">540202306 </v>
          </cell>
          <cell r="E540" t="str">
            <v/>
          </cell>
          <cell r="F540" t="str">
            <v/>
          </cell>
          <cell r="G540" t="str">
            <v xml:space="preserve">MSC MICHELA                                       </v>
          </cell>
          <cell r="I540" t="str">
            <v/>
          </cell>
          <cell r="J540">
            <v>26</v>
          </cell>
          <cell r="K540" t="str">
            <v>16</v>
          </cell>
          <cell r="L540" t="str">
            <v>26</v>
          </cell>
          <cell r="M540" t="str">
            <v>0</v>
          </cell>
          <cell r="N540" t="str">
            <v>68</v>
          </cell>
          <cell r="O540" t="str">
            <v>0</v>
          </cell>
          <cell r="P540" t="str">
            <v>11</v>
          </cell>
          <cell r="Q540" t="str">
            <v>1</v>
          </cell>
          <cell r="R540" t="str">
            <v>1</v>
          </cell>
          <cell r="S540" t="str">
            <v>Não</v>
          </cell>
          <cell r="T540" t="str">
            <v xml:space="preserve">FFAU2122649           </v>
          </cell>
          <cell r="V540" t="str">
            <v/>
          </cell>
          <cell r="W540" t="str">
            <v>(SNS) TROCA DE NOTA</v>
          </cell>
          <cell r="X540" t="str">
            <v/>
          </cell>
          <cell r="Y540" t="str">
            <v/>
          </cell>
          <cell r="Z540" t="str">
            <v xml:space="preserve">7 </v>
          </cell>
          <cell r="AA540" t="str">
            <v>0</v>
          </cell>
          <cell r="AB540" t="str">
            <v>44</v>
          </cell>
          <cell r="AC540" t="str">
            <v>11</v>
          </cell>
          <cell r="AD540" t="str">
            <v xml:space="preserve">FFAU2122649              </v>
          </cell>
          <cell r="AE540" t="str">
            <v/>
          </cell>
          <cell r="AF540" t="str">
            <v/>
          </cell>
          <cell r="AG540" t="str">
            <v>13682900</v>
          </cell>
          <cell r="AH540" t="str">
            <v>Pendente</v>
          </cell>
          <cell r="AI540" t="str">
            <v>Não</v>
          </cell>
          <cell r="AJ540" t="str">
            <v>18/02/2022</v>
          </cell>
          <cell r="AK540" t="str">
            <v>Marítimo</v>
          </cell>
          <cell r="AL540" t="str">
            <v>03/03/2022</v>
          </cell>
          <cell r="AM540" t="str">
            <v>16/03/2022</v>
          </cell>
          <cell r="AN540" t="str">
            <v xml:space="preserve">          </v>
          </cell>
        </row>
        <row r="541">
          <cell r="B541">
            <v>80536964</v>
          </cell>
          <cell r="C541" t="str">
            <v xml:space="preserve">540202307 </v>
          </cell>
          <cell r="E541" t="str">
            <v/>
          </cell>
          <cell r="F541" t="str">
            <v/>
          </cell>
          <cell r="G541" t="str">
            <v xml:space="preserve">MSC MICHELA                                       </v>
          </cell>
          <cell r="I541" t="str">
            <v/>
          </cell>
          <cell r="J541">
            <v>19</v>
          </cell>
          <cell r="K541" t="str">
            <v>7</v>
          </cell>
          <cell r="L541" t="str">
            <v>19</v>
          </cell>
          <cell r="M541" t="str">
            <v>0</v>
          </cell>
          <cell r="N541" t="str">
            <v>22</v>
          </cell>
          <cell r="O541" t="str">
            <v>12</v>
          </cell>
          <cell r="P541" t="str">
            <v>33</v>
          </cell>
          <cell r="Q541" t="str">
            <v>2</v>
          </cell>
          <cell r="R541" t="str">
            <v>2</v>
          </cell>
          <cell r="S541" t="str">
            <v>Não</v>
          </cell>
          <cell r="T541" t="str">
            <v xml:space="preserve">UETU5907017           </v>
          </cell>
          <cell r="V541" t="str">
            <v>22/03/2022</v>
          </cell>
          <cell r="W541" t="str">
            <v/>
          </cell>
          <cell r="X541" t="str">
            <v>DTA TRANSP</v>
          </cell>
          <cell r="Y541" t="str">
            <v/>
          </cell>
          <cell r="Z541" t="str">
            <v xml:space="preserve">7 </v>
          </cell>
          <cell r="AA541" t="str">
            <v>0</v>
          </cell>
          <cell r="AB541" t="str">
            <v>69</v>
          </cell>
          <cell r="AC541" t="str">
            <v>11</v>
          </cell>
          <cell r="AD541" t="str">
            <v xml:space="preserve">UETU5907017              </v>
          </cell>
          <cell r="AE541" t="str">
            <v/>
          </cell>
          <cell r="AF541" t="str">
            <v/>
          </cell>
          <cell r="AG541" t="str">
            <v>13682900</v>
          </cell>
          <cell r="AH541" t="str">
            <v>Pendente</v>
          </cell>
          <cell r="AI541" t="str">
            <v>Não</v>
          </cell>
          <cell r="AJ541" t="str">
            <v>18/02/2022</v>
          </cell>
          <cell r="AK541" t="str">
            <v>Marítimo</v>
          </cell>
          <cell r="AL541" t="str">
            <v>03/03/2022</v>
          </cell>
          <cell r="AM541" t="str">
            <v>16/03/2022</v>
          </cell>
          <cell r="AN541" t="str">
            <v xml:space="preserve">          </v>
          </cell>
        </row>
        <row r="542">
          <cell r="B542">
            <v>80536977</v>
          </cell>
          <cell r="C542" t="str">
            <v xml:space="preserve">540202308 </v>
          </cell>
          <cell r="E542" t="str">
            <v/>
          </cell>
          <cell r="F542" t="str">
            <v/>
          </cell>
          <cell r="G542" t="str">
            <v xml:space="preserve">MSC MICHELA                                       </v>
          </cell>
          <cell r="I542" t="str">
            <v/>
          </cell>
          <cell r="J542">
            <v>56</v>
          </cell>
          <cell r="K542" t="str">
            <v>27</v>
          </cell>
          <cell r="L542" t="str">
            <v>56</v>
          </cell>
          <cell r="M542" t="str">
            <v>548</v>
          </cell>
          <cell r="N542" t="str">
            <v>19</v>
          </cell>
          <cell r="O542" t="str">
            <v>27</v>
          </cell>
          <cell r="P542" t="str">
            <v>2</v>
          </cell>
          <cell r="Q542" t="str">
            <v>2</v>
          </cell>
          <cell r="R542" t="str">
            <v>2</v>
          </cell>
          <cell r="S542" t="str">
            <v>Não</v>
          </cell>
          <cell r="T542" t="str">
            <v xml:space="preserve">FANU1089128           </v>
          </cell>
          <cell r="V542" t="str">
            <v>22/03/2022</v>
          </cell>
          <cell r="W542" t="str">
            <v/>
          </cell>
          <cell r="X542" t="str">
            <v>DTA TRANSP</v>
          </cell>
          <cell r="Y542" t="str">
            <v/>
          </cell>
          <cell r="Z542" t="str">
            <v xml:space="preserve">7 </v>
          </cell>
          <cell r="AA542" t="str">
            <v>0</v>
          </cell>
          <cell r="AB542" t="str">
            <v>61</v>
          </cell>
          <cell r="AC542" t="str">
            <v>11</v>
          </cell>
          <cell r="AD542" t="str">
            <v xml:space="preserve">FANU1089128              </v>
          </cell>
          <cell r="AE542" t="str">
            <v/>
          </cell>
          <cell r="AF542" t="str">
            <v/>
          </cell>
          <cell r="AG542" t="str">
            <v>13682900</v>
          </cell>
          <cell r="AH542" t="str">
            <v>Pendente</v>
          </cell>
          <cell r="AI542" t="str">
            <v>Não</v>
          </cell>
          <cell r="AJ542" t="str">
            <v>18/02/2022</v>
          </cell>
          <cell r="AK542" t="str">
            <v>Marítimo</v>
          </cell>
          <cell r="AL542" t="str">
            <v>03/03/2022</v>
          </cell>
          <cell r="AM542" t="str">
            <v>16/03/2022</v>
          </cell>
          <cell r="AN542" t="str">
            <v xml:space="preserve">          </v>
          </cell>
        </row>
        <row r="543">
          <cell r="B543">
            <v>80536978</v>
          </cell>
          <cell r="C543" t="str">
            <v xml:space="preserve">540202309 </v>
          </cell>
          <cell r="E543" t="str">
            <v/>
          </cell>
          <cell r="F543" t="str">
            <v/>
          </cell>
          <cell r="G543" t="str">
            <v xml:space="preserve">MSC MICHELA                                       </v>
          </cell>
          <cell r="I543" t="str">
            <v/>
          </cell>
          <cell r="J543">
            <v>3</v>
          </cell>
          <cell r="K543" t="str">
            <v>1</v>
          </cell>
          <cell r="L543" t="str">
            <v>3</v>
          </cell>
          <cell r="M543" t="str">
            <v>0</v>
          </cell>
          <cell r="N543" t="str">
            <v>0</v>
          </cell>
          <cell r="O543" t="str">
            <v>22</v>
          </cell>
          <cell r="P543" t="str">
            <v>0</v>
          </cell>
          <cell r="Q543" t="str">
            <v>0</v>
          </cell>
          <cell r="R543" t="str">
            <v>0</v>
          </cell>
          <cell r="S543" t="str">
            <v>Não</v>
          </cell>
          <cell r="T543" t="str">
            <v xml:space="preserve">UACU6034237           </v>
          </cell>
          <cell r="U543" t="str">
            <v>22/03/2022</v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 xml:space="preserve">7 </v>
          </cell>
          <cell r="AA543" t="str">
            <v>2</v>
          </cell>
          <cell r="AB543" t="str">
            <v>22</v>
          </cell>
          <cell r="AC543" t="str">
            <v>11</v>
          </cell>
          <cell r="AD543" t="str">
            <v xml:space="preserve">UACU6034237              </v>
          </cell>
          <cell r="AE543" t="str">
            <v/>
          </cell>
          <cell r="AF543" t="str">
            <v/>
          </cell>
          <cell r="AG543" t="str">
            <v>13682900</v>
          </cell>
          <cell r="AH543" t="str">
            <v>Pendente</v>
          </cell>
          <cell r="AI543" t="str">
            <v>Não</v>
          </cell>
          <cell r="AJ543" t="str">
            <v>18/02/2022</v>
          </cell>
          <cell r="AK543" t="str">
            <v>Marítimo</v>
          </cell>
          <cell r="AL543" t="str">
            <v>03/03/2022</v>
          </cell>
          <cell r="AM543" t="str">
            <v>16/03/2022</v>
          </cell>
          <cell r="AN543" t="str">
            <v xml:space="preserve">          </v>
          </cell>
        </row>
        <row r="544">
          <cell r="B544">
            <v>80536979</v>
          </cell>
          <cell r="C544" t="str">
            <v xml:space="preserve">540202310 </v>
          </cell>
          <cell r="E544" t="str">
            <v/>
          </cell>
          <cell r="F544" t="str">
            <v/>
          </cell>
          <cell r="G544" t="str">
            <v xml:space="preserve">MSC MICHELA                                       </v>
          </cell>
          <cell r="I544" t="str">
            <v/>
          </cell>
          <cell r="J544">
            <v>19</v>
          </cell>
          <cell r="K544" t="str">
            <v>7</v>
          </cell>
          <cell r="L544" t="str">
            <v>19</v>
          </cell>
          <cell r="M544" t="str">
            <v>0</v>
          </cell>
          <cell r="N544" t="str">
            <v>18</v>
          </cell>
          <cell r="O544" t="str">
            <v>14</v>
          </cell>
          <cell r="P544" t="str">
            <v>13</v>
          </cell>
          <cell r="Q544" t="str">
            <v>0</v>
          </cell>
          <cell r="R544" t="str">
            <v>0</v>
          </cell>
          <cell r="S544" t="str">
            <v>Não</v>
          </cell>
          <cell r="T544" t="str">
            <v xml:space="preserve">TCNU8449781           </v>
          </cell>
          <cell r="V544" t="str">
            <v>22/03/2022</v>
          </cell>
          <cell r="W544" t="str">
            <v/>
          </cell>
          <cell r="X544" t="str">
            <v>DTA TRANSP</v>
          </cell>
          <cell r="Y544" t="str">
            <v/>
          </cell>
          <cell r="Z544" t="str">
            <v xml:space="preserve">7 </v>
          </cell>
          <cell r="AA544" t="str">
            <v>0</v>
          </cell>
          <cell r="AB544" t="str">
            <v>45</v>
          </cell>
          <cell r="AC544" t="str">
            <v>11</v>
          </cell>
          <cell r="AD544" t="str">
            <v xml:space="preserve">TCNU8449781              </v>
          </cell>
          <cell r="AE544" t="str">
            <v/>
          </cell>
          <cell r="AF544" t="str">
            <v/>
          </cell>
          <cell r="AG544" t="str">
            <v>13682900</v>
          </cell>
          <cell r="AH544" t="str">
            <v>Pendente</v>
          </cell>
          <cell r="AI544" t="str">
            <v>Não</v>
          </cell>
          <cell r="AJ544" t="str">
            <v>18/02/2022</v>
          </cell>
          <cell r="AK544" t="str">
            <v>Marítimo</v>
          </cell>
          <cell r="AL544" t="str">
            <v>03/03/2022</v>
          </cell>
          <cell r="AM544" t="str">
            <v>16/03/2022</v>
          </cell>
          <cell r="AN544" t="str">
            <v xml:space="preserve">          </v>
          </cell>
        </row>
        <row r="545">
          <cell r="B545">
            <v>80536901</v>
          </cell>
          <cell r="C545" t="str">
            <v xml:space="preserve">540202311 </v>
          </cell>
          <cell r="E545" t="str">
            <v/>
          </cell>
          <cell r="F545" t="str">
            <v/>
          </cell>
          <cell r="G545" t="str">
            <v xml:space="preserve">MSC MICHELA                                       </v>
          </cell>
          <cell r="I545" t="str">
            <v/>
          </cell>
          <cell r="J545">
            <v>6</v>
          </cell>
          <cell r="K545" t="str">
            <v>4</v>
          </cell>
          <cell r="L545" t="str">
            <v>6</v>
          </cell>
          <cell r="M545" t="str">
            <v>0</v>
          </cell>
          <cell r="N545" t="str">
            <v>0</v>
          </cell>
          <cell r="O545" t="str">
            <v>23</v>
          </cell>
          <cell r="P545" t="str">
            <v>7</v>
          </cell>
          <cell r="Q545" t="str">
            <v>0</v>
          </cell>
          <cell r="R545" t="str">
            <v>0</v>
          </cell>
          <cell r="S545" t="str">
            <v>Não</v>
          </cell>
          <cell r="T545" t="str">
            <v xml:space="preserve">SLSU8067207           </v>
          </cell>
          <cell r="V545" t="str">
            <v>22/03/2022</v>
          </cell>
          <cell r="W545" t="str">
            <v/>
          </cell>
          <cell r="X545" t="str">
            <v>DTA TRANSP</v>
          </cell>
          <cell r="Y545" t="str">
            <v/>
          </cell>
          <cell r="Z545" t="str">
            <v xml:space="preserve">7 </v>
          </cell>
          <cell r="AA545" t="str">
            <v>0</v>
          </cell>
          <cell r="AB545" t="str">
            <v>30</v>
          </cell>
          <cell r="AC545" t="str">
            <v>11</v>
          </cell>
          <cell r="AD545" t="str">
            <v xml:space="preserve">SLSU8067207              </v>
          </cell>
          <cell r="AE545" t="str">
            <v/>
          </cell>
          <cell r="AF545" t="str">
            <v/>
          </cell>
          <cell r="AG545" t="str">
            <v>13682900</v>
          </cell>
          <cell r="AH545" t="str">
            <v>Pendente</v>
          </cell>
          <cell r="AI545" t="str">
            <v>Não</v>
          </cell>
          <cell r="AJ545" t="str">
            <v>18/02/2022</v>
          </cell>
          <cell r="AK545" t="str">
            <v>Marítimo</v>
          </cell>
          <cell r="AL545" t="str">
            <v>03/03/2022</v>
          </cell>
          <cell r="AM545" t="str">
            <v>16/03/2022</v>
          </cell>
          <cell r="AN545" t="str">
            <v xml:space="preserve">          </v>
          </cell>
        </row>
        <row r="546">
          <cell r="B546">
            <v>80536912</v>
          </cell>
          <cell r="C546" t="str">
            <v xml:space="preserve">540202312 </v>
          </cell>
          <cell r="E546" t="str">
            <v/>
          </cell>
          <cell r="F546" t="str">
            <v/>
          </cell>
          <cell r="G546" t="str">
            <v xml:space="preserve">MSC MICHELA                                       </v>
          </cell>
          <cell r="I546" t="str">
            <v/>
          </cell>
          <cell r="J546">
            <v>25</v>
          </cell>
          <cell r="K546" t="str">
            <v>15</v>
          </cell>
          <cell r="L546" t="str">
            <v>25</v>
          </cell>
          <cell r="M546" t="str">
            <v>0</v>
          </cell>
          <cell r="N546" t="str">
            <v>10</v>
          </cell>
          <cell r="O546" t="str">
            <v>33</v>
          </cell>
          <cell r="P546" t="str">
            <v>20</v>
          </cell>
          <cell r="Q546" t="str">
            <v>0</v>
          </cell>
          <cell r="R546" t="str">
            <v>0</v>
          </cell>
          <cell r="S546" t="str">
            <v>Não</v>
          </cell>
          <cell r="T546" t="str">
            <v xml:space="preserve">HLXU8491089           </v>
          </cell>
          <cell r="V546" t="str">
            <v>22/03/2022</v>
          </cell>
          <cell r="W546" t="str">
            <v>EXO.TRANSM. GW6E-2800/200KV-12 ( TEZOTO-GIBA ) PUXE SBL</v>
          </cell>
          <cell r="X546" t="str">
            <v>DTA TRANSP</v>
          </cell>
          <cell r="Y546" t="str">
            <v/>
          </cell>
          <cell r="Z546" t="str">
            <v xml:space="preserve">7 </v>
          </cell>
          <cell r="AA546" t="str">
            <v>0</v>
          </cell>
          <cell r="AB546" t="str">
            <v>63</v>
          </cell>
          <cell r="AC546" t="str">
            <v>11</v>
          </cell>
          <cell r="AD546" t="str">
            <v xml:space="preserve">HLXU8491089              </v>
          </cell>
          <cell r="AE546" t="str">
            <v/>
          </cell>
          <cell r="AF546" t="str">
            <v/>
          </cell>
          <cell r="AG546" t="str">
            <v>13682900</v>
          </cell>
          <cell r="AH546" t="str">
            <v>Pendente</v>
          </cell>
          <cell r="AI546" t="str">
            <v>Não</v>
          </cell>
          <cell r="AJ546" t="str">
            <v>18/02/2022</v>
          </cell>
          <cell r="AK546" t="str">
            <v>Marítimo</v>
          </cell>
          <cell r="AL546" t="str">
            <v>03/03/2022</v>
          </cell>
          <cell r="AM546" t="str">
            <v>16/03/2022</v>
          </cell>
          <cell r="AN546" t="str">
            <v xml:space="preserve">          </v>
          </cell>
        </row>
        <row r="547">
          <cell r="B547">
            <v>80536913</v>
          </cell>
          <cell r="C547" t="str">
            <v xml:space="preserve">540202313 </v>
          </cell>
          <cell r="E547" t="str">
            <v/>
          </cell>
          <cell r="F547" t="str">
            <v/>
          </cell>
          <cell r="G547" t="str">
            <v xml:space="preserve">MSC MICHELA                                       </v>
          </cell>
          <cell r="I547" t="str">
            <v/>
          </cell>
          <cell r="J547">
            <v>15</v>
          </cell>
          <cell r="K547" t="str">
            <v>9</v>
          </cell>
          <cell r="L547" t="str">
            <v>15</v>
          </cell>
          <cell r="M547" t="str">
            <v>5</v>
          </cell>
          <cell r="N547" t="str">
            <v>2</v>
          </cell>
          <cell r="O547" t="str">
            <v>23</v>
          </cell>
          <cell r="P547" t="str">
            <v>11</v>
          </cell>
          <cell r="Q547" t="str">
            <v>0</v>
          </cell>
          <cell r="R547" t="str">
            <v>0</v>
          </cell>
          <cell r="S547" t="str">
            <v>Não</v>
          </cell>
          <cell r="T547" t="str">
            <v xml:space="preserve">TCNU4222892           </v>
          </cell>
          <cell r="V547" t="str">
            <v>22/03/2022</v>
          </cell>
          <cell r="W547" t="str">
            <v/>
          </cell>
          <cell r="X547" t="str">
            <v>DTA TRANSP</v>
          </cell>
          <cell r="Y547" t="str">
            <v/>
          </cell>
          <cell r="Z547" t="str">
            <v xml:space="preserve">7 </v>
          </cell>
          <cell r="AA547" t="str">
            <v>0</v>
          </cell>
          <cell r="AB547" t="str">
            <v>41</v>
          </cell>
          <cell r="AC547" t="str">
            <v>11</v>
          </cell>
          <cell r="AD547" t="str">
            <v xml:space="preserve">TCNU4222892              </v>
          </cell>
          <cell r="AE547" t="str">
            <v/>
          </cell>
          <cell r="AF547" t="str">
            <v/>
          </cell>
          <cell r="AG547" t="str">
            <v>13682900</v>
          </cell>
          <cell r="AH547" t="str">
            <v>Pendente</v>
          </cell>
          <cell r="AI547" t="str">
            <v>Não</v>
          </cell>
          <cell r="AJ547" t="str">
            <v>18/02/2022</v>
          </cell>
          <cell r="AK547" t="str">
            <v>Marítimo</v>
          </cell>
          <cell r="AL547" t="str">
            <v>03/03/2022</v>
          </cell>
          <cell r="AM547" t="str">
            <v>16/03/2022</v>
          </cell>
          <cell r="AN547" t="str">
            <v xml:space="preserve">          </v>
          </cell>
        </row>
        <row r="548">
          <cell r="B548">
            <v>80536919</v>
          </cell>
          <cell r="C548" t="str">
            <v xml:space="preserve">540202314 </v>
          </cell>
          <cell r="E548" t="str">
            <v/>
          </cell>
          <cell r="F548" t="str">
            <v/>
          </cell>
          <cell r="G548" t="str">
            <v xml:space="preserve">MSC MICHELA                                       </v>
          </cell>
          <cell r="I548" t="str">
            <v/>
          </cell>
          <cell r="J548">
            <v>116</v>
          </cell>
          <cell r="K548" t="str">
            <v>42</v>
          </cell>
          <cell r="L548" t="str">
            <v>116</v>
          </cell>
          <cell r="M548" t="str">
            <v>713</v>
          </cell>
          <cell r="N548" t="str">
            <v>17</v>
          </cell>
          <cell r="O548" t="str">
            <v>4</v>
          </cell>
          <cell r="P548" t="str">
            <v>217</v>
          </cell>
          <cell r="Q548" t="str">
            <v>0</v>
          </cell>
          <cell r="R548" t="str">
            <v>0</v>
          </cell>
          <cell r="S548" t="str">
            <v>Não</v>
          </cell>
          <cell r="T548" t="str">
            <v xml:space="preserve">UACU5220134           </v>
          </cell>
          <cell r="V548" t="str">
            <v>22/03/2022</v>
          </cell>
          <cell r="W548" t="str">
            <v/>
          </cell>
          <cell r="X548" t="str">
            <v>DTA TRANSP</v>
          </cell>
          <cell r="Y548" t="str">
            <v/>
          </cell>
          <cell r="Z548" t="str">
            <v xml:space="preserve">7 </v>
          </cell>
          <cell r="AA548" t="str">
            <v>0</v>
          </cell>
          <cell r="AB548" t="str">
            <v>48</v>
          </cell>
          <cell r="AC548" t="str">
            <v>11</v>
          </cell>
          <cell r="AD548" t="str">
            <v xml:space="preserve">UACU5220134              </v>
          </cell>
          <cell r="AE548" t="str">
            <v/>
          </cell>
          <cell r="AF548" t="str">
            <v/>
          </cell>
          <cell r="AG548" t="str">
            <v>13682900</v>
          </cell>
          <cell r="AH548" t="str">
            <v>Pendente</v>
          </cell>
          <cell r="AI548" t="str">
            <v>Não</v>
          </cell>
          <cell r="AJ548" t="str">
            <v>18/02/2022</v>
          </cell>
          <cell r="AK548" t="str">
            <v>Marítimo</v>
          </cell>
          <cell r="AL548" t="str">
            <v>03/03/2022</v>
          </cell>
          <cell r="AM548" t="str">
            <v>16/03/2022</v>
          </cell>
          <cell r="AN548" t="str">
            <v xml:space="preserve">          </v>
          </cell>
        </row>
        <row r="549">
          <cell r="B549">
            <v>80536923</v>
          </cell>
          <cell r="C549" t="str">
            <v xml:space="preserve">540202315 </v>
          </cell>
          <cell r="E549" t="str">
            <v/>
          </cell>
          <cell r="F549" t="str">
            <v/>
          </cell>
          <cell r="G549" t="str">
            <v xml:space="preserve">MSC MICHELA                                       </v>
          </cell>
          <cell r="I549" t="str">
            <v/>
          </cell>
          <cell r="J549">
            <v>13</v>
          </cell>
          <cell r="K549" t="str">
            <v>6</v>
          </cell>
          <cell r="L549" t="str">
            <v>13</v>
          </cell>
          <cell r="M549" t="str">
            <v>3</v>
          </cell>
          <cell r="N549" t="str">
            <v>8</v>
          </cell>
          <cell r="O549" t="str">
            <v>1</v>
          </cell>
          <cell r="P549" t="str">
            <v>22</v>
          </cell>
          <cell r="Q549" t="str">
            <v>0</v>
          </cell>
          <cell r="R549" t="str">
            <v>0</v>
          </cell>
          <cell r="S549" t="str">
            <v>Não</v>
          </cell>
          <cell r="T549" t="str">
            <v xml:space="preserve">GCXU5114056           </v>
          </cell>
          <cell r="V549" t="str">
            <v>22/03/2022</v>
          </cell>
          <cell r="W549" t="str">
            <v>EXO.TRANSM. GW6E-2800/200KV-12 ( TEZOTO-GIBA ) PUXE SBL</v>
          </cell>
          <cell r="X549" t="str">
            <v>DTA TRANSP</v>
          </cell>
          <cell r="Y549" t="str">
            <v/>
          </cell>
          <cell r="Z549" t="str">
            <v xml:space="preserve">7 </v>
          </cell>
          <cell r="AA549" t="str">
            <v>0</v>
          </cell>
          <cell r="AB549" t="str">
            <v>34</v>
          </cell>
          <cell r="AC549" t="str">
            <v>11</v>
          </cell>
          <cell r="AD549" t="str">
            <v xml:space="preserve">GCXU5114056              </v>
          </cell>
          <cell r="AE549" t="str">
            <v/>
          </cell>
          <cell r="AF549" t="str">
            <v/>
          </cell>
          <cell r="AG549" t="str">
            <v>13682900</v>
          </cell>
          <cell r="AH549" t="str">
            <v>Pendente</v>
          </cell>
          <cell r="AI549" t="str">
            <v>Não</v>
          </cell>
          <cell r="AJ549" t="str">
            <v>18/02/2022</v>
          </cell>
          <cell r="AK549" t="str">
            <v>Marítimo</v>
          </cell>
          <cell r="AL549" t="str">
            <v>03/03/2022</v>
          </cell>
          <cell r="AM549" t="str">
            <v>16/03/2022</v>
          </cell>
          <cell r="AN549" t="str">
            <v xml:space="preserve">          </v>
          </cell>
        </row>
        <row r="550">
          <cell r="B550">
            <v>80536920</v>
          </cell>
          <cell r="C550" t="str">
            <v xml:space="preserve">540202316 </v>
          </cell>
          <cell r="E550" t="str">
            <v/>
          </cell>
          <cell r="F550" t="str">
            <v/>
          </cell>
          <cell r="G550" t="str">
            <v xml:space="preserve">MSC MICHELA                                       </v>
          </cell>
          <cell r="I550" t="str">
            <v/>
          </cell>
          <cell r="J550">
            <v>15</v>
          </cell>
          <cell r="K550" t="str">
            <v>7</v>
          </cell>
          <cell r="L550" t="str">
            <v>15</v>
          </cell>
          <cell r="M550" t="str">
            <v>2</v>
          </cell>
          <cell r="N550" t="str">
            <v>32</v>
          </cell>
          <cell r="O550" t="str">
            <v>19</v>
          </cell>
          <cell r="P550" t="str">
            <v>4</v>
          </cell>
          <cell r="Q550" t="str">
            <v>0</v>
          </cell>
          <cell r="R550" t="str">
            <v>0</v>
          </cell>
          <cell r="S550" t="str">
            <v>Não</v>
          </cell>
          <cell r="T550" t="str">
            <v xml:space="preserve">UACU5196090           </v>
          </cell>
          <cell r="V550" t="str">
            <v>22/03/2022</v>
          </cell>
          <cell r="W550" t="str">
            <v/>
          </cell>
          <cell r="X550" t="str">
            <v>DTA TRANSP</v>
          </cell>
          <cell r="Y550" t="str">
            <v/>
          </cell>
          <cell r="Z550" t="str">
            <v xml:space="preserve">7 </v>
          </cell>
          <cell r="AA550" t="str">
            <v>0</v>
          </cell>
          <cell r="AB550" t="str">
            <v>57</v>
          </cell>
          <cell r="AC550" t="str">
            <v>11</v>
          </cell>
          <cell r="AD550" t="str">
            <v xml:space="preserve">UACU5196090              </v>
          </cell>
          <cell r="AE550" t="str">
            <v/>
          </cell>
          <cell r="AF550" t="str">
            <v/>
          </cell>
          <cell r="AG550" t="str">
            <v>13682900</v>
          </cell>
          <cell r="AH550" t="str">
            <v>Pendente</v>
          </cell>
          <cell r="AI550" t="str">
            <v>Não</v>
          </cell>
          <cell r="AJ550" t="str">
            <v>18/02/2022</v>
          </cell>
          <cell r="AK550" t="str">
            <v>Marítimo</v>
          </cell>
          <cell r="AL550" t="str">
            <v>03/03/2022</v>
          </cell>
          <cell r="AM550" t="str">
            <v>16/03/2022</v>
          </cell>
          <cell r="AN550" t="str">
            <v xml:space="preserve">          </v>
          </cell>
        </row>
        <row r="551">
          <cell r="B551">
            <v>80536926</v>
          </cell>
          <cell r="C551" t="str">
            <v xml:space="preserve">540202317 </v>
          </cell>
          <cell r="E551" t="str">
            <v/>
          </cell>
          <cell r="F551" t="str">
            <v/>
          </cell>
          <cell r="G551" t="str">
            <v xml:space="preserve">MSC MICHELA                                       </v>
          </cell>
          <cell r="I551" t="str">
            <v/>
          </cell>
          <cell r="J551">
            <v>9</v>
          </cell>
          <cell r="K551" t="str">
            <v>7</v>
          </cell>
          <cell r="L551" t="str">
            <v>9</v>
          </cell>
          <cell r="M551" t="str">
            <v>0</v>
          </cell>
          <cell r="N551" t="str">
            <v>7</v>
          </cell>
          <cell r="O551" t="str">
            <v>6</v>
          </cell>
          <cell r="P551" t="str">
            <v>19</v>
          </cell>
          <cell r="Q551" t="str">
            <v>0</v>
          </cell>
          <cell r="R551" t="str">
            <v>0</v>
          </cell>
          <cell r="S551" t="str">
            <v>Não</v>
          </cell>
          <cell r="T551" t="str">
            <v xml:space="preserve">HLXU8019555           </v>
          </cell>
          <cell r="V551" t="str">
            <v>22/03/2022</v>
          </cell>
          <cell r="W551" t="str">
            <v/>
          </cell>
          <cell r="X551" t="str">
            <v>DTA TRANSP</v>
          </cell>
          <cell r="Y551" t="str">
            <v/>
          </cell>
          <cell r="Z551" t="str">
            <v xml:space="preserve">7 </v>
          </cell>
          <cell r="AA551" t="str">
            <v>0</v>
          </cell>
          <cell r="AB551" t="str">
            <v>38</v>
          </cell>
          <cell r="AC551" t="str">
            <v>11</v>
          </cell>
          <cell r="AD551" t="str">
            <v xml:space="preserve">HLXU8019555              </v>
          </cell>
          <cell r="AE551" t="str">
            <v/>
          </cell>
          <cell r="AF551" t="str">
            <v/>
          </cell>
          <cell r="AG551" t="str">
            <v>13682900</v>
          </cell>
          <cell r="AH551" t="str">
            <v>Pendente</v>
          </cell>
          <cell r="AI551" t="str">
            <v>Não</v>
          </cell>
          <cell r="AJ551" t="str">
            <v>18/02/2022</v>
          </cell>
          <cell r="AK551" t="str">
            <v>Marítimo</v>
          </cell>
          <cell r="AL551" t="str">
            <v>03/03/2022</v>
          </cell>
          <cell r="AM551" t="str">
            <v>16/03/2022</v>
          </cell>
          <cell r="AN551" t="str">
            <v xml:space="preserve">          </v>
          </cell>
        </row>
        <row r="552">
          <cell r="B552">
            <v>80536927</v>
          </cell>
          <cell r="C552" t="str">
            <v xml:space="preserve">540202318 </v>
          </cell>
          <cell r="E552" t="str">
            <v/>
          </cell>
          <cell r="F552" t="str">
            <v/>
          </cell>
          <cell r="G552" t="str">
            <v xml:space="preserve">MSC MICHELA                                       </v>
          </cell>
          <cell r="I552" t="str">
            <v/>
          </cell>
          <cell r="J552">
            <v>12</v>
          </cell>
          <cell r="K552" t="str">
            <v>5</v>
          </cell>
          <cell r="L552" t="str">
            <v>12</v>
          </cell>
          <cell r="M552" t="str">
            <v>1</v>
          </cell>
          <cell r="N552" t="str">
            <v>12</v>
          </cell>
          <cell r="O552" t="str">
            <v>20</v>
          </cell>
          <cell r="P552" t="str">
            <v>10</v>
          </cell>
          <cell r="Q552" t="str">
            <v>0</v>
          </cell>
          <cell r="R552" t="str">
            <v>0</v>
          </cell>
          <cell r="S552" t="str">
            <v>Não</v>
          </cell>
          <cell r="T552" t="str">
            <v xml:space="preserve">HLBU2668035           </v>
          </cell>
          <cell r="V552" t="str">
            <v>22/03/2022</v>
          </cell>
          <cell r="W552" t="str">
            <v/>
          </cell>
          <cell r="X552" t="str">
            <v>DTA TRANSP</v>
          </cell>
          <cell r="Y552" t="str">
            <v/>
          </cell>
          <cell r="Z552" t="str">
            <v xml:space="preserve">7 </v>
          </cell>
          <cell r="AA552" t="str">
            <v>0</v>
          </cell>
          <cell r="AB552" t="str">
            <v>48</v>
          </cell>
          <cell r="AC552" t="str">
            <v>11</v>
          </cell>
          <cell r="AD552" t="str">
            <v xml:space="preserve">HLBU2668035              </v>
          </cell>
          <cell r="AE552" t="str">
            <v/>
          </cell>
          <cell r="AF552" t="str">
            <v/>
          </cell>
          <cell r="AG552" t="str">
            <v>13682900</v>
          </cell>
          <cell r="AH552" t="str">
            <v>Pendente</v>
          </cell>
          <cell r="AI552" t="str">
            <v>Não</v>
          </cell>
          <cell r="AJ552" t="str">
            <v>18/02/2022</v>
          </cell>
          <cell r="AK552" t="str">
            <v>Marítimo</v>
          </cell>
          <cell r="AL552" t="str">
            <v>03/03/2022</v>
          </cell>
          <cell r="AM552" t="str">
            <v>16/03/2022</v>
          </cell>
          <cell r="AN552" t="str">
            <v xml:space="preserve">          </v>
          </cell>
        </row>
        <row r="553">
          <cell r="B553">
            <v>80536971</v>
          </cell>
          <cell r="C553" t="str">
            <v xml:space="preserve">540202319 </v>
          </cell>
          <cell r="E553" t="str">
            <v/>
          </cell>
          <cell r="F553" t="str">
            <v/>
          </cell>
          <cell r="G553" t="str">
            <v xml:space="preserve">MSC MICHELA                                       </v>
          </cell>
          <cell r="I553" t="str">
            <v/>
          </cell>
          <cell r="J553">
            <v>6</v>
          </cell>
          <cell r="K553" t="str">
            <v>4</v>
          </cell>
          <cell r="L553" t="str">
            <v>6</v>
          </cell>
          <cell r="M553" t="str">
            <v>0</v>
          </cell>
          <cell r="N553" t="str">
            <v>0</v>
          </cell>
          <cell r="O553" t="str">
            <v>0</v>
          </cell>
          <cell r="P553" t="str">
            <v>16</v>
          </cell>
          <cell r="Q553" t="str">
            <v>0</v>
          </cell>
          <cell r="R553" t="str">
            <v>0</v>
          </cell>
          <cell r="S553" t="str">
            <v>Não</v>
          </cell>
          <cell r="T553" t="str">
            <v xml:space="preserve">CAAU5571932           </v>
          </cell>
          <cell r="V553" t="str">
            <v>22/03/2022</v>
          </cell>
          <cell r="W553" t="str">
            <v>EXO.TRANSM. GW6E-2800/200KV-12 ( TEZOTO-GIBA ) PUXE SBL</v>
          </cell>
          <cell r="X553" t="str">
            <v>DTA TRANSP</v>
          </cell>
          <cell r="Y553" t="str">
            <v/>
          </cell>
          <cell r="Z553" t="str">
            <v xml:space="preserve">7 </v>
          </cell>
          <cell r="AA553" t="str">
            <v>0</v>
          </cell>
          <cell r="AB553" t="str">
            <v>21</v>
          </cell>
          <cell r="AC553" t="str">
            <v>11</v>
          </cell>
          <cell r="AD553" t="str">
            <v xml:space="preserve">CAAU5571932              </v>
          </cell>
          <cell r="AE553" t="str">
            <v/>
          </cell>
          <cell r="AF553" t="str">
            <v/>
          </cell>
          <cell r="AG553" t="str">
            <v>13682900</v>
          </cell>
          <cell r="AH553" t="str">
            <v>Pendente</v>
          </cell>
          <cell r="AI553" t="str">
            <v>Não</v>
          </cell>
          <cell r="AJ553" t="str">
            <v>18/02/2022</v>
          </cell>
          <cell r="AK553" t="str">
            <v>Marítimo</v>
          </cell>
          <cell r="AL553" t="str">
            <v>03/03/2022</v>
          </cell>
          <cell r="AM553" t="str">
            <v>16/03/2022</v>
          </cell>
          <cell r="AN553" t="str">
            <v xml:space="preserve">          </v>
          </cell>
        </row>
        <row r="554">
          <cell r="B554">
            <v>80536988</v>
          </cell>
          <cell r="C554" t="str">
            <v xml:space="preserve">540202320 </v>
          </cell>
          <cell r="E554" t="str">
            <v/>
          </cell>
          <cell r="F554" t="str">
            <v/>
          </cell>
          <cell r="G554" t="str">
            <v xml:space="preserve">MSC MICHELA                                       </v>
          </cell>
          <cell r="I554" t="str">
            <v/>
          </cell>
          <cell r="J554">
            <v>6</v>
          </cell>
          <cell r="K554" t="str">
            <v>5</v>
          </cell>
          <cell r="L554" t="str">
            <v>6</v>
          </cell>
          <cell r="M554" t="str">
            <v>0</v>
          </cell>
          <cell r="N554" t="str">
            <v>2</v>
          </cell>
          <cell r="O554" t="str">
            <v>28</v>
          </cell>
          <cell r="P554" t="str">
            <v>0</v>
          </cell>
          <cell r="Q554" t="str">
            <v>2</v>
          </cell>
          <cell r="R554" t="str">
            <v>2</v>
          </cell>
          <cell r="S554" t="str">
            <v>Não</v>
          </cell>
          <cell r="T554" t="str">
            <v xml:space="preserve">HAMU1041550           </v>
          </cell>
          <cell r="V554" t="str">
            <v>22/03/2022</v>
          </cell>
          <cell r="W554" t="str">
            <v/>
          </cell>
          <cell r="X554" t="str">
            <v>DTA TRANSP</v>
          </cell>
          <cell r="Y554" t="str">
            <v/>
          </cell>
          <cell r="Z554" t="str">
            <v xml:space="preserve">7 </v>
          </cell>
          <cell r="AA554" t="str">
            <v>0</v>
          </cell>
          <cell r="AB554" t="str">
            <v>38</v>
          </cell>
          <cell r="AC554" t="str">
            <v>11</v>
          </cell>
          <cell r="AD554" t="str">
            <v xml:space="preserve">HAMU1041550              </v>
          </cell>
          <cell r="AE554" t="str">
            <v/>
          </cell>
          <cell r="AF554" t="str">
            <v/>
          </cell>
          <cell r="AG554" t="str">
            <v>13682900</v>
          </cell>
          <cell r="AH554" t="str">
            <v>Pendente</v>
          </cell>
          <cell r="AI554" t="str">
            <v>Não</v>
          </cell>
          <cell r="AJ554" t="str">
            <v>18/02/2022</v>
          </cell>
          <cell r="AK554" t="str">
            <v>Marítimo</v>
          </cell>
          <cell r="AL554" t="str">
            <v>03/03/2022</v>
          </cell>
          <cell r="AM554" t="str">
            <v>16/03/2022</v>
          </cell>
          <cell r="AN554" t="str">
            <v xml:space="preserve">          </v>
          </cell>
        </row>
        <row r="555">
          <cell r="B555">
            <v>80536999</v>
          </cell>
          <cell r="C555" t="str">
            <v xml:space="preserve">540202321 </v>
          </cell>
          <cell r="E555" t="str">
            <v/>
          </cell>
          <cell r="F555" t="str">
            <v/>
          </cell>
          <cell r="G555" t="str">
            <v xml:space="preserve">MSC MICHELA                                       </v>
          </cell>
          <cell r="I555" t="str">
            <v/>
          </cell>
          <cell r="J555">
            <v>38</v>
          </cell>
          <cell r="K555" t="str">
            <v>18</v>
          </cell>
          <cell r="L555" t="str">
            <v>38</v>
          </cell>
          <cell r="M555" t="str">
            <v>203</v>
          </cell>
          <cell r="N555" t="str">
            <v>26</v>
          </cell>
          <cell r="O555" t="str">
            <v>25</v>
          </cell>
          <cell r="P555" t="str">
            <v>0</v>
          </cell>
          <cell r="Q555" t="str">
            <v>0</v>
          </cell>
          <cell r="R555" t="str">
            <v>0</v>
          </cell>
          <cell r="S555" t="str">
            <v>Não</v>
          </cell>
          <cell r="T555" t="str">
            <v xml:space="preserve">TLLU5285807           </v>
          </cell>
          <cell r="U555" t="str">
            <v>23/03/2022</v>
          </cell>
          <cell r="V555" t="str">
            <v/>
          </cell>
          <cell r="W555" t="str">
            <v>CJ. CAMBIO ( ALVARO ) PUXE SBL</v>
          </cell>
          <cell r="X555" t="str">
            <v>SBL</v>
          </cell>
          <cell r="Y555" t="str">
            <v/>
          </cell>
          <cell r="Z555" t="str">
            <v xml:space="preserve">7 </v>
          </cell>
          <cell r="AA555" t="str">
            <v>2</v>
          </cell>
          <cell r="AB555" t="str">
            <v>56</v>
          </cell>
          <cell r="AC555" t="str">
            <v>11</v>
          </cell>
          <cell r="AD555" t="str">
            <v xml:space="preserve">TLLU5285807              </v>
          </cell>
          <cell r="AE555" t="str">
            <v/>
          </cell>
          <cell r="AF555" t="str">
            <v/>
          </cell>
          <cell r="AG555" t="str">
            <v>13682900</v>
          </cell>
          <cell r="AH555" t="str">
            <v>Pendente</v>
          </cell>
          <cell r="AI555" t="str">
            <v>Não</v>
          </cell>
          <cell r="AJ555" t="str">
            <v>18/02/2022</v>
          </cell>
          <cell r="AK555" t="str">
            <v>Marítimo</v>
          </cell>
          <cell r="AL555" t="str">
            <v>03/03/2022</v>
          </cell>
          <cell r="AM555" t="str">
            <v>16/03/2022</v>
          </cell>
          <cell r="AN555" t="str">
            <v xml:space="preserve">          </v>
          </cell>
        </row>
        <row r="556">
          <cell r="B556">
            <v>80537078</v>
          </cell>
          <cell r="C556" t="str">
            <v xml:space="preserve">540202330 </v>
          </cell>
          <cell r="E556" t="str">
            <v/>
          </cell>
          <cell r="F556" t="str">
            <v/>
          </cell>
          <cell r="G556" t="str">
            <v xml:space="preserve">MSC MICHELA                                       </v>
          </cell>
          <cell r="I556" t="str">
            <v/>
          </cell>
          <cell r="J556">
            <v>104</v>
          </cell>
          <cell r="K556" t="str">
            <v>37</v>
          </cell>
          <cell r="L556" t="str">
            <v>104</v>
          </cell>
          <cell r="M556" t="str">
            <v>856</v>
          </cell>
          <cell r="N556" t="str">
            <v>0</v>
          </cell>
          <cell r="O556" t="str">
            <v>6</v>
          </cell>
          <cell r="P556" t="str">
            <v>21</v>
          </cell>
          <cell r="Q556" t="str">
            <v>0</v>
          </cell>
          <cell r="R556" t="str">
            <v>0</v>
          </cell>
          <cell r="S556" t="str">
            <v>Não</v>
          </cell>
          <cell r="T556" t="str">
            <v xml:space="preserve">HLBU2890778           </v>
          </cell>
          <cell r="U556" t="str">
            <v>16/03/2022</v>
          </cell>
          <cell r="V556" t="str">
            <v/>
          </cell>
          <cell r="W556" t="str">
            <v>Milani A0004461846</v>
          </cell>
          <cell r="X556" t="str">
            <v/>
          </cell>
          <cell r="Y556" t="str">
            <v/>
          </cell>
          <cell r="Z556" t="str">
            <v xml:space="preserve">8 </v>
          </cell>
          <cell r="AA556" t="str">
            <v>1</v>
          </cell>
          <cell r="AB556" t="str">
            <v>32</v>
          </cell>
          <cell r="AC556" t="str">
            <v>11</v>
          </cell>
          <cell r="AD556" t="str">
            <v xml:space="preserve">HLBU2890778              </v>
          </cell>
          <cell r="AE556" t="str">
            <v/>
          </cell>
          <cell r="AF556" t="str">
            <v/>
          </cell>
          <cell r="AG556" t="str">
            <v>13682900</v>
          </cell>
          <cell r="AH556" t="str">
            <v>Pendente</v>
          </cell>
          <cell r="AI556" t="str">
            <v>Não</v>
          </cell>
          <cell r="AJ556" t="str">
            <v>18/02/2022</v>
          </cell>
          <cell r="AK556" t="str">
            <v>Marítimo</v>
          </cell>
          <cell r="AL556" t="str">
            <v>03/03/2022</v>
          </cell>
          <cell r="AM556" t="str">
            <v>16/03/2022</v>
          </cell>
          <cell r="AN556" t="str">
            <v xml:space="preserve">          </v>
          </cell>
        </row>
        <row r="557">
          <cell r="B557">
            <v>80537160</v>
          </cell>
          <cell r="C557" t="str">
            <v xml:space="preserve">540202331 </v>
          </cell>
          <cell r="E557" t="str">
            <v/>
          </cell>
          <cell r="F557" t="str">
            <v/>
          </cell>
          <cell r="G557" t="str">
            <v xml:space="preserve">MSC MICHELA                                       </v>
          </cell>
          <cell r="I557" t="str">
            <v/>
          </cell>
          <cell r="J557">
            <v>4</v>
          </cell>
          <cell r="K557" t="str">
            <v>3</v>
          </cell>
          <cell r="L557" t="str">
            <v>4</v>
          </cell>
          <cell r="M557" t="str">
            <v>0</v>
          </cell>
          <cell r="N557" t="str">
            <v>0</v>
          </cell>
          <cell r="O557" t="str">
            <v>0</v>
          </cell>
          <cell r="P557" t="str">
            <v>13</v>
          </cell>
          <cell r="Q557" t="str">
            <v>0</v>
          </cell>
          <cell r="R557" t="str">
            <v>0</v>
          </cell>
          <cell r="S557" t="str">
            <v>Não</v>
          </cell>
          <cell r="T557" t="str">
            <v xml:space="preserve">TLLU5312034           </v>
          </cell>
          <cell r="V557" t="str">
            <v>22/03/2022</v>
          </cell>
          <cell r="W557" t="str">
            <v/>
          </cell>
          <cell r="X557" t="str">
            <v>DTA TRANSP</v>
          </cell>
          <cell r="Y557" t="str">
            <v/>
          </cell>
          <cell r="Z557" t="str">
            <v xml:space="preserve">7 </v>
          </cell>
          <cell r="AA557" t="str">
            <v>0</v>
          </cell>
          <cell r="AB557" t="str">
            <v>26</v>
          </cell>
          <cell r="AC557" t="str">
            <v>11</v>
          </cell>
          <cell r="AD557" t="str">
            <v xml:space="preserve">TLLU5312034              </v>
          </cell>
          <cell r="AE557" t="str">
            <v/>
          </cell>
          <cell r="AF557" t="str">
            <v/>
          </cell>
          <cell r="AG557" t="str">
            <v>13682900</v>
          </cell>
          <cell r="AH557" t="str">
            <v>Pendente</v>
          </cell>
          <cell r="AI557" t="str">
            <v>Não</v>
          </cell>
          <cell r="AJ557" t="str">
            <v>18/02/2022</v>
          </cell>
          <cell r="AK557" t="str">
            <v>Marítimo</v>
          </cell>
          <cell r="AL557" t="str">
            <v>03/03/2022</v>
          </cell>
          <cell r="AM557" t="str">
            <v>16/03/2022</v>
          </cell>
          <cell r="AN557" t="str">
            <v xml:space="preserve">          </v>
          </cell>
        </row>
        <row r="558">
          <cell r="B558">
            <v>80537161</v>
          </cell>
          <cell r="C558" t="str">
            <v xml:space="preserve">540202332 </v>
          </cell>
          <cell r="E558" t="str">
            <v/>
          </cell>
          <cell r="F558" t="str">
            <v/>
          </cell>
          <cell r="G558" t="str">
            <v xml:space="preserve">MSC MICHELA                                       </v>
          </cell>
          <cell r="I558" t="str">
            <v/>
          </cell>
          <cell r="J558">
            <v>91</v>
          </cell>
          <cell r="K558" t="str">
            <v>35</v>
          </cell>
          <cell r="L558" t="str">
            <v>91</v>
          </cell>
          <cell r="M558" t="str">
            <v>446</v>
          </cell>
          <cell r="N558" t="str">
            <v>7</v>
          </cell>
          <cell r="O558" t="str">
            <v>11</v>
          </cell>
          <cell r="P558" t="str">
            <v>186</v>
          </cell>
          <cell r="Q558" t="str">
            <v>0</v>
          </cell>
          <cell r="R558" t="str">
            <v>0</v>
          </cell>
          <cell r="S558" t="str">
            <v>Não</v>
          </cell>
          <cell r="T558" t="str">
            <v xml:space="preserve">UACU5075648           </v>
          </cell>
          <cell r="U558" t="str">
            <v>21/03/2022</v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 xml:space="preserve">8 </v>
          </cell>
          <cell r="AA558" t="str">
            <v>2</v>
          </cell>
          <cell r="AB558" t="str">
            <v>44</v>
          </cell>
          <cell r="AC558" t="str">
            <v>11</v>
          </cell>
          <cell r="AD558" t="str">
            <v xml:space="preserve">UACU5075648              </v>
          </cell>
          <cell r="AE558" t="str">
            <v/>
          </cell>
          <cell r="AF558" t="str">
            <v/>
          </cell>
          <cell r="AG558" t="str">
            <v>13682900</v>
          </cell>
          <cell r="AH558" t="str">
            <v>Pendente</v>
          </cell>
          <cell r="AI558" t="str">
            <v>Não</v>
          </cell>
          <cell r="AJ558" t="str">
            <v>18/02/2022</v>
          </cell>
          <cell r="AK558" t="str">
            <v>Marítimo</v>
          </cell>
          <cell r="AL558" t="str">
            <v>03/03/2022</v>
          </cell>
          <cell r="AM558" t="str">
            <v>16/03/2022</v>
          </cell>
          <cell r="AN558" t="str">
            <v xml:space="preserve">          </v>
          </cell>
        </row>
        <row r="559">
          <cell r="B559">
            <v>80537164</v>
          </cell>
          <cell r="C559" t="str">
            <v xml:space="preserve">540202333 </v>
          </cell>
          <cell r="E559" t="str">
            <v/>
          </cell>
          <cell r="F559" t="str">
            <v/>
          </cell>
          <cell r="G559" t="str">
            <v xml:space="preserve">MSC MICHELA                                       </v>
          </cell>
          <cell r="I559" t="str">
            <v/>
          </cell>
          <cell r="J559">
            <v>82</v>
          </cell>
          <cell r="K559" t="str">
            <v>34</v>
          </cell>
          <cell r="L559" t="str">
            <v>82</v>
          </cell>
          <cell r="M559" t="str">
            <v>733</v>
          </cell>
          <cell r="N559" t="str">
            <v>59</v>
          </cell>
          <cell r="O559" t="str">
            <v>4</v>
          </cell>
          <cell r="P559" t="str">
            <v>15</v>
          </cell>
          <cell r="Q559" t="str">
            <v>0</v>
          </cell>
          <cell r="R559" t="str">
            <v>0</v>
          </cell>
          <cell r="S559" t="str">
            <v>Não</v>
          </cell>
          <cell r="T559" t="str">
            <v xml:space="preserve">GESU5590882           </v>
          </cell>
          <cell r="V559" t="str">
            <v>24/03/2022</v>
          </cell>
          <cell r="W559" t="str">
            <v/>
          </cell>
          <cell r="X559" t="str">
            <v>DTA TRANSP</v>
          </cell>
          <cell r="Y559" t="str">
            <v/>
          </cell>
          <cell r="Z559" t="str">
            <v xml:space="preserve">8 </v>
          </cell>
          <cell r="AA559" t="str">
            <v>0</v>
          </cell>
          <cell r="AB559" t="str">
            <v>53</v>
          </cell>
          <cell r="AC559" t="str">
            <v>11</v>
          </cell>
          <cell r="AD559" t="str">
            <v xml:space="preserve">GESU5590882              </v>
          </cell>
          <cell r="AE559" t="str">
            <v/>
          </cell>
          <cell r="AF559" t="str">
            <v/>
          </cell>
          <cell r="AG559" t="str">
            <v>13682900</v>
          </cell>
          <cell r="AH559" t="str">
            <v>Pendente</v>
          </cell>
          <cell r="AI559" t="str">
            <v>Não</v>
          </cell>
          <cell r="AJ559" t="str">
            <v>18/02/2022</v>
          </cell>
          <cell r="AK559" t="str">
            <v>Marítimo</v>
          </cell>
          <cell r="AL559" t="str">
            <v>03/03/2022</v>
          </cell>
          <cell r="AM559" t="str">
            <v>16/03/2022</v>
          </cell>
          <cell r="AN559" t="str">
            <v xml:space="preserve">          </v>
          </cell>
        </row>
        <row r="560">
          <cell r="B560">
            <v>80537163</v>
          </cell>
          <cell r="C560" t="str">
            <v xml:space="preserve">540202335 </v>
          </cell>
          <cell r="E560" t="str">
            <v/>
          </cell>
          <cell r="F560" t="str">
            <v/>
          </cell>
          <cell r="G560" t="str">
            <v xml:space="preserve">MSC MICHELA                                       </v>
          </cell>
          <cell r="I560" t="str">
            <v/>
          </cell>
          <cell r="J560">
            <v>41</v>
          </cell>
          <cell r="K560" t="str">
            <v>19</v>
          </cell>
          <cell r="L560" t="str">
            <v>41</v>
          </cell>
          <cell r="M560" t="str">
            <v>144</v>
          </cell>
          <cell r="N560" t="str">
            <v>58</v>
          </cell>
          <cell r="O560" t="str">
            <v>7</v>
          </cell>
          <cell r="P560" t="str">
            <v>96</v>
          </cell>
          <cell r="Q560" t="str">
            <v>0</v>
          </cell>
          <cell r="R560" t="str">
            <v>0</v>
          </cell>
          <cell r="S560" t="str">
            <v>Não</v>
          </cell>
          <cell r="T560" t="str">
            <v xml:space="preserve">TGBU5744696           </v>
          </cell>
          <cell r="V560" t="str">
            <v>24/03/2022</v>
          </cell>
          <cell r="W560" t="str">
            <v/>
          </cell>
          <cell r="X560" t="str">
            <v>DTA TRANSP</v>
          </cell>
          <cell r="Y560" t="str">
            <v/>
          </cell>
          <cell r="Z560" t="str">
            <v xml:space="preserve">8 </v>
          </cell>
          <cell r="AA560" t="str">
            <v>0</v>
          </cell>
          <cell r="AB560" t="str">
            <v>85</v>
          </cell>
          <cell r="AC560" t="str">
            <v>11</v>
          </cell>
          <cell r="AD560" t="str">
            <v xml:space="preserve">TGBU5744696              </v>
          </cell>
          <cell r="AE560" t="str">
            <v/>
          </cell>
          <cell r="AF560" t="str">
            <v/>
          </cell>
          <cell r="AG560" t="str">
            <v>13682900</v>
          </cell>
          <cell r="AH560" t="str">
            <v>Pendente</v>
          </cell>
          <cell r="AI560" t="str">
            <v>Não</v>
          </cell>
          <cell r="AJ560" t="str">
            <v>18/02/2022</v>
          </cell>
          <cell r="AK560" t="str">
            <v>Marítimo</v>
          </cell>
          <cell r="AL560" t="str">
            <v>03/03/2022</v>
          </cell>
          <cell r="AM560" t="str">
            <v>16/03/2022</v>
          </cell>
          <cell r="AN560" t="str">
            <v xml:space="preserve">          </v>
          </cell>
        </row>
        <row r="561">
          <cell r="B561">
            <v>80537126</v>
          </cell>
          <cell r="C561" t="str">
            <v xml:space="preserve">540202336 </v>
          </cell>
          <cell r="E561" t="str">
            <v/>
          </cell>
          <cell r="F561" t="str">
            <v/>
          </cell>
          <cell r="G561" t="str">
            <v xml:space="preserve">MSC MICHELA                                       </v>
          </cell>
          <cell r="I561" t="str">
            <v/>
          </cell>
          <cell r="J561">
            <v>17</v>
          </cell>
          <cell r="K561" t="str">
            <v>5</v>
          </cell>
          <cell r="L561" t="str">
            <v>17</v>
          </cell>
          <cell r="M561" t="str">
            <v>1</v>
          </cell>
          <cell r="N561" t="str">
            <v>32</v>
          </cell>
          <cell r="O561" t="str">
            <v>5</v>
          </cell>
          <cell r="P561" t="str">
            <v>4</v>
          </cell>
          <cell r="Q561" t="str">
            <v>2</v>
          </cell>
          <cell r="R561" t="str">
            <v>2</v>
          </cell>
          <cell r="S561" t="str">
            <v>Não</v>
          </cell>
          <cell r="T561" t="str">
            <v xml:space="preserve">HLBU3238363           </v>
          </cell>
          <cell r="U561" t="str">
            <v>22/03/2022</v>
          </cell>
          <cell r="V561" t="str">
            <v/>
          </cell>
          <cell r="W561" t="str">
            <v>CJ. CAMBIO ( ALVARO ) PUXE SBL</v>
          </cell>
          <cell r="X561" t="str">
            <v>SBL</v>
          </cell>
          <cell r="Y561" t="str">
            <v/>
          </cell>
          <cell r="Z561" t="str">
            <v xml:space="preserve">7 </v>
          </cell>
          <cell r="AA561" t="str">
            <v>1</v>
          </cell>
          <cell r="AB561" t="str">
            <v>44</v>
          </cell>
          <cell r="AC561" t="str">
            <v>11</v>
          </cell>
          <cell r="AD561" t="str">
            <v xml:space="preserve">HLBU3238363              </v>
          </cell>
          <cell r="AE561" t="str">
            <v/>
          </cell>
          <cell r="AF561" t="str">
            <v/>
          </cell>
          <cell r="AG561" t="str">
            <v>13682900</v>
          </cell>
          <cell r="AH561" t="str">
            <v>Pendente</v>
          </cell>
          <cell r="AI561" t="str">
            <v>Não</v>
          </cell>
          <cell r="AJ561" t="str">
            <v>18/02/2022</v>
          </cell>
          <cell r="AK561" t="str">
            <v>Marítimo</v>
          </cell>
          <cell r="AL561" t="str">
            <v>03/03/2022</v>
          </cell>
          <cell r="AM561" t="str">
            <v>18/03/2022</v>
          </cell>
          <cell r="AN561" t="str">
            <v xml:space="preserve">          </v>
          </cell>
        </row>
        <row r="562">
          <cell r="B562">
            <v>80537208</v>
          </cell>
          <cell r="C562" t="str">
            <v xml:space="preserve">540202337 </v>
          </cell>
          <cell r="E562" t="str">
            <v/>
          </cell>
          <cell r="F562" t="str">
            <v/>
          </cell>
          <cell r="G562" t="str">
            <v xml:space="preserve">MSC MICHELA                                       </v>
          </cell>
          <cell r="I562" t="str">
            <v/>
          </cell>
          <cell r="J562">
            <v>9</v>
          </cell>
          <cell r="K562" t="str">
            <v>7</v>
          </cell>
          <cell r="L562" t="str">
            <v>9</v>
          </cell>
          <cell r="M562" t="str">
            <v>0</v>
          </cell>
          <cell r="N562" t="str">
            <v>0</v>
          </cell>
          <cell r="O562" t="str">
            <v>8</v>
          </cell>
          <cell r="P562" t="str">
            <v>24</v>
          </cell>
          <cell r="Q562" t="str">
            <v>0</v>
          </cell>
          <cell r="R562" t="str">
            <v>0</v>
          </cell>
          <cell r="S562" t="str">
            <v>Não</v>
          </cell>
          <cell r="T562" t="str">
            <v xml:space="preserve">UACU5732613           </v>
          </cell>
          <cell r="V562" t="str">
            <v>24/03/2022</v>
          </cell>
          <cell r="W562" t="str">
            <v>EXO.TRANSM. GW6E-2800/200KV-12 ( TEZOTO-GIBA ) PUXE SBL</v>
          </cell>
          <cell r="X562" t="str">
            <v>DTA TRANSP</v>
          </cell>
          <cell r="Y562" t="str">
            <v/>
          </cell>
          <cell r="Z562" t="str">
            <v xml:space="preserve">7 </v>
          </cell>
          <cell r="AA562" t="str">
            <v>0</v>
          </cell>
          <cell r="AB562" t="str">
            <v>32</v>
          </cell>
          <cell r="AC562" t="str">
            <v>11</v>
          </cell>
          <cell r="AD562" t="str">
            <v xml:space="preserve">UACU5732613              </v>
          </cell>
          <cell r="AE562" t="str">
            <v/>
          </cell>
          <cell r="AF562" t="str">
            <v/>
          </cell>
          <cell r="AG562" t="str">
            <v>13682900</v>
          </cell>
          <cell r="AH562" t="str">
            <v>Pendente</v>
          </cell>
          <cell r="AI562" t="str">
            <v>Não</v>
          </cell>
          <cell r="AJ562" t="str">
            <v>18/02/2022</v>
          </cell>
          <cell r="AK562" t="str">
            <v>Marítimo</v>
          </cell>
          <cell r="AL562" t="str">
            <v>03/03/2022</v>
          </cell>
          <cell r="AM562" t="str">
            <v>18/03/2022</v>
          </cell>
          <cell r="AN562" t="str">
            <v xml:space="preserve">          </v>
          </cell>
        </row>
        <row r="563">
          <cell r="B563">
            <v>80537245</v>
          </cell>
          <cell r="C563" t="str">
            <v xml:space="preserve">540202338 </v>
          </cell>
          <cell r="E563" t="str">
            <v/>
          </cell>
          <cell r="F563" t="str">
            <v/>
          </cell>
          <cell r="G563" t="str">
            <v xml:space="preserve">MSC MICHELA                                       </v>
          </cell>
          <cell r="I563" t="str">
            <v/>
          </cell>
          <cell r="J563">
            <v>12</v>
          </cell>
          <cell r="K563" t="str">
            <v>5</v>
          </cell>
          <cell r="L563" t="str">
            <v>12</v>
          </cell>
          <cell r="M563" t="str">
            <v>0</v>
          </cell>
          <cell r="N563" t="str">
            <v>23</v>
          </cell>
          <cell r="O563" t="str">
            <v>1</v>
          </cell>
          <cell r="P563" t="str">
            <v>2</v>
          </cell>
          <cell r="Q563" t="str">
            <v>3</v>
          </cell>
          <cell r="R563" t="str">
            <v>3</v>
          </cell>
          <cell r="S563" t="str">
            <v>Não</v>
          </cell>
          <cell r="T563" t="str">
            <v xml:space="preserve">GESU5518609           </v>
          </cell>
          <cell r="U563" t="str">
            <v>22/03/2022</v>
          </cell>
          <cell r="V563" t="str">
            <v/>
          </cell>
          <cell r="W563" t="str">
            <v>CJ. CAMBIO ( ALVARO ) PUXE SBL</v>
          </cell>
          <cell r="X563" t="str">
            <v>SBL</v>
          </cell>
          <cell r="Y563" t="str">
            <v/>
          </cell>
          <cell r="Z563" t="str">
            <v xml:space="preserve">7 </v>
          </cell>
          <cell r="AA563" t="str">
            <v>1</v>
          </cell>
          <cell r="AB563" t="str">
            <v>29</v>
          </cell>
          <cell r="AC563" t="str">
            <v>11</v>
          </cell>
          <cell r="AD563" t="str">
            <v xml:space="preserve">GESU5518609              </v>
          </cell>
          <cell r="AE563" t="str">
            <v/>
          </cell>
          <cell r="AF563" t="str">
            <v/>
          </cell>
          <cell r="AG563" t="str">
            <v>13682900</v>
          </cell>
          <cell r="AH563" t="str">
            <v>Pendente</v>
          </cell>
          <cell r="AI563" t="str">
            <v>Não</v>
          </cell>
          <cell r="AJ563" t="str">
            <v>18/02/2022</v>
          </cell>
          <cell r="AK563" t="str">
            <v>Marítimo</v>
          </cell>
          <cell r="AL563" t="str">
            <v>03/03/2022</v>
          </cell>
          <cell r="AM563" t="str">
            <v>18/03/2022</v>
          </cell>
          <cell r="AN563" t="str">
            <v xml:space="preserve">          </v>
          </cell>
        </row>
        <row r="564">
          <cell r="B564">
            <v>80537246</v>
          </cell>
          <cell r="C564" t="str">
            <v xml:space="preserve">540202339 </v>
          </cell>
          <cell r="E564" t="str">
            <v/>
          </cell>
          <cell r="F564" t="str">
            <v/>
          </cell>
          <cell r="G564" t="str">
            <v xml:space="preserve">MSC MICHELA                                       </v>
          </cell>
          <cell r="I564" t="str">
            <v/>
          </cell>
          <cell r="J564">
            <v>16</v>
          </cell>
          <cell r="K564" t="str">
            <v>12</v>
          </cell>
          <cell r="L564" t="str">
            <v>16</v>
          </cell>
          <cell r="M564" t="str">
            <v>0</v>
          </cell>
          <cell r="N564" t="str">
            <v>4</v>
          </cell>
          <cell r="O564" t="str">
            <v>26</v>
          </cell>
          <cell r="P564" t="str">
            <v>21</v>
          </cell>
          <cell r="Q564" t="str">
            <v>0</v>
          </cell>
          <cell r="R564" t="str">
            <v>0</v>
          </cell>
          <cell r="S564" t="str">
            <v>Não</v>
          </cell>
          <cell r="T564" t="str">
            <v xml:space="preserve">TGHU8271963           </v>
          </cell>
          <cell r="V564" t="str">
            <v>24/03/2022</v>
          </cell>
          <cell r="W564" t="str">
            <v/>
          </cell>
          <cell r="X564" t="str">
            <v>DTA TRANSP</v>
          </cell>
          <cell r="Y564" t="str">
            <v/>
          </cell>
          <cell r="Z564" t="str">
            <v xml:space="preserve">7 </v>
          </cell>
          <cell r="AA564" t="str">
            <v>0</v>
          </cell>
          <cell r="AB564" t="str">
            <v>51</v>
          </cell>
          <cell r="AC564" t="str">
            <v>11</v>
          </cell>
          <cell r="AD564" t="str">
            <v xml:space="preserve">TGHU8271963              </v>
          </cell>
          <cell r="AE564" t="str">
            <v/>
          </cell>
          <cell r="AF564" t="str">
            <v/>
          </cell>
          <cell r="AG564" t="str">
            <v>13682900</v>
          </cell>
          <cell r="AH564" t="str">
            <v>Pendente</v>
          </cell>
          <cell r="AI564" t="str">
            <v>Não</v>
          </cell>
          <cell r="AJ564" t="str">
            <v>18/02/2022</v>
          </cell>
          <cell r="AK564" t="str">
            <v>Marítimo</v>
          </cell>
          <cell r="AL564" t="str">
            <v>03/03/2022</v>
          </cell>
          <cell r="AM564" t="str">
            <v>18/03/2022</v>
          </cell>
          <cell r="AN564" t="str">
            <v xml:space="preserve">          </v>
          </cell>
        </row>
        <row r="565">
          <cell r="B565">
            <v>80537272</v>
          </cell>
          <cell r="C565" t="str">
            <v xml:space="preserve">540202340 </v>
          </cell>
          <cell r="E565" t="str">
            <v/>
          </cell>
          <cell r="F565" t="str">
            <v/>
          </cell>
          <cell r="G565" t="str">
            <v xml:space="preserve">MSC MICHELA                                       </v>
          </cell>
          <cell r="I565" t="str">
            <v/>
          </cell>
          <cell r="J565">
            <v>33</v>
          </cell>
          <cell r="K565" t="str">
            <v>14</v>
          </cell>
          <cell r="L565" t="str">
            <v>33</v>
          </cell>
          <cell r="M565" t="str">
            <v>0</v>
          </cell>
          <cell r="N565" t="str">
            <v>11</v>
          </cell>
          <cell r="O565" t="str">
            <v>27</v>
          </cell>
          <cell r="P565" t="str">
            <v>19</v>
          </cell>
          <cell r="Q565" t="str">
            <v>1</v>
          </cell>
          <cell r="R565" t="str">
            <v>1</v>
          </cell>
          <cell r="S565" t="str">
            <v>Não</v>
          </cell>
          <cell r="T565" t="str">
            <v xml:space="preserve">TCNU8847949           </v>
          </cell>
          <cell r="U565" t="str">
            <v>29/03/2022</v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 xml:space="preserve">7 </v>
          </cell>
          <cell r="AA565" t="str">
            <v>1</v>
          </cell>
          <cell r="AB565" t="str">
            <v>59</v>
          </cell>
          <cell r="AC565" t="str">
            <v>11</v>
          </cell>
          <cell r="AD565" t="str">
            <v xml:space="preserve">TCNU8847949              </v>
          </cell>
          <cell r="AE565" t="str">
            <v/>
          </cell>
          <cell r="AF565" t="str">
            <v/>
          </cell>
          <cell r="AG565" t="str">
            <v>13682900</v>
          </cell>
          <cell r="AH565" t="str">
            <v>Pendente</v>
          </cell>
          <cell r="AI565" t="str">
            <v>Não</v>
          </cell>
          <cell r="AJ565" t="str">
            <v>18/02/2022</v>
          </cell>
          <cell r="AK565" t="str">
            <v>Marítimo</v>
          </cell>
          <cell r="AL565" t="str">
            <v>03/03/2022</v>
          </cell>
          <cell r="AM565" t="str">
            <v>18/03/2022</v>
          </cell>
          <cell r="AN565" t="str">
            <v xml:space="preserve">          </v>
          </cell>
        </row>
        <row r="566">
          <cell r="B566">
            <v>80537269</v>
          </cell>
          <cell r="C566" t="str">
            <v xml:space="preserve">540202341 </v>
          </cell>
          <cell r="E566" t="str">
            <v/>
          </cell>
          <cell r="F566" t="str">
            <v/>
          </cell>
          <cell r="G566" t="str">
            <v xml:space="preserve">MSC MICHELA                                       </v>
          </cell>
          <cell r="I566" t="str">
            <v/>
          </cell>
          <cell r="J566">
            <v>20</v>
          </cell>
          <cell r="K566" t="str">
            <v>6</v>
          </cell>
          <cell r="L566" t="str">
            <v>20</v>
          </cell>
          <cell r="M566" t="str">
            <v>136</v>
          </cell>
          <cell r="N566" t="str">
            <v>240</v>
          </cell>
          <cell r="O566" t="str">
            <v>7</v>
          </cell>
          <cell r="P566" t="str">
            <v>16</v>
          </cell>
          <cell r="Q566" t="str">
            <v>0</v>
          </cell>
          <cell r="R566" t="str">
            <v>0</v>
          </cell>
          <cell r="S566" t="str">
            <v>Não</v>
          </cell>
          <cell r="T566" t="str">
            <v xml:space="preserve">HLBU2073438           </v>
          </cell>
          <cell r="V566" t="str">
            <v>24/03/2022</v>
          </cell>
          <cell r="W566" t="str">
            <v/>
          </cell>
          <cell r="X566" t="str">
            <v>DTA TRANSP</v>
          </cell>
          <cell r="Y566" t="str">
            <v/>
          </cell>
          <cell r="Z566" t="str">
            <v xml:space="preserve">7 </v>
          </cell>
          <cell r="AA566" t="str">
            <v>0</v>
          </cell>
          <cell r="AB566" t="str">
            <v>38</v>
          </cell>
          <cell r="AC566" t="str">
            <v>11</v>
          </cell>
          <cell r="AD566" t="str">
            <v xml:space="preserve">HLBU2073438              </v>
          </cell>
          <cell r="AE566" t="str">
            <v/>
          </cell>
          <cell r="AF566" t="str">
            <v/>
          </cell>
          <cell r="AG566" t="str">
            <v>13682900</v>
          </cell>
          <cell r="AH566" t="str">
            <v>Pendente</v>
          </cell>
          <cell r="AI566" t="str">
            <v>Não</v>
          </cell>
          <cell r="AJ566" t="str">
            <v>18/02/2022</v>
          </cell>
          <cell r="AK566" t="str">
            <v>Marítimo</v>
          </cell>
          <cell r="AL566" t="str">
            <v>03/03/2022</v>
          </cell>
          <cell r="AM566" t="str">
            <v>18/03/2022</v>
          </cell>
          <cell r="AN566" t="str">
            <v xml:space="preserve">          </v>
          </cell>
        </row>
        <row r="567">
          <cell r="B567">
            <v>80537324</v>
          </cell>
          <cell r="C567" t="str">
            <v xml:space="preserve">540202342 </v>
          </cell>
          <cell r="E567" t="str">
            <v/>
          </cell>
          <cell r="F567" t="str">
            <v/>
          </cell>
          <cell r="G567" t="str">
            <v xml:space="preserve">MSC MICHELA                                       </v>
          </cell>
          <cell r="I567" t="str">
            <v/>
          </cell>
          <cell r="J567">
            <v>5</v>
          </cell>
          <cell r="K567" t="str">
            <v>2</v>
          </cell>
          <cell r="L567" t="str">
            <v>5</v>
          </cell>
          <cell r="M567" t="str">
            <v>0</v>
          </cell>
          <cell r="N567" t="str">
            <v>0</v>
          </cell>
          <cell r="O567" t="str">
            <v>0</v>
          </cell>
          <cell r="P567" t="str">
            <v>21</v>
          </cell>
          <cell r="Q567" t="str">
            <v>0</v>
          </cell>
          <cell r="R567" t="str">
            <v>0</v>
          </cell>
          <cell r="S567" t="str">
            <v>Não</v>
          </cell>
          <cell r="T567" t="str">
            <v xml:space="preserve">CAAU5249510           </v>
          </cell>
          <cell r="V567" t="str">
            <v>24/03/2022</v>
          </cell>
          <cell r="W567" t="str">
            <v>EXO.TRANSM. GW6E-2800/200KV-12 ( TEZOTO-GIBA ) PUXE SBL</v>
          </cell>
          <cell r="X567" t="str">
            <v>DTA TRANSP</v>
          </cell>
          <cell r="Y567" t="str">
            <v/>
          </cell>
          <cell r="Z567" t="str">
            <v xml:space="preserve">7 </v>
          </cell>
          <cell r="AA567" t="str">
            <v>0</v>
          </cell>
          <cell r="AB567" t="str">
            <v>21</v>
          </cell>
          <cell r="AC567" t="str">
            <v>11</v>
          </cell>
          <cell r="AD567" t="str">
            <v xml:space="preserve">CAAU5249510              </v>
          </cell>
          <cell r="AE567" t="str">
            <v/>
          </cell>
          <cell r="AF567" t="str">
            <v/>
          </cell>
          <cell r="AG567" t="str">
            <v>13682900</v>
          </cell>
          <cell r="AH567" t="str">
            <v>Pendente</v>
          </cell>
          <cell r="AI567" t="str">
            <v>Não</v>
          </cell>
          <cell r="AJ567" t="str">
            <v>18/02/2022</v>
          </cell>
          <cell r="AK567" t="str">
            <v>Marítimo</v>
          </cell>
          <cell r="AL567" t="str">
            <v>03/03/2022</v>
          </cell>
          <cell r="AM567" t="str">
            <v>18/03/2022</v>
          </cell>
          <cell r="AN567" t="str">
            <v xml:space="preserve">          </v>
          </cell>
        </row>
        <row r="568">
          <cell r="B568">
            <v>80537338</v>
          </cell>
          <cell r="C568" t="str">
            <v xml:space="preserve">540202343 </v>
          </cell>
          <cell r="E568" t="str">
            <v/>
          </cell>
          <cell r="F568" t="str">
            <v/>
          </cell>
          <cell r="G568" t="str">
            <v xml:space="preserve">MSC MICHELA                                       </v>
          </cell>
          <cell r="I568" t="str">
            <v/>
          </cell>
          <cell r="J568">
            <v>7</v>
          </cell>
          <cell r="K568" t="str">
            <v>2</v>
          </cell>
          <cell r="L568" t="str">
            <v>7</v>
          </cell>
          <cell r="M568" t="str">
            <v>0</v>
          </cell>
          <cell r="N568" t="str">
            <v>33</v>
          </cell>
          <cell r="O568" t="str">
            <v>0</v>
          </cell>
          <cell r="P568" t="str">
            <v>0</v>
          </cell>
          <cell r="Q568" t="str">
            <v>4</v>
          </cell>
          <cell r="R568" t="str">
            <v>4</v>
          </cell>
          <cell r="S568" t="str">
            <v>Não</v>
          </cell>
          <cell r="T568" t="str">
            <v xml:space="preserve">FSCU7149280           </v>
          </cell>
          <cell r="V568" t="str">
            <v>24/03/2022</v>
          </cell>
          <cell r="W568" t="str">
            <v/>
          </cell>
          <cell r="X568" t="str">
            <v>DTA TRANSP</v>
          </cell>
          <cell r="Y568" t="str">
            <v/>
          </cell>
          <cell r="Z568" t="str">
            <v xml:space="preserve">7 </v>
          </cell>
          <cell r="AA568" t="str">
            <v>0</v>
          </cell>
          <cell r="AB568" t="str">
            <v>37</v>
          </cell>
          <cell r="AC568" t="str">
            <v>11</v>
          </cell>
          <cell r="AD568" t="str">
            <v xml:space="preserve">FSCU7149280              </v>
          </cell>
          <cell r="AE568" t="str">
            <v/>
          </cell>
          <cell r="AF568" t="str">
            <v/>
          </cell>
          <cell r="AG568" t="str">
            <v>13682900</v>
          </cell>
          <cell r="AH568" t="str">
            <v>Pendente</v>
          </cell>
          <cell r="AI568" t="str">
            <v>Não</v>
          </cell>
          <cell r="AJ568" t="str">
            <v>18/02/2022</v>
          </cell>
          <cell r="AK568" t="str">
            <v>Marítimo</v>
          </cell>
          <cell r="AL568" t="str">
            <v>03/03/2022</v>
          </cell>
          <cell r="AM568" t="str">
            <v>18/03/2022</v>
          </cell>
          <cell r="AN568" t="str">
            <v xml:space="preserve">          </v>
          </cell>
        </row>
        <row r="569">
          <cell r="B569">
            <v>80537363</v>
          </cell>
          <cell r="C569" t="str">
            <v xml:space="preserve">540202344 </v>
          </cell>
          <cell r="E569" t="str">
            <v/>
          </cell>
          <cell r="F569" t="str">
            <v/>
          </cell>
          <cell r="G569" t="str">
            <v xml:space="preserve">MSC MICHELA                                       </v>
          </cell>
          <cell r="I569" t="str">
            <v/>
          </cell>
          <cell r="J569">
            <v>70</v>
          </cell>
          <cell r="K569" t="str">
            <v>23</v>
          </cell>
          <cell r="L569" t="str">
            <v>70</v>
          </cell>
          <cell r="M569" t="str">
            <v>424</v>
          </cell>
          <cell r="N569" t="str">
            <v>1</v>
          </cell>
          <cell r="O569" t="str">
            <v>28</v>
          </cell>
          <cell r="P569" t="str">
            <v>21</v>
          </cell>
          <cell r="Q569" t="str">
            <v>0</v>
          </cell>
          <cell r="R569" t="str">
            <v>0</v>
          </cell>
          <cell r="S569" t="str">
            <v>Não</v>
          </cell>
          <cell r="T569" t="str">
            <v xml:space="preserve">CAIU4365879           </v>
          </cell>
          <cell r="U569" t="str">
            <v>24/03/2022</v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 xml:space="preserve">7 </v>
          </cell>
          <cell r="AA569" t="str">
            <v>2</v>
          </cell>
          <cell r="AB569" t="str">
            <v>60</v>
          </cell>
          <cell r="AC569" t="str">
            <v>11</v>
          </cell>
          <cell r="AD569" t="str">
            <v xml:space="preserve">CAIU4365879              </v>
          </cell>
          <cell r="AE569" t="str">
            <v/>
          </cell>
          <cell r="AF569" t="str">
            <v/>
          </cell>
          <cell r="AG569" t="str">
            <v>13682900</v>
          </cell>
          <cell r="AH569" t="str">
            <v>Pendente</v>
          </cell>
          <cell r="AI569" t="str">
            <v>Não</v>
          </cell>
          <cell r="AJ569" t="str">
            <v>18/02/2022</v>
          </cell>
          <cell r="AK569" t="str">
            <v>Marítimo</v>
          </cell>
          <cell r="AL569" t="str">
            <v>03/03/2022</v>
          </cell>
          <cell r="AM569" t="str">
            <v>18/03/2022</v>
          </cell>
          <cell r="AN569" t="str">
            <v xml:space="preserve">          </v>
          </cell>
        </row>
        <row r="570">
          <cell r="B570">
            <v>80537955</v>
          </cell>
          <cell r="C570" t="str">
            <v xml:space="preserve">540202345 </v>
          </cell>
          <cell r="E570" t="str">
            <v/>
          </cell>
          <cell r="F570" t="str">
            <v/>
          </cell>
          <cell r="G570" t="str">
            <v xml:space="preserve">MSC MICHELA                                       </v>
          </cell>
          <cell r="I570" t="str">
            <v/>
          </cell>
          <cell r="J570">
            <v>7</v>
          </cell>
          <cell r="K570" t="str">
            <v>5</v>
          </cell>
          <cell r="L570" t="str">
            <v>7</v>
          </cell>
          <cell r="M570" t="str">
            <v>0</v>
          </cell>
          <cell r="N570" t="str">
            <v>26</v>
          </cell>
          <cell r="O570" t="str">
            <v>0</v>
          </cell>
          <cell r="P570" t="str">
            <v>3</v>
          </cell>
          <cell r="Q570" t="str">
            <v>0</v>
          </cell>
          <cell r="R570" t="str">
            <v>0</v>
          </cell>
          <cell r="S570" t="str">
            <v>Não</v>
          </cell>
          <cell r="T570" t="str">
            <v xml:space="preserve">AMFU8761653           </v>
          </cell>
          <cell r="V570" t="str">
            <v>24/03/2022</v>
          </cell>
          <cell r="W570" t="str">
            <v>CJ. CAMBIO ( ALVARO ) PUXE SBL</v>
          </cell>
          <cell r="X570" t="str">
            <v>DTA TRANSP</v>
          </cell>
          <cell r="Y570" t="str">
            <v/>
          </cell>
          <cell r="Z570" t="str">
            <v xml:space="preserve">7 </v>
          </cell>
          <cell r="AA570" t="str">
            <v>0</v>
          </cell>
          <cell r="AB570" t="str">
            <v>29</v>
          </cell>
          <cell r="AC570" t="str">
            <v>11</v>
          </cell>
          <cell r="AD570" t="str">
            <v xml:space="preserve">AMFU8761653              </v>
          </cell>
          <cell r="AE570" t="str">
            <v/>
          </cell>
          <cell r="AF570" t="str">
            <v/>
          </cell>
          <cell r="AG570" t="str">
            <v>13682900</v>
          </cell>
          <cell r="AH570" t="str">
            <v>Pendente</v>
          </cell>
          <cell r="AI570" t="str">
            <v>Não</v>
          </cell>
          <cell r="AJ570" t="str">
            <v>25/02/2022</v>
          </cell>
          <cell r="AK570" t="str">
            <v>Marítimo</v>
          </cell>
          <cell r="AL570" t="str">
            <v>03/03/2022</v>
          </cell>
          <cell r="AM570" t="str">
            <v>18/03/2022</v>
          </cell>
          <cell r="AN570" t="str">
            <v xml:space="preserve">          </v>
          </cell>
        </row>
        <row r="571">
          <cell r="B571">
            <v>80537453</v>
          </cell>
          <cell r="C571" t="str">
            <v xml:space="preserve">540202346 </v>
          </cell>
          <cell r="E571" t="str">
            <v/>
          </cell>
          <cell r="F571" t="str">
            <v/>
          </cell>
          <cell r="G571" t="str">
            <v xml:space="preserve">MSC MICHELA                                       </v>
          </cell>
          <cell r="I571" t="str">
            <v/>
          </cell>
          <cell r="J571">
            <v>64</v>
          </cell>
          <cell r="K571" t="str">
            <v>27</v>
          </cell>
          <cell r="L571" t="str">
            <v>64</v>
          </cell>
          <cell r="M571" t="str">
            <v>273</v>
          </cell>
          <cell r="N571" t="str">
            <v>23</v>
          </cell>
          <cell r="O571" t="str">
            <v>0</v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Não</v>
          </cell>
          <cell r="T571" t="str">
            <v xml:space="preserve">HLXU8548610           </v>
          </cell>
          <cell r="V571" t="str">
            <v>24/03/2022</v>
          </cell>
          <cell r="W571" t="str">
            <v>CJ. CAMBIO ( ALVARO ) PUXE SBL</v>
          </cell>
          <cell r="X571" t="str">
            <v>DTA TRANSP</v>
          </cell>
          <cell r="Y571" t="str">
            <v/>
          </cell>
          <cell r="Z571" t="str">
            <v xml:space="preserve">7 </v>
          </cell>
          <cell r="AA571" t="str">
            <v>0</v>
          </cell>
          <cell r="AB571" t="str">
            <v>27</v>
          </cell>
          <cell r="AC571" t="str">
            <v>11</v>
          </cell>
          <cell r="AD571" t="str">
            <v xml:space="preserve">HLXU8548610              </v>
          </cell>
          <cell r="AE571" t="str">
            <v/>
          </cell>
          <cell r="AF571" t="str">
            <v/>
          </cell>
          <cell r="AG571" t="str">
            <v>13682900</v>
          </cell>
          <cell r="AH571" t="str">
            <v>Pendente</v>
          </cell>
          <cell r="AI571" t="str">
            <v>Não</v>
          </cell>
          <cell r="AJ571" t="str">
            <v>18/02/2022</v>
          </cell>
          <cell r="AK571" t="str">
            <v>Marítimo</v>
          </cell>
          <cell r="AL571" t="str">
            <v>03/03/2022</v>
          </cell>
          <cell r="AM571" t="str">
            <v>18/03/2022</v>
          </cell>
          <cell r="AN571" t="str">
            <v xml:space="preserve">          </v>
          </cell>
        </row>
        <row r="572">
          <cell r="B572">
            <v>80538310</v>
          </cell>
          <cell r="C572" t="str">
            <v xml:space="preserve">540202347 </v>
          </cell>
          <cell r="E572" t="str">
            <v/>
          </cell>
          <cell r="F572" t="str">
            <v/>
          </cell>
          <cell r="G572" t="str">
            <v xml:space="preserve">MSC MICHELA                                       </v>
          </cell>
          <cell r="I572" t="str">
            <v/>
          </cell>
          <cell r="J572">
            <v>4</v>
          </cell>
          <cell r="K572" t="str">
            <v>1</v>
          </cell>
          <cell r="L572" t="str">
            <v>4</v>
          </cell>
          <cell r="M572" t="str">
            <v>0</v>
          </cell>
          <cell r="N572" t="str">
            <v>15</v>
          </cell>
          <cell r="O572" t="str">
            <v>0</v>
          </cell>
          <cell r="P572" t="str">
            <v>0</v>
          </cell>
          <cell r="Q572" t="str">
            <v>0</v>
          </cell>
          <cell r="R572" t="str">
            <v>0</v>
          </cell>
          <cell r="S572" t="str">
            <v>Não</v>
          </cell>
          <cell r="T572" t="str">
            <v xml:space="preserve">HLBU3056820           </v>
          </cell>
          <cell r="U572" t="str">
            <v>24/03/2022</v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 xml:space="preserve">7 </v>
          </cell>
          <cell r="AA572" t="str">
            <v>1</v>
          </cell>
          <cell r="AB572" t="str">
            <v>15</v>
          </cell>
          <cell r="AC572" t="str">
            <v>11</v>
          </cell>
          <cell r="AD572" t="str">
            <v xml:space="preserve">HLBU3056820              </v>
          </cell>
          <cell r="AE572" t="str">
            <v/>
          </cell>
          <cell r="AF572" t="str">
            <v/>
          </cell>
          <cell r="AG572" t="str">
            <v>13682900</v>
          </cell>
          <cell r="AH572" t="str">
            <v>Pendente</v>
          </cell>
          <cell r="AI572" t="str">
            <v>Não</v>
          </cell>
          <cell r="AJ572" t="str">
            <v>25/02/2022</v>
          </cell>
          <cell r="AK572" t="str">
            <v>Marítimo</v>
          </cell>
          <cell r="AL572" t="str">
            <v>03/03/2022</v>
          </cell>
          <cell r="AM572" t="str">
            <v>18/03/2022</v>
          </cell>
          <cell r="AN572" t="str">
            <v xml:space="preserve">          </v>
          </cell>
        </row>
        <row r="573">
          <cell r="B573">
            <v>80537372</v>
          </cell>
          <cell r="C573" t="str">
            <v xml:space="preserve">540202348 </v>
          </cell>
          <cell r="E573" t="str">
            <v/>
          </cell>
          <cell r="F573" t="str">
            <v/>
          </cell>
          <cell r="G573" t="str">
            <v xml:space="preserve">MSC MICHELA                                       </v>
          </cell>
          <cell r="I573" t="str">
            <v/>
          </cell>
          <cell r="J573">
            <v>36</v>
          </cell>
          <cell r="K573" t="str">
            <v>18</v>
          </cell>
          <cell r="L573" t="str">
            <v>36</v>
          </cell>
          <cell r="M573" t="str">
            <v>153</v>
          </cell>
          <cell r="N573" t="str">
            <v>0</v>
          </cell>
          <cell r="O573" t="str">
            <v>42</v>
          </cell>
          <cell r="P573" t="str">
            <v>10</v>
          </cell>
          <cell r="Q573" t="str">
            <v>0</v>
          </cell>
          <cell r="R573" t="str">
            <v>0</v>
          </cell>
          <cell r="S573" t="str">
            <v>Não</v>
          </cell>
          <cell r="T573" t="str">
            <v xml:space="preserve">TCLU9540950           </v>
          </cell>
          <cell r="V573" t="str">
            <v>24/03/2022</v>
          </cell>
          <cell r="W573" t="str">
            <v/>
          </cell>
          <cell r="X573" t="str">
            <v>DTA TRANSP</v>
          </cell>
          <cell r="Y573" t="str">
            <v/>
          </cell>
          <cell r="Z573" t="str">
            <v xml:space="preserve">7 </v>
          </cell>
          <cell r="AA573" t="str">
            <v>0</v>
          </cell>
          <cell r="AB573" t="str">
            <v>56</v>
          </cell>
          <cell r="AC573" t="str">
            <v>11</v>
          </cell>
          <cell r="AD573" t="str">
            <v xml:space="preserve">TCLU9540950              </v>
          </cell>
          <cell r="AE573" t="str">
            <v/>
          </cell>
          <cell r="AF573" t="str">
            <v/>
          </cell>
          <cell r="AG573" t="str">
            <v>13682900</v>
          </cell>
          <cell r="AH573" t="str">
            <v>Pendente</v>
          </cell>
          <cell r="AI573" t="str">
            <v>Não</v>
          </cell>
          <cell r="AJ573" t="str">
            <v>18/02/2022</v>
          </cell>
          <cell r="AK573" t="str">
            <v>Marítimo</v>
          </cell>
          <cell r="AL573" t="str">
            <v>03/03/2022</v>
          </cell>
          <cell r="AM573" t="str">
            <v>18/03/2022</v>
          </cell>
          <cell r="AN573" t="str">
            <v xml:space="preserve">          </v>
          </cell>
        </row>
        <row r="574">
          <cell r="B574">
            <v>80537379</v>
          </cell>
          <cell r="C574" t="str">
            <v xml:space="preserve">540202349 </v>
          </cell>
          <cell r="E574" t="str">
            <v/>
          </cell>
          <cell r="F574" t="str">
            <v/>
          </cell>
          <cell r="G574" t="str">
            <v xml:space="preserve">MSC MICHELA                                       </v>
          </cell>
          <cell r="I574" t="str">
            <v/>
          </cell>
          <cell r="J574">
            <v>1</v>
          </cell>
          <cell r="K574" t="str">
            <v>1</v>
          </cell>
          <cell r="L574" t="str">
            <v>1</v>
          </cell>
          <cell r="M574" t="str">
            <v>0</v>
          </cell>
          <cell r="N574" t="str">
            <v>0</v>
          </cell>
          <cell r="O574" t="str">
            <v>20</v>
          </cell>
          <cell r="P574" t="str">
            <v>0</v>
          </cell>
          <cell r="Q574" t="str">
            <v>0</v>
          </cell>
          <cell r="R574" t="str">
            <v>0</v>
          </cell>
          <cell r="S574" t="str">
            <v>Não</v>
          </cell>
          <cell r="T574" t="str">
            <v xml:space="preserve">GESU5647226           </v>
          </cell>
          <cell r="V574" t="str">
            <v>24/03/2022</v>
          </cell>
          <cell r="W574" t="str">
            <v/>
          </cell>
          <cell r="X574" t="str">
            <v>DTA TRANSP</v>
          </cell>
          <cell r="Y574" t="str">
            <v/>
          </cell>
          <cell r="Z574" t="str">
            <v xml:space="preserve">7 </v>
          </cell>
          <cell r="AA574" t="str">
            <v>0</v>
          </cell>
          <cell r="AB574" t="str">
            <v>20</v>
          </cell>
          <cell r="AC574" t="str">
            <v>11</v>
          </cell>
          <cell r="AD574" t="str">
            <v xml:space="preserve">GESU5647226              </v>
          </cell>
          <cell r="AE574" t="str">
            <v/>
          </cell>
          <cell r="AF574" t="str">
            <v/>
          </cell>
          <cell r="AG574" t="str">
            <v>13682900</v>
          </cell>
          <cell r="AH574" t="str">
            <v>Pendente</v>
          </cell>
          <cell r="AI574" t="str">
            <v>Não</v>
          </cell>
          <cell r="AJ574" t="str">
            <v>18/02/2022</v>
          </cell>
          <cell r="AK574" t="str">
            <v>Marítimo</v>
          </cell>
          <cell r="AL574" t="str">
            <v>03/03/2022</v>
          </cell>
          <cell r="AM574" t="str">
            <v>18/03/2022</v>
          </cell>
          <cell r="AN574" t="str">
            <v xml:space="preserve">          </v>
          </cell>
        </row>
        <row r="575">
          <cell r="B575">
            <v>80537870</v>
          </cell>
          <cell r="C575" t="str">
            <v xml:space="preserve">540202350 </v>
          </cell>
          <cell r="E575" t="str">
            <v/>
          </cell>
          <cell r="F575" t="str">
            <v/>
          </cell>
          <cell r="G575" t="str">
            <v xml:space="preserve">MSC MICHELA                                       </v>
          </cell>
          <cell r="I575" t="str">
            <v/>
          </cell>
          <cell r="J575">
            <v>36</v>
          </cell>
          <cell r="K575" t="str">
            <v>22</v>
          </cell>
          <cell r="L575" t="str">
            <v>36</v>
          </cell>
          <cell r="M575" t="str">
            <v>134</v>
          </cell>
          <cell r="N575" t="str">
            <v>25</v>
          </cell>
          <cell r="O575" t="str">
            <v>0</v>
          </cell>
          <cell r="P575" t="str">
            <v>0</v>
          </cell>
          <cell r="Q575" t="str">
            <v>0</v>
          </cell>
          <cell r="R575" t="str">
            <v>0</v>
          </cell>
          <cell r="S575" t="str">
            <v>Não</v>
          </cell>
          <cell r="T575" t="str">
            <v xml:space="preserve">TEMU7480761           </v>
          </cell>
          <cell r="V575" t="str">
            <v/>
          </cell>
          <cell r="W575" t="str">
            <v>CJ. CAMBIO ( ALVARO ) PUXE SBL</v>
          </cell>
          <cell r="X575" t="str">
            <v>SBL</v>
          </cell>
          <cell r="Y575" t="str">
            <v/>
          </cell>
          <cell r="Z575" t="str">
            <v xml:space="preserve">7 </v>
          </cell>
          <cell r="AA575" t="str">
            <v>0</v>
          </cell>
          <cell r="AB575" t="str">
            <v>27</v>
          </cell>
          <cell r="AC575" t="str">
            <v>11</v>
          </cell>
          <cell r="AD575" t="str">
            <v xml:space="preserve">TEMU7480761              </v>
          </cell>
          <cell r="AE575" t="str">
            <v/>
          </cell>
          <cell r="AF575" t="str">
            <v/>
          </cell>
          <cell r="AG575" t="str">
            <v>13682900</v>
          </cell>
          <cell r="AH575" t="str">
            <v>Pendente</v>
          </cell>
          <cell r="AI575" t="str">
            <v>Não</v>
          </cell>
          <cell r="AJ575" t="str">
            <v>25/02/2022</v>
          </cell>
          <cell r="AK575" t="str">
            <v>Marítimo</v>
          </cell>
          <cell r="AL575" t="str">
            <v>03/03/2022</v>
          </cell>
          <cell r="AM575" t="str">
            <v>18/03/2022</v>
          </cell>
          <cell r="AN575" t="str">
            <v xml:space="preserve">          </v>
          </cell>
        </row>
        <row r="576">
          <cell r="B576">
            <v>80537393</v>
          </cell>
          <cell r="C576" t="str">
            <v xml:space="preserve">540202351 </v>
          </cell>
          <cell r="E576" t="str">
            <v/>
          </cell>
          <cell r="F576" t="str">
            <v/>
          </cell>
          <cell r="G576" t="str">
            <v xml:space="preserve">MSC MICHELA                                       </v>
          </cell>
          <cell r="I576" t="str">
            <v/>
          </cell>
          <cell r="J576">
            <v>57</v>
          </cell>
          <cell r="K576" t="str">
            <v>15</v>
          </cell>
          <cell r="L576" t="str">
            <v>57</v>
          </cell>
          <cell r="M576" t="str">
            <v>338</v>
          </cell>
          <cell r="N576" t="str">
            <v>23</v>
          </cell>
          <cell r="O576" t="str">
            <v>13</v>
          </cell>
          <cell r="P576" t="str">
            <v>2</v>
          </cell>
          <cell r="Q576" t="str">
            <v>0</v>
          </cell>
          <cell r="R576" t="str">
            <v>0</v>
          </cell>
          <cell r="S576" t="str">
            <v>Não</v>
          </cell>
          <cell r="T576" t="str">
            <v xml:space="preserve">CAIU8186439           </v>
          </cell>
          <cell r="U576" t="str">
            <v>22/03/2022</v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 xml:space="preserve">7 </v>
          </cell>
          <cell r="AA576" t="str">
            <v>1</v>
          </cell>
          <cell r="AB576" t="str">
            <v>46</v>
          </cell>
          <cell r="AC576" t="str">
            <v>11</v>
          </cell>
          <cell r="AD576" t="str">
            <v xml:space="preserve">CAIU8186439              </v>
          </cell>
          <cell r="AE576" t="str">
            <v/>
          </cell>
          <cell r="AF576" t="str">
            <v/>
          </cell>
          <cell r="AG576" t="str">
            <v>13682900</v>
          </cell>
          <cell r="AH576" t="str">
            <v>Pendente</v>
          </cell>
          <cell r="AI576" t="str">
            <v>Não</v>
          </cell>
          <cell r="AJ576" t="str">
            <v>18/02/2022</v>
          </cell>
          <cell r="AK576" t="str">
            <v>Marítimo</v>
          </cell>
          <cell r="AL576" t="str">
            <v>03/03/2022</v>
          </cell>
          <cell r="AM576" t="str">
            <v>18/03/2022</v>
          </cell>
          <cell r="AN576" t="str">
            <v xml:space="preserve">          </v>
          </cell>
        </row>
        <row r="577">
          <cell r="B577">
            <v>80538078</v>
          </cell>
          <cell r="C577" t="str">
            <v xml:space="preserve">540202352 </v>
          </cell>
          <cell r="E577" t="str">
            <v/>
          </cell>
          <cell r="F577" t="str">
            <v/>
          </cell>
          <cell r="G577" t="str">
            <v xml:space="preserve">MSC MICHELA                                       </v>
          </cell>
          <cell r="I577" t="str">
            <v/>
          </cell>
          <cell r="J577">
            <v>9</v>
          </cell>
          <cell r="K577" t="str">
            <v>5</v>
          </cell>
          <cell r="L577" t="str">
            <v>9</v>
          </cell>
          <cell r="M577" t="str">
            <v>0</v>
          </cell>
          <cell r="N577" t="str">
            <v>56</v>
          </cell>
          <cell r="O577" t="str">
            <v>0</v>
          </cell>
          <cell r="P577" t="str">
            <v>0</v>
          </cell>
          <cell r="Q577" t="str">
            <v>0</v>
          </cell>
          <cell r="R577" t="str">
            <v>0</v>
          </cell>
          <cell r="S577" t="str">
            <v>Não</v>
          </cell>
          <cell r="T577" t="str">
            <v xml:space="preserve">HAMU1260603           </v>
          </cell>
          <cell r="V577" t="str">
            <v/>
          </cell>
          <cell r="W577" t="str">
            <v>CJ. CAMBIO ( ALVARO ) PUXE SBL</v>
          </cell>
          <cell r="X577" t="str">
            <v>SBL</v>
          </cell>
          <cell r="Y577" t="str">
            <v/>
          </cell>
          <cell r="Z577" t="str">
            <v xml:space="preserve">7 </v>
          </cell>
          <cell r="AA577" t="str">
            <v>0</v>
          </cell>
          <cell r="AB577" t="str">
            <v>56</v>
          </cell>
          <cell r="AC577" t="str">
            <v>11</v>
          </cell>
          <cell r="AD577" t="str">
            <v xml:space="preserve">HAMU1260603              </v>
          </cell>
          <cell r="AE577" t="str">
            <v/>
          </cell>
          <cell r="AF577" t="str">
            <v/>
          </cell>
          <cell r="AG577" t="str">
            <v>13682900</v>
          </cell>
          <cell r="AH577" t="str">
            <v>Pendente</v>
          </cell>
          <cell r="AI577" t="str">
            <v>Não</v>
          </cell>
          <cell r="AJ577" t="str">
            <v>25/02/2022</v>
          </cell>
          <cell r="AK577" t="str">
            <v>Marítimo</v>
          </cell>
          <cell r="AL577" t="str">
            <v>03/03/2022</v>
          </cell>
          <cell r="AM577" t="str">
            <v>18/03/2022</v>
          </cell>
          <cell r="AN577" t="str">
            <v xml:space="preserve">          </v>
          </cell>
        </row>
        <row r="578">
          <cell r="B578">
            <v>80537395</v>
          </cell>
          <cell r="C578" t="str">
            <v xml:space="preserve">540202353 </v>
          </cell>
          <cell r="E578" t="str">
            <v/>
          </cell>
          <cell r="F578" t="str">
            <v/>
          </cell>
          <cell r="G578" t="str">
            <v xml:space="preserve">MSC MICHELA                                       </v>
          </cell>
          <cell r="I578" t="str">
            <v/>
          </cell>
          <cell r="J578">
            <v>40</v>
          </cell>
          <cell r="K578" t="str">
            <v>21</v>
          </cell>
          <cell r="L578" t="str">
            <v>40</v>
          </cell>
          <cell r="M578" t="str">
            <v>174</v>
          </cell>
          <cell r="N578" t="str">
            <v>26</v>
          </cell>
          <cell r="O578" t="str">
            <v>8</v>
          </cell>
          <cell r="P578" t="str">
            <v>5</v>
          </cell>
          <cell r="Q578" t="str">
            <v>0</v>
          </cell>
          <cell r="R578" t="str">
            <v>0</v>
          </cell>
          <cell r="S578" t="str">
            <v>Não</v>
          </cell>
          <cell r="T578" t="str">
            <v xml:space="preserve">TGBU9894246           </v>
          </cell>
          <cell r="V578" t="str">
            <v/>
          </cell>
          <cell r="W578" t="str">
            <v>REFORCO DIR ( DARIO ) PUXE SBL</v>
          </cell>
          <cell r="X578" t="str">
            <v>SBL</v>
          </cell>
          <cell r="Y578" t="str">
            <v/>
          </cell>
          <cell r="Z578" t="str">
            <v xml:space="preserve">7 </v>
          </cell>
          <cell r="AA578" t="str">
            <v>0</v>
          </cell>
          <cell r="AB578" t="str">
            <v>43</v>
          </cell>
          <cell r="AC578" t="str">
            <v>11</v>
          </cell>
          <cell r="AD578" t="str">
            <v xml:space="preserve">TGBU9894246              </v>
          </cell>
          <cell r="AE578" t="str">
            <v/>
          </cell>
          <cell r="AF578" t="str">
            <v/>
          </cell>
          <cell r="AG578" t="str">
            <v>13682900</v>
          </cell>
          <cell r="AH578" t="str">
            <v>Pendente</v>
          </cell>
          <cell r="AI578" t="str">
            <v>Não</v>
          </cell>
          <cell r="AJ578" t="str">
            <v>18/02/2022</v>
          </cell>
          <cell r="AK578" t="str">
            <v>Marítimo</v>
          </cell>
          <cell r="AL578" t="str">
            <v>03/03/2022</v>
          </cell>
          <cell r="AM578" t="str">
            <v>18/03/2022</v>
          </cell>
          <cell r="AN578" t="str">
            <v xml:space="preserve">          </v>
          </cell>
        </row>
        <row r="579">
          <cell r="B579">
            <v>80538256</v>
          </cell>
          <cell r="C579" t="str">
            <v xml:space="preserve">540202354 </v>
          </cell>
          <cell r="E579" t="str">
            <v/>
          </cell>
          <cell r="F579" t="str">
            <v/>
          </cell>
          <cell r="G579" t="str">
            <v xml:space="preserve">MSC MICHELA                                       </v>
          </cell>
          <cell r="I579" t="str">
            <v/>
          </cell>
          <cell r="J579">
            <v>71</v>
          </cell>
          <cell r="K579" t="str">
            <v>38</v>
          </cell>
          <cell r="L579" t="str">
            <v>71</v>
          </cell>
          <cell r="M579" t="str">
            <v>489</v>
          </cell>
          <cell r="N579" t="str">
            <v>42</v>
          </cell>
          <cell r="O579" t="str">
            <v>0</v>
          </cell>
          <cell r="P579" t="str">
            <v>0</v>
          </cell>
          <cell r="Q579" t="str">
            <v>0</v>
          </cell>
          <cell r="R579" t="str">
            <v>0</v>
          </cell>
          <cell r="S579" t="str">
            <v>Não</v>
          </cell>
          <cell r="T579" t="str">
            <v xml:space="preserve">CAIU8598884           </v>
          </cell>
          <cell r="U579" t="str">
            <v>25/03/2022</v>
          </cell>
          <cell r="V579" t="str">
            <v/>
          </cell>
          <cell r="W579" t="str">
            <v>CJ. CAMBIO ( ALVARO ) PUXE SBL</v>
          </cell>
          <cell r="X579" t="str">
            <v>SBL</v>
          </cell>
          <cell r="Y579" t="str">
            <v/>
          </cell>
          <cell r="Z579" t="str">
            <v xml:space="preserve">7 </v>
          </cell>
          <cell r="AA579" t="str">
            <v>1</v>
          </cell>
          <cell r="AB579" t="str">
            <v>50</v>
          </cell>
          <cell r="AC579" t="str">
            <v>11</v>
          </cell>
          <cell r="AD579" t="str">
            <v xml:space="preserve">CAIU8598884              </v>
          </cell>
          <cell r="AE579" t="str">
            <v/>
          </cell>
          <cell r="AF579" t="str">
            <v/>
          </cell>
          <cell r="AG579" t="str">
            <v>13682900</v>
          </cell>
          <cell r="AH579" t="str">
            <v>Pendente</v>
          </cell>
          <cell r="AI579" t="str">
            <v>Não</v>
          </cell>
          <cell r="AJ579" t="str">
            <v>25/02/2022</v>
          </cell>
          <cell r="AK579" t="str">
            <v>Marítimo</v>
          </cell>
          <cell r="AL579" t="str">
            <v>03/03/2022</v>
          </cell>
          <cell r="AM579" t="str">
            <v>18/03/2022</v>
          </cell>
          <cell r="AN579" t="str">
            <v xml:space="preserve">          </v>
          </cell>
        </row>
        <row r="580">
          <cell r="B580">
            <v>80538340</v>
          </cell>
          <cell r="C580" t="str">
            <v xml:space="preserve">540202355 </v>
          </cell>
          <cell r="E580" t="str">
            <v/>
          </cell>
          <cell r="F580" t="str">
            <v/>
          </cell>
          <cell r="G580" t="str">
            <v xml:space="preserve">MSC MICHELA                                       </v>
          </cell>
          <cell r="I580" t="str">
            <v/>
          </cell>
          <cell r="J580">
            <v>28</v>
          </cell>
          <cell r="K580" t="str">
            <v>17</v>
          </cell>
          <cell r="L580" t="str">
            <v>28</v>
          </cell>
          <cell r="M580" t="str">
            <v>296</v>
          </cell>
          <cell r="N580" t="str">
            <v>11</v>
          </cell>
          <cell r="O580" t="str">
            <v>33</v>
          </cell>
          <cell r="P580" t="str">
            <v>0</v>
          </cell>
          <cell r="Q580" t="str">
            <v>0</v>
          </cell>
          <cell r="R580" t="str">
            <v>0</v>
          </cell>
          <cell r="S580" t="str">
            <v>Não</v>
          </cell>
          <cell r="T580" t="str">
            <v xml:space="preserve">TGBU5870098           </v>
          </cell>
          <cell r="V580" t="str">
            <v/>
          </cell>
          <cell r="W580" t="str">
            <v>CJ. CAMBIO ( ALVARO ) PUXE SBL</v>
          </cell>
          <cell r="X580" t="str">
            <v>SBL</v>
          </cell>
          <cell r="Y580" t="str">
            <v/>
          </cell>
          <cell r="Z580" t="str">
            <v xml:space="preserve">7 </v>
          </cell>
          <cell r="AA580" t="str">
            <v>0</v>
          </cell>
          <cell r="AB580" t="str">
            <v>48</v>
          </cell>
          <cell r="AC580" t="str">
            <v>11</v>
          </cell>
          <cell r="AD580" t="str">
            <v xml:space="preserve">TGBU5870098              </v>
          </cell>
          <cell r="AE580" t="str">
            <v/>
          </cell>
          <cell r="AF580" t="str">
            <v/>
          </cell>
          <cell r="AG580" t="str">
            <v>13682900</v>
          </cell>
          <cell r="AH580" t="str">
            <v>Pendente</v>
          </cell>
          <cell r="AI580" t="str">
            <v>Não</v>
          </cell>
          <cell r="AJ580" t="str">
            <v>25/02/2022</v>
          </cell>
          <cell r="AK580" t="str">
            <v>Marítimo</v>
          </cell>
          <cell r="AL580" t="str">
            <v>03/03/2022</v>
          </cell>
          <cell r="AM580" t="str">
            <v>18/03/2022</v>
          </cell>
          <cell r="AN580" t="str">
            <v xml:space="preserve">          </v>
          </cell>
        </row>
        <row r="581">
          <cell r="B581">
            <v>80538460</v>
          </cell>
          <cell r="C581" t="str">
            <v xml:space="preserve">540202356 </v>
          </cell>
          <cell r="E581" t="str">
            <v/>
          </cell>
          <cell r="F581" t="str">
            <v/>
          </cell>
          <cell r="G581" t="str">
            <v xml:space="preserve">MSC MICHELA                                       </v>
          </cell>
          <cell r="I581" t="str">
            <v/>
          </cell>
          <cell r="J581">
            <v>16</v>
          </cell>
          <cell r="K581" t="str">
            <v>7</v>
          </cell>
          <cell r="L581" t="str">
            <v>16</v>
          </cell>
          <cell r="M581" t="str">
            <v>3</v>
          </cell>
          <cell r="N581" t="str">
            <v>36</v>
          </cell>
          <cell r="O581" t="str">
            <v>4</v>
          </cell>
          <cell r="P581" t="str">
            <v>3</v>
          </cell>
          <cell r="Q581" t="str">
            <v>0</v>
          </cell>
          <cell r="R581" t="str">
            <v>0</v>
          </cell>
          <cell r="S581" t="str">
            <v>Não</v>
          </cell>
          <cell r="T581" t="str">
            <v xml:space="preserve">TGBU5754164           </v>
          </cell>
          <cell r="U581" t="str">
            <v>22/03/2022</v>
          </cell>
          <cell r="V581" t="str">
            <v/>
          </cell>
          <cell r="W581" t="str">
            <v>CJ. CAMBIO ( ALVARO ) PUXE SBL</v>
          </cell>
          <cell r="X581" t="str">
            <v>SBL</v>
          </cell>
          <cell r="Y581" t="str">
            <v/>
          </cell>
          <cell r="Z581" t="str">
            <v xml:space="preserve">7 </v>
          </cell>
          <cell r="AA581" t="str">
            <v>1</v>
          </cell>
          <cell r="AB581" t="str">
            <v>46</v>
          </cell>
          <cell r="AC581" t="str">
            <v>11</v>
          </cell>
          <cell r="AD581" t="str">
            <v xml:space="preserve">TGBU5754164              </v>
          </cell>
          <cell r="AE581" t="str">
            <v/>
          </cell>
          <cell r="AF581" t="str">
            <v/>
          </cell>
          <cell r="AG581" t="str">
            <v>13682900</v>
          </cell>
          <cell r="AH581" t="str">
            <v>Pendente</v>
          </cell>
          <cell r="AI581" t="str">
            <v>Não</v>
          </cell>
          <cell r="AJ581" t="str">
            <v>25/02/2022</v>
          </cell>
          <cell r="AK581" t="str">
            <v>Marítimo</v>
          </cell>
          <cell r="AL581" t="str">
            <v>03/03/2022</v>
          </cell>
          <cell r="AM581" t="str">
            <v>18/03/2022</v>
          </cell>
          <cell r="AN581" t="str">
            <v xml:space="preserve">          </v>
          </cell>
        </row>
        <row r="582">
          <cell r="B582">
            <v>80537401</v>
          </cell>
          <cell r="C582" t="str">
            <v xml:space="preserve">540202357 </v>
          </cell>
          <cell r="E582" t="str">
            <v/>
          </cell>
          <cell r="F582" t="str">
            <v/>
          </cell>
          <cell r="G582" t="str">
            <v xml:space="preserve">MSC MICHELA                                       </v>
          </cell>
          <cell r="I582" t="str">
            <v/>
          </cell>
          <cell r="J582">
            <v>7</v>
          </cell>
          <cell r="K582" t="str">
            <v>4</v>
          </cell>
          <cell r="L582" t="str">
            <v>7</v>
          </cell>
          <cell r="M582" t="str">
            <v>0</v>
          </cell>
          <cell r="N582" t="str">
            <v>0</v>
          </cell>
          <cell r="O582" t="str">
            <v>5</v>
          </cell>
          <cell r="P582" t="str">
            <v>19</v>
          </cell>
          <cell r="Q582" t="str">
            <v>0</v>
          </cell>
          <cell r="R582" t="str">
            <v>0</v>
          </cell>
          <cell r="S582" t="str">
            <v>Não</v>
          </cell>
          <cell r="T582" t="str">
            <v xml:space="preserve">BMOU4533669           </v>
          </cell>
          <cell r="V582" t="str">
            <v/>
          </cell>
          <cell r="W582" t="str">
            <v>EXO.TRANSM. GW6E-2800/200KV-12 ( TEZOTO-GIBA ) PUXE SBL</v>
          </cell>
          <cell r="X582" t="str">
            <v>SBL</v>
          </cell>
          <cell r="Y582" t="str">
            <v/>
          </cell>
          <cell r="Z582" t="str">
            <v xml:space="preserve">7 </v>
          </cell>
          <cell r="AA582" t="str">
            <v>0</v>
          </cell>
          <cell r="AB582" t="str">
            <v>24</v>
          </cell>
          <cell r="AC582" t="str">
            <v>11</v>
          </cell>
          <cell r="AD582" t="str">
            <v xml:space="preserve">BMOU4533669              </v>
          </cell>
          <cell r="AE582" t="str">
            <v/>
          </cell>
          <cell r="AF582" t="str">
            <v/>
          </cell>
          <cell r="AG582" t="str">
            <v>13682900</v>
          </cell>
          <cell r="AH582" t="str">
            <v>Pendente</v>
          </cell>
          <cell r="AI582" t="str">
            <v>Não</v>
          </cell>
          <cell r="AJ582" t="str">
            <v>18/02/2022</v>
          </cell>
          <cell r="AK582" t="str">
            <v>Marítimo</v>
          </cell>
          <cell r="AL582" t="str">
            <v>03/03/2022</v>
          </cell>
          <cell r="AM582" t="str">
            <v>18/03/2022</v>
          </cell>
          <cell r="AN582" t="str">
            <v xml:space="preserve">          </v>
          </cell>
        </row>
        <row r="583">
          <cell r="B583">
            <v>80537440</v>
          </cell>
          <cell r="C583" t="str">
            <v xml:space="preserve">540202358 </v>
          </cell>
          <cell r="E583" t="str">
            <v/>
          </cell>
          <cell r="F583" t="str">
            <v/>
          </cell>
          <cell r="G583" t="str">
            <v xml:space="preserve">MSC MICHELA                                       </v>
          </cell>
          <cell r="I583" t="str">
            <v/>
          </cell>
          <cell r="J583">
            <v>1</v>
          </cell>
          <cell r="K583" t="str">
            <v>1</v>
          </cell>
          <cell r="L583" t="str">
            <v>1</v>
          </cell>
          <cell r="M583" t="str">
            <v>0</v>
          </cell>
          <cell r="N583" t="str">
            <v>0</v>
          </cell>
          <cell r="O583" t="str">
            <v>0</v>
          </cell>
          <cell r="P583" t="str">
            <v>0</v>
          </cell>
          <cell r="Q583" t="str">
            <v>0</v>
          </cell>
          <cell r="R583" t="str">
            <v>0</v>
          </cell>
          <cell r="S583" t="str">
            <v>Não</v>
          </cell>
          <cell r="T583" t="str">
            <v xml:space="preserve">HLBU1896030           </v>
          </cell>
          <cell r="V583" t="str">
            <v/>
          </cell>
          <cell r="W583" t="str">
            <v/>
          </cell>
          <cell r="X583" t="str">
            <v/>
          </cell>
          <cell r="Y583" t="str">
            <v/>
          </cell>
          <cell r="Z583" t="str">
            <v xml:space="preserve">7 </v>
          </cell>
          <cell r="AA583" t="str">
            <v>0</v>
          </cell>
          <cell r="AB583" t="str">
            <v>20</v>
          </cell>
          <cell r="AC583" t="str">
            <v>11</v>
          </cell>
          <cell r="AD583" t="str">
            <v xml:space="preserve">HLBU1896030              </v>
          </cell>
          <cell r="AE583" t="str">
            <v/>
          </cell>
          <cell r="AF583" t="str">
            <v/>
          </cell>
          <cell r="AG583" t="str">
            <v>13682900</v>
          </cell>
          <cell r="AH583" t="str">
            <v>Pendente</v>
          </cell>
          <cell r="AI583" t="str">
            <v>Não</v>
          </cell>
          <cell r="AJ583" t="str">
            <v>18/02/2022</v>
          </cell>
          <cell r="AK583" t="str">
            <v>Marítimo</v>
          </cell>
          <cell r="AL583" t="str">
            <v>03/03/2022</v>
          </cell>
          <cell r="AM583" t="str">
            <v>18/03/2022</v>
          </cell>
          <cell r="AN583" t="str">
            <v xml:space="preserve">          </v>
          </cell>
        </row>
        <row r="584">
          <cell r="B584">
            <v>80537472</v>
          </cell>
          <cell r="C584" t="str">
            <v xml:space="preserve">540202359 </v>
          </cell>
          <cell r="E584" t="str">
            <v/>
          </cell>
          <cell r="F584" t="str">
            <v/>
          </cell>
          <cell r="G584" t="str">
            <v xml:space="preserve">MSC MICHELA                                       </v>
          </cell>
          <cell r="I584" t="str">
            <v/>
          </cell>
          <cell r="J584">
            <v>106</v>
          </cell>
          <cell r="K584" t="str">
            <v>36</v>
          </cell>
          <cell r="L584" t="str">
            <v>106</v>
          </cell>
          <cell r="M584" t="str">
            <v>508</v>
          </cell>
          <cell r="N584" t="str">
            <v>29</v>
          </cell>
          <cell r="O584" t="str">
            <v>8</v>
          </cell>
          <cell r="P584" t="str">
            <v>9</v>
          </cell>
          <cell r="Q584" t="str">
            <v>1</v>
          </cell>
          <cell r="R584" t="str">
            <v>1</v>
          </cell>
          <cell r="S584" t="str">
            <v>Não</v>
          </cell>
          <cell r="T584" t="str">
            <v xml:space="preserve">SEGU5626043           </v>
          </cell>
          <cell r="U584" t="str">
            <v>31/03/2022</v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 xml:space="preserve">7 </v>
          </cell>
          <cell r="AA584" t="str">
            <v>1</v>
          </cell>
          <cell r="AB584" t="str">
            <v>59</v>
          </cell>
          <cell r="AC584" t="str">
            <v>11</v>
          </cell>
          <cell r="AD584" t="str">
            <v xml:space="preserve">SEGU5626043              </v>
          </cell>
          <cell r="AE584" t="str">
            <v/>
          </cell>
          <cell r="AF584" t="str">
            <v/>
          </cell>
          <cell r="AG584" t="str">
            <v>13682900</v>
          </cell>
          <cell r="AH584" t="str">
            <v>Pendente</v>
          </cell>
          <cell r="AI584" t="str">
            <v>Não</v>
          </cell>
          <cell r="AJ584" t="str">
            <v>18/02/2022</v>
          </cell>
          <cell r="AK584" t="str">
            <v>Marítimo</v>
          </cell>
          <cell r="AL584" t="str">
            <v>03/03/2022</v>
          </cell>
          <cell r="AM584" t="str">
            <v>18/03/2022</v>
          </cell>
          <cell r="AN584" t="str">
            <v xml:space="preserve">          </v>
          </cell>
        </row>
        <row r="585">
          <cell r="B585">
            <v>80538562</v>
          </cell>
          <cell r="C585" t="str">
            <v xml:space="preserve">540202360 </v>
          </cell>
          <cell r="E585" t="str">
            <v/>
          </cell>
          <cell r="F585" t="str">
            <v/>
          </cell>
          <cell r="G585" t="str">
            <v xml:space="preserve">MSC MICHELA                                       </v>
          </cell>
          <cell r="I585" t="str">
            <v/>
          </cell>
          <cell r="J585">
            <v>3</v>
          </cell>
          <cell r="K585" t="str">
            <v>1</v>
          </cell>
          <cell r="L585" t="str">
            <v>3</v>
          </cell>
          <cell r="M585" t="str">
            <v>0</v>
          </cell>
          <cell r="N585" t="str">
            <v>12</v>
          </cell>
          <cell r="O585" t="str">
            <v>0</v>
          </cell>
          <cell r="P585" t="str">
            <v>0</v>
          </cell>
          <cell r="Q585" t="str">
            <v>0</v>
          </cell>
          <cell r="R585" t="str">
            <v>0</v>
          </cell>
          <cell r="S585" t="str">
            <v>Não</v>
          </cell>
          <cell r="T585" t="str">
            <v xml:space="preserve">TEMU2126797           </v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 xml:space="preserve">7 </v>
          </cell>
          <cell r="AA585" t="str">
            <v>0</v>
          </cell>
          <cell r="AB585" t="str">
            <v>12</v>
          </cell>
          <cell r="AC585" t="str">
            <v>11</v>
          </cell>
          <cell r="AD585" t="str">
            <v xml:space="preserve">TEMU2126797              </v>
          </cell>
          <cell r="AE585" t="str">
            <v/>
          </cell>
          <cell r="AF585" t="str">
            <v/>
          </cell>
          <cell r="AG585" t="str">
            <v>13682900</v>
          </cell>
          <cell r="AH585" t="str">
            <v>Pendente</v>
          </cell>
          <cell r="AI585" t="str">
            <v>Não</v>
          </cell>
          <cell r="AJ585" t="str">
            <v>25/02/2022</v>
          </cell>
          <cell r="AK585" t="str">
            <v>Marítimo</v>
          </cell>
          <cell r="AL585" t="str">
            <v>03/03/2022</v>
          </cell>
          <cell r="AM585" t="str">
            <v>18/03/2022</v>
          </cell>
          <cell r="AN585" t="str">
            <v xml:space="preserve">          </v>
          </cell>
        </row>
        <row r="586">
          <cell r="B586">
            <v>80537503</v>
          </cell>
          <cell r="C586" t="str">
            <v xml:space="preserve">540202361 </v>
          </cell>
          <cell r="E586" t="str">
            <v/>
          </cell>
          <cell r="F586" t="str">
            <v/>
          </cell>
          <cell r="G586" t="str">
            <v xml:space="preserve">MSC MICHELA                                       </v>
          </cell>
          <cell r="I586" t="str">
            <v/>
          </cell>
          <cell r="J586">
            <v>14</v>
          </cell>
          <cell r="K586" t="str">
            <v>5</v>
          </cell>
          <cell r="L586" t="str">
            <v>14</v>
          </cell>
          <cell r="M586" t="str">
            <v>0</v>
          </cell>
          <cell r="N586" t="str">
            <v>16</v>
          </cell>
          <cell r="O586" t="str">
            <v>11</v>
          </cell>
          <cell r="P586" t="str">
            <v>22</v>
          </cell>
          <cell r="Q586" t="str">
            <v>4</v>
          </cell>
          <cell r="R586" t="str">
            <v>4</v>
          </cell>
          <cell r="S586" t="str">
            <v>Não</v>
          </cell>
          <cell r="T586" t="str">
            <v xml:space="preserve">HLXU8225788           </v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 xml:space="preserve">7 </v>
          </cell>
          <cell r="AA586" t="str">
            <v>0</v>
          </cell>
          <cell r="AB586" t="str">
            <v>53</v>
          </cell>
          <cell r="AC586" t="str">
            <v>11</v>
          </cell>
          <cell r="AD586" t="str">
            <v xml:space="preserve">HLXU8225788              </v>
          </cell>
          <cell r="AE586" t="str">
            <v/>
          </cell>
          <cell r="AF586" t="str">
            <v/>
          </cell>
          <cell r="AG586" t="str">
            <v>13682900</v>
          </cell>
          <cell r="AH586" t="str">
            <v>Pendente</v>
          </cell>
          <cell r="AI586" t="str">
            <v>Não</v>
          </cell>
          <cell r="AJ586" t="str">
            <v>18/02/2022</v>
          </cell>
          <cell r="AK586" t="str">
            <v>Marítimo</v>
          </cell>
          <cell r="AL586" t="str">
            <v>03/03/2022</v>
          </cell>
          <cell r="AM586" t="str">
            <v>18/03/2022</v>
          </cell>
          <cell r="AN586" t="str">
            <v xml:space="preserve">          </v>
          </cell>
        </row>
        <row r="587">
          <cell r="B587">
            <v>80538685</v>
          </cell>
          <cell r="C587" t="str">
            <v xml:space="preserve">540202362 </v>
          </cell>
          <cell r="E587" t="str">
            <v/>
          </cell>
          <cell r="F587" t="str">
            <v/>
          </cell>
          <cell r="G587" t="str">
            <v xml:space="preserve">MSC MICHELA                                       </v>
          </cell>
          <cell r="I587" t="str">
            <v/>
          </cell>
          <cell r="J587">
            <v>64</v>
          </cell>
          <cell r="K587" t="str">
            <v>32</v>
          </cell>
          <cell r="L587" t="str">
            <v>64</v>
          </cell>
          <cell r="M587" t="str">
            <v>447</v>
          </cell>
          <cell r="N587" t="str">
            <v>29</v>
          </cell>
          <cell r="O587" t="str">
            <v>3</v>
          </cell>
          <cell r="P587" t="str">
            <v>2</v>
          </cell>
          <cell r="Q587" t="str">
            <v>0</v>
          </cell>
          <cell r="R587" t="str">
            <v>0</v>
          </cell>
          <cell r="S587" t="str">
            <v>Não</v>
          </cell>
          <cell r="T587" t="str">
            <v xml:space="preserve">HAMU1175796           </v>
          </cell>
          <cell r="U587" t="str">
            <v>25/03/2022</v>
          </cell>
          <cell r="V587" t="str">
            <v/>
          </cell>
          <cell r="W587" t="str">
            <v>CJ. CAMBIO ( ALVARO ) PUXE SBL</v>
          </cell>
          <cell r="X587" t="str">
            <v>SBL</v>
          </cell>
          <cell r="Y587" t="str">
            <v/>
          </cell>
          <cell r="Z587" t="str">
            <v xml:space="preserve">7 </v>
          </cell>
          <cell r="AA587" t="str">
            <v>1</v>
          </cell>
          <cell r="AB587" t="str">
            <v>42</v>
          </cell>
          <cell r="AC587" t="str">
            <v>11</v>
          </cell>
          <cell r="AD587" t="str">
            <v xml:space="preserve">HAMU1175796              </v>
          </cell>
          <cell r="AE587" t="str">
            <v/>
          </cell>
          <cell r="AF587" t="str">
            <v/>
          </cell>
          <cell r="AG587" t="str">
            <v>13682900</v>
          </cell>
          <cell r="AH587" t="str">
            <v>Pendente</v>
          </cell>
          <cell r="AI587" t="str">
            <v>Não</v>
          </cell>
          <cell r="AJ587" t="str">
            <v>25/02/2022</v>
          </cell>
          <cell r="AK587" t="str">
            <v>Marítimo</v>
          </cell>
          <cell r="AL587" t="str">
            <v>03/03/2022</v>
          </cell>
          <cell r="AM587" t="str">
            <v>18/03/2022</v>
          </cell>
          <cell r="AN587" t="str">
            <v xml:space="preserve">          </v>
          </cell>
        </row>
        <row r="588">
          <cell r="B588">
            <v>80537507</v>
          </cell>
          <cell r="C588" t="str">
            <v xml:space="preserve">540202363 </v>
          </cell>
          <cell r="E588" t="str">
            <v/>
          </cell>
          <cell r="F588" t="str">
            <v/>
          </cell>
          <cell r="G588" t="str">
            <v xml:space="preserve">MSC MICHELA                                       </v>
          </cell>
          <cell r="I588" t="str">
            <v/>
          </cell>
          <cell r="J588">
            <v>12</v>
          </cell>
          <cell r="K588" t="str">
            <v>6</v>
          </cell>
          <cell r="L588" t="str">
            <v>12</v>
          </cell>
          <cell r="M588" t="str">
            <v>0</v>
          </cell>
          <cell r="N588" t="str">
            <v>45</v>
          </cell>
          <cell r="O588" t="str">
            <v>1</v>
          </cell>
          <cell r="P588" t="str">
            <v>22</v>
          </cell>
          <cell r="Q588" t="str">
            <v>0</v>
          </cell>
          <cell r="R588" t="str">
            <v>0</v>
          </cell>
          <cell r="S588" t="str">
            <v>Não</v>
          </cell>
          <cell r="T588" t="str">
            <v xml:space="preserve">HLBU3102124           </v>
          </cell>
          <cell r="V588" t="str">
            <v/>
          </cell>
          <cell r="W588" t="str">
            <v/>
          </cell>
          <cell r="X588" t="str">
            <v/>
          </cell>
          <cell r="Y588" t="str">
            <v/>
          </cell>
          <cell r="Z588" t="str">
            <v xml:space="preserve">7 </v>
          </cell>
          <cell r="AA588" t="str">
            <v>0</v>
          </cell>
          <cell r="AB588" t="str">
            <v>70</v>
          </cell>
          <cell r="AC588" t="str">
            <v>11</v>
          </cell>
          <cell r="AD588" t="str">
            <v xml:space="preserve">HLBU3102124              </v>
          </cell>
          <cell r="AE588" t="str">
            <v/>
          </cell>
          <cell r="AF588" t="str">
            <v/>
          </cell>
          <cell r="AG588" t="str">
            <v>13682900</v>
          </cell>
          <cell r="AH588" t="str">
            <v>Pendente</v>
          </cell>
          <cell r="AI588" t="str">
            <v>Não</v>
          </cell>
          <cell r="AJ588" t="str">
            <v>18/02/2022</v>
          </cell>
          <cell r="AK588" t="str">
            <v>Marítimo</v>
          </cell>
          <cell r="AL588" t="str">
            <v>03/03/2022</v>
          </cell>
          <cell r="AM588" t="str">
            <v>18/03/2022</v>
          </cell>
          <cell r="AN588" t="str">
            <v xml:space="preserve">          </v>
          </cell>
        </row>
        <row r="589">
          <cell r="B589">
            <v>80537541</v>
          </cell>
          <cell r="C589" t="str">
            <v xml:space="preserve">540202364 </v>
          </cell>
          <cell r="E589" t="str">
            <v/>
          </cell>
          <cell r="F589" t="str">
            <v/>
          </cell>
          <cell r="G589" t="str">
            <v xml:space="preserve">MSC MICHELA                                       </v>
          </cell>
          <cell r="I589" t="str">
            <v/>
          </cell>
          <cell r="J589">
            <v>26</v>
          </cell>
          <cell r="K589" t="str">
            <v>13</v>
          </cell>
          <cell r="L589" t="str">
            <v>26</v>
          </cell>
          <cell r="M589" t="str">
            <v>258</v>
          </cell>
          <cell r="N589" t="str">
            <v>43</v>
          </cell>
          <cell r="O589" t="str">
            <v>0</v>
          </cell>
          <cell r="P589" t="str">
            <v>0</v>
          </cell>
          <cell r="Q589" t="str">
            <v>4</v>
          </cell>
          <cell r="R589" t="str">
            <v>4</v>
          </cell>
          <cell r="S589" t="str">
            <v>Não</v>
          </cell>
          <cell r="T589" t="str">
            <v xml:space="preserve">BMOU6660560           </v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 xml:space="preserve">7 </v>
          </cell>
          <cell r="AA589" t="str">
            <v>0</v>
          </cell>
          <cell r="AB589" t="str">
            <v>51</v>
          </cell>
          <cell r="AC589" t="str">
            <v>11</v>
          </cell>
          <cell r="AD589" t="str">
            <v xml:space="preserve">BMOU6660560              </v>
          </cell>
          <cell r="AE589" t="str">
            <v/>
          </cell>
          <cell r="AF589" t="str">
            <v/>
          </cell>
          <cell r="AG589" t="str">
            <v>13682900</v>
          </cell>
          <cell r="AH589" t="str">
            <v>Pendente</v>
          </cell>
          <cell r="AI589" t="str">
            <v>Não</v>
          </cell>
          <cell r="AJ589" t="str">
            <v>18/02/2022</v>
          </cell>
          <cell r="AK589" t="str">
            <v>Marítimo</v>
          </cell>
          <cell r="AL589" t="str">
            <v>03/03/2022</v>
          </cell>
          <cell r="AM589" t="str">
            <v>18/03/2022</v>
          </cell>
          <cell r="AN589" t="str">
            <v xml:space="preserve">          </v>
          </cell>
        </row>
        <row r="590">
          <cell r="B590">
            <v>80537647</v>
          </cell>
          <cell r="C590" t="str">
            <v xml:space="preserve">540202365 </v>
          </cell>
          <cell r="E590" t="str">
            <v/>
          </cell>
          <cell r="F590" t="str">
            <v/>
          </cell>
          <cell r="G590" t="str">
            <v xml:space="preserve">MSC MICHELA                                       </v>
          </cell>
          <cell r="I590" t="str">
            <v/>
          </cell>
          <cell r="J590">
            <v>5</v>
          </cell>
          <cell r="K590" t="str">
            <v>1</v>
          </cell>
          <cell r="L590" t="str">
            <v>5</v>
          </cell>
          <cell r="M590" t="str">
            <v>0</v>
          </cell>
          <cell r="N590" t="str">
            <v>14</v>
          </cell>
          <cell r="O590" t="str">
            <v>0</v>
          </cell>
          <cell r="P590" t="str">
            <v>0</v>
          </cell>
          <cell r="Q590" t="str">
            <v>0</v>
          </cell>
          <cell r="R590" t="str">
            <v>0</v>
          </cell>
          <cell r="S590" t="str">
            <v>Não</v>
          </cell>
          <cell r="T590" t="str">
            <v xml:space="preserve">UACU3997151           </v>
          </cell>
          <cell r="U590" t="str">
            <v>22/03/2022</v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 xml:space="preserve">7 </v>
          </cell>
          <cell r="AA590" t="str">
            <v>1</v>
          </cell>
          <cell r="AB590" t="str">
            <v>14</v>
          </cell>
          <cell r="AC590" t="str">
            <v>11</v>
          </cell>
          <cell r="AD590" t="str">
            <v xml:space="preserve">UACU3997151              </v>
          </cell>
          <cell r="AE590" t="str">
            <v/>
          </cell>
          <cell r="AF590" t="str">
            <v/>
          </cell>
          <cell r="AG590" t="str">
            <v>13682900</v>
          </cell>
          <cell r="AH590" t="str">
            <v>Pendente</v>
          </cell>
          <cell r="AI590" t="str">
            <v>Não</v>
          </cell>
          <cell r="AJ590" t="str">
            <v>18/02/2022</v>
          </cell>
          <cell r="AK590" t="str">
            <v>Marítimo</v>
          </cell>
          <cell r="AL590" t="str">
            <v>03/03/2022</v>
          </cell>
          <cell r="AM590" t="str">
            <v>18/03/2022</v>
          </cell>
          <cell r="AN590" t="str">
            <v xml:space="preserve">          </v>
          </cell>
        </row>
        <row r="591">
          <cell r="B591">
            <v>80537664</v>
          </cell>
          <cell r="C591" t="str">
            <v xml:space="preserve">540202367 </v>
          </cell>
          <cell r="E591" t="str">
            <v/>
          </cell>
          <cell r="F591" t="str">
            <v/>
          </cell>
          <cell r="G591" t="str">
            <v xml:space="preserve">MSC MICHELA                                       </v>
          </cell>
          <cell r="I591" t="str">
            <v/>
          </cell>
          <cell r="J591">
            <v>26</v>
          </cell>
          <cell r="K591" t="str">
            <v>19</v>
          </cell>
          <cell r="L591" t="str">
            <v>26</v>
          </cell>
          <cell r="M591" t="str">
            <v>121</v>
          </cell>
          <cell r="N591" t="str">
            <v>27</v>
          </cell>
          <cell r="O591" t="str">
            <v>0</v>
          </cell>
          <cell r="P591" t="str">
            <v>7</v>
          </cell>
          <cell r="Q591" t="str">
            <v>0</v>
          </cell>
          <cell r="R591" t="str">
            <v>0</v>
          </cell>
          <cell r="S591" t="str">
            <v>Não</v>
          </cell>
          <cell r="T591" t="str">
            <v xml:space="preserve">GESU6811170           </v>
          </cell>
          <cell r="V591" t="str">
            <v/>
          </cell>
          <cell r="W591" t="str">
            <v>CJ. CAMBIO ( ALVARO ) PUXE SBL</v>
          </cell>
          <cell r="X591" t="str">
            <v>SBL</v>
          </cell>
          <cell r="Y591" t="str">
            <v/>
          </cell>
          <cell r="Z591" t="str">
            <v xml:space="preserve">7 </v>
          </cell>
          <cell r="AA591" t="str">
            <v>0</v>
          </cell>
          <cell r="AB591" t="str">
            <v>37</v>
          </cell>
          <cell r="AC591" t="str">
            <v>11</v>
          </cell>
          <cell r="AD591" t="str">
            <v xml:space="preserve">GESU6811170              </v>
          </cell>
          <cell r="AE591" t="str">
            <v/>
          </cell>
          <cell r="AF591" t="str">
            <v/>
          </cell>
          <cell r="AG591" t="str">
            <v>13682900</v>
          </cell>
          <cell r="AH591" t="str">
            <v>Pendente</v>
          </cell>
          <cell r="AI591" t="str">
            <v>Não</v>
          </cell>
          <cell r="AJ591" t="str">
            <v>18/02/2022</v>
          </cell>
          <cell r="AK591" t="str">
            <v>Marítimo</v>
          </cell>
          <cell r="AL591" t="str">
            <v>03/03/2022</v>
          </cell>
          <cell r="AM591" t="str">
            <v>18/03/2022</v>
          </cell>
          <cell r="AN591" t="str">
            <v xml:space="preserve">          </v>
          </cell>
        </row>
        <row r="592">
          <cell r="B592">
            <v>80537750</v>
          </cell>
          <cell r="C592" t="str">
            <v xml:space="preserve">540202368 </v>
          </cell>
          <cell r="E592" t="str">
            <v/>
          </cell>
          <cell r="F592" t="str">
            <v/>
          </cell>
          <cell r="G592" t="str">
            <v xml:space="preserve">MSC MICHELA                                       </v>
          </cell>
          <cell r="I592" t="str">
            <v/>
          </cell>
          <cell r="J592">
            <v>3</v>
          </cell>
          <cell r="K592" t="str">
            <v>1</v>
          </cell>
          <cell r="L592" t="str">
            <v>3</v>
          </cell>
          <cell r="M592" t="str">
            <v>0</v>
          </cell>
          <cell r="N592" t="str">
            <v>15</v>
          </cell>
          <cell r="O592" t="str">
            <v>0</v>
          </cell>
          <cell r="P592" t="str">
            <v>0</v>
          </cell>
          <cell r="Q592" t="str">
            <v>0</v>
          </cell>
          <cell r="R592" t="str">
            <v>0</v>
          </cell>
          <cell r="S592" t="str">
            <v>Não</v>
          </cell>
          <cell r="T592" t="str">
            <v xml:space="preserve">HLXU3516250           </v>
          </cell>
          <cell r="U592" t="str">
            <v>23/03/2022</v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 xml:space="preserve">7 </v>
          </cell>
          <cell r="AA592" t="str">
            <v>1</v>
          </cell>
          <cell r="AB592" t="str">
            <v>15</v>
          </cell>
          <cell r="AC592" t="str">
            <v>11</v>
          </cell>
          <cell r="AD592" t="str">
            <v xml:space="preserve">HLXU3516250              </v>
          </cell>
          <cell r="AE592" t="str">
            <v/>
          </cell>
          <cell r="AF592" t="str">
            <v/>
          </cell>
          <cell r="AG592" t="str">
            <v>13682900</v>
          </cell>
          <cell r="AH592" t="str">
            <v>Pendente</v>
          </cell>
          <cell r="AI592" t="str">
            <v>Não</v>
          </cell>
          <cell r="AJ592" t="str">
            <v>18/02/2022</v>
          </cell>
          <cell r="AK592" t="str">
            <v>Marítimo</v>
          </cell>
          <cell r="AL592" t="str">
            <v>03/03/2022</v>
          </cell>
          <cell r="AM592" t="str">
            <v>18/03/2022</v>
          </cell>
          <cell r="AN592" t="str">
            <v xml:space="preserve">          </v>
          </cell>
        </row>
        <row r="593">
          <cell r="B593">
            <v>80536925</v>
          </cell>
          <cell r="C593" t="str">
            <v xml:space="preserve">540202369 </v>
          </cell>
          <cell r="E593" t="str">
            <v/>
          </cell>
          <cell r="F593" t="str">
            <v/>
          </cell>
          <cell r="G593" t="str">
            <v xml:space="preserve">MSC MICHELA                                       </v>
          </cell>
          <cell r="I593" t="str">
            <v/>
          </cell>
          <cell r="J593">
            <v>20</v>
          </cell>
          <cell r="K593" t="str">
            <v>7</v>
          </cell>
          <cell r="L593" t="str">
            <v>20</v>
          </cell>
          <cell r="M593" t="str">
            <v>84</v>
          </cell>
          <cell r="N593" t="str">
            <v>14</v>
          </cell>
          <cell r="O593" t="str">
            <v>2</v>
          </cell>
          <cell r="P593" t="str">
            <v>11</v>
          </cell>
          <cell r="Q593" t="str">
            <v>0</v>
          </cell>
          <cell r="R593" t="str">
            <v>0</v>
          </cell>
          <cell r="S593" t="str">
            <v>Não</v>
          </cell>
          <cell r="T593" t="str">
            <v xml:space="preserve">HBLU1820415           </v>
          </cell>
          <cell r="U593" t="str">
            <v>22/03/2022</v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 xml:space="preserve">8 </v>
          </cell>
          <cell r="AA593" t="str">
            <v>1</v>
          </cell>
          <cell r="AB593" t="str">
            <v>31</v>
          </cell>
          <cell r="AC593" t="str">
            <v>11</v>
          </cell>
          <cell r="AD593" t="str">
            <v xml:space="preserve">HBLU1820415              </v>
          </cell>
          <cell r="AE593" t="str">
            <v/>
          </cell>
          <cell r="AF593" t="str">
            <v/>
          </cell>
          <cell r="AG593" t="str">
            <v>13682900</v>
          </cell>
          <cell r="AH593" t="str">
            <v>Pendente</v>
          </cell>
          <cell r="AI593" t="str">
            <v>Não</v>
          </cell>
          <cell r="AJ593" t="str">
            <v>18/02/2022</v>
          </cell>
          <cell r="AK593" t="str">
            <v>Marítimo</v>
          </cell>
          <cell r="AL593" t="str">
            <v>03/03/2022</v>
          </cell>
          <cell r="AM593" t="str">
            <v>18/03/2022</v>
          </cell>
          <cell r="AN593" t="str">
            <v xml:space="preserve">          </v>
          </cell>
        </row>
        <row r="594">
          <cell r="B594">
            <v>80537742</v>
          </cell>
          <cell r="C594" t="str">
            <v xml:space="preserve">540202370 </v>
          </cell>
          <cell r="E594" t="str">
            <v/>
          </cell>
          <cell r="F594" t="str">
            <v/>
          </cell>
          <cell r="G594" t="str">
            <v xml:space="preserve">MSC MICHELA                                       </v>
          </cell>
          <cell r="I594" t="str">
            <v/>
          </cell>
          <cell r="J594">
            <v>14</v>
          </cell>
          <cell r="K594" t="str">
            <v>7</v>
          </cell>
          <cell r="L594" t="str">
            <v>14</v>
          </cell>
          <cell r="M594" t="str">
            <v>0</v>
          </cell>
          <cell r="N594" t="str">
            <v>14</v>
          </cell>
          <cell r="O594" t="str">
            <v>28</v>
          </cell>
          <cell r="P594" t="str">
            <v>21</v>
          </cell>
          <cell r="Q594" t="str">
            <v>0</v>
          </cell>
          <cell r="R594" t="str">
            <v>0</v>
          </cell>
          <cell r="S594" t="str">
            <v>Não</v>
          </cell>
          <cell r="T594" t="str">
            <v xml:space="preserve">FSCU7238324           </v>
          </cell>
          <cell r="V594" t="str">
            <v/>
          </cell>
          <cell r="W594" t="str">
            <v/>
          </cell>
          <cell r="X594" t="str">
            <v/>
          </cell>
          <cell r="Y594" t="str">
            <v/>
          </cell>
          <cell r="Z594" t="str">
            <v xml:space="preserve">7 </v>
          </cell>
          <cell r="AA594" t="str">
            <v>0</v>
          </cell>
          <cell r="AB594" t="str">
            <v>63</v>
          </cell>
          <cell r="AC594" t="str">
            <v>11</v>
          </cell>
          <cell r="AD594" t="str">
            <v xml:space="preserve">FSCU7238324              </v>
          </cell>
          <cell r="AE594" t="str">
            <v/>
          </cell>
          <cell r="AF594" t="str">
            <v/>
          </cell>
          <cell r="AG594" t="str">
            <v>13682900</v>
          </cell>
          <cell r="AH594" t="str">
            <v>Pendente</v>
          </cell>
          <cell r="AI594" t="str">
            <v>Não</v>
          </cell>
          <cell r="AJ594" t="str">
            <v>18/02/2022</v>
          </cell>
          <cell r="AK594" t="str">
            <v>Marítimo</v>
          </cell>
          <cell r="AL594" t="str">
            <v>03/03/2022</v>
          </cell>
          <cell r="AM594" t="str">
            <v>18/03/2022</v>
          </cell>
          <cell r="AN594" t="str">
            <v xml:space="preserve">          </v>
          </cell>
        </row>
        <row r="595">
          <cell r="B595">
            <v>80537783</v>
          </cell>
          <cell r="C595" t="str">
            <v xml:space="preserve">540202371 </v>
          </cell>
          <cell r="E595" t="str">
            <v/>
          </cell>
          <cell r="F595" t="str">
            <v/>
          </cell>
          <cell r="G595" t="str">
            <v xml:space="preserve">MSC MICHELA                                       </v>
          </cell>
          <cell r="I595" t="str">
            <v/>
          </cell>
          <cell r="J595">
            <v>1</v>
          </cell>
          <cell r="K595" t="str">
            <v>1</v>
          </cell>
          <cell r="L595" t="str">
            <v>1</v>
          </cell>
          <cell r="M595" t="str">
            <v>0</v>
          </cell>
          <cell r="N595" t="str">
            <v>0</v>
          </cell>
          <cell r="O595" t="str">
            <v>20</v>
          </cell>
          <cell r="P595" t="str">
            <v>0</v>
          </cell>
          <cell r="Q595" t="str">
            <v>0</v>
          </cell>
          <cell r="R595" t="str">
            <v>0</v>
          </cell>
          <cell r="S595" t="str">
            <v>Não</v>
          </cell>
          <cell r="T595" t="str">
            <v xml:space="preserve">XINU8170067           </v>
          </cell>
          <cell r="V595" t="str">
            <v/>
          </cell>
          <cell r="W595" t="str">
            <v>PORTA-OBJETOS AREA DO TETO ( ALVARO ) PUXE SBL</v>
          </cell>
          <cell r="X595" t="str">
            <v>SBL</v>
          </cell>
          <cell r="Y595" t="str">
            <v/>
          </cell>
          <cell r="Z595" t="str">
            <v xml:space="preserve">7 </v>
          </cell>
          <cell r="AA595" t="str">
            <v>0</v>
          </cell>
          <cell r="AB595" t="str">
            <v>20</v>
          </cell>
          <cell r="AC595" t="str">
            <v>11</v>
          </cell>
          <cell r="AD595" t="str">
            <v xml:space="preserve">XINU8170067              </v>
          </cell>
          <cell r="AE595" t="str">
            <v/>
          </cell>
          <cell r="AF595" t="str">
            <v/>
          </cell>
          <cell r="AG595" t="str">
            <v>13682900</v>
          </cell>
          <cell r="AH595" t="str">
            <v>Pendente</v>
          </cell>
          <cell r="AI595" t="str">
            <v>Não</v>
          </cell>
          <cell r="AJ595" t="str">
            <v>18/02/2022</v>
          </cell>
          <cell r="AK595" t="str">
            <v>Marítimo</v>
          </cell>
          <cell r="AL595" t="str">
            <v>03/03/2022</v>
          </cell>
          <cell r="AM595" t="str">
            <v>18/03/2022</v>
          </cell>
          <cell r="AN595" t="str">
            <v xml:space="preserve">          </v>
          </cell>
        </row>
        <row r="596">
          <cell r="B596">
            <v>80537785</v>
          </cell>
          <cell r="C596" t="str">
            <v xml:space="preserve">540202372 </v>
          </cell>
          <cell r="E596" t="str">
            <v/>
          </cell>
          <cell r="F596" t="str">
            <v/>
          </cell>
          <cell r="G596" t="str">
            <v xml:space="preserve">MSC MICHELA                                       </v>
          </cell>
          <cell r="I596" t="str">
            <v/>
          </cell>
          <cell r="J596">
            <v>5</v>
          </cell>
          <cell r="K596" t="str">
            <v>5</v>
          </cell>
          <cell r="L596" t="str">
            <v>5</v>
          </cell>
          <cell r="M596" t="str">
            <v>0</v>
          </cell>
          <cell r="N596" t="str">
            <v>14</v>
          </cell>
          <cell r="O596" t="str">
            <v>0</v>
          </cell>
          <cell r="P596" t="str">
            <v>24</v>
          </cell>
          <cell r="Q596" t="str">
            <v>0</v>
          </cell>
          <cell r="R596" t="str">
            <v>0</v>
          </cell>
          <cell r="S596" t="str">
            <v>Não</v>
          </cell>
          <cell r="T596" t="str">
            <v xml:space="preserve">HLXU8246918           </v>
          </cell>
          <cell r="U596" t="str">
            <v>30/03/2022</v>
          </cell>
          <cell r="V596" t="str">
            <v/>
          </cell>
          <cell r="W596" t="str">
            <v>REFORCO DIR ( DARIO ) PUXE SBL / EXO.TRANSM. GW6E-2800/200KV-12 ( TEZOTO-GIBA ) PUXE SBL</v>
          </cell>
          <cell r="X596" t="str">
            <v>SBL</v>
          </cell>
          <cell r="Y596" t="str">
            <v/>
          </cell>
          <cell r="Z596" t="str">
            <v xml:space="preserve">7 </v>
          </cell>
          <cell r="AA596" t="str">
            <v>1</v>
          </cell>
          <cell r="AB596" t="str">
            <v>38</v>
          </cell>
          <cell r="AC596" t="str">
            <v>11</v>
          </cell>
          <cell r="AD596" t="str">
            <v xml:space="preserve">HLXU8246918              </v>
          </cell>
          <cell r="AE596" t="str">
            <v/>
          </cell>
          <cell r="AF596" t="str">
            <v/>
          </cell>
          <cell r="AG596" t="str">
            <v>13682900</v>
          </cell>
          <cell r="AH596" t="str">
            <v>Pendente</v>
          </cell>
          <cell r="AI596" t="str">
            <v>Não</v>
          </cell>
          <cell r="AJ596" t="str">
            <v>18/02/2022</v>
          </cell>
          <cell r="AK596" t="str">
            <v>Marítimo</v>
          </cell>
          <cell r="AL596" t="str">
            <v>03/03/2022</v>
          </cell>
          <cell r="AM596" t="str">
            <v>18/03/2022</v>
          </cell>
          <cell r="AN596" t="str">
            <v xml:space="preserve">          </v>
          </cell>
        </row>
        <row r="597">
          <cell r="B597">
            <v>80538680</v>
          </cell>
          <cell r="C597" t="str">
            <v xml:space="preserve">540202373 </v>
          </cell>
          <cell r="E597" t="str">
            <v/>
          </cell>
          <cell r="F597" t="str">
            <v/>
          </cell>
          <cell r="G597" t="str">
            <v xml:space="preserve">MSC MICHELA                                       </v>
          </cell>
          <cell r="I597" t="str">
            <v/>
          </cell>
          <cell r="J597">
            <v>9</v>
          </cell>
          <cell r="K597" t="str">
            <v>4</v>
          </cell>
          <cell r="L597" t="str">
            <v>9</v>
          </cell>
          <cell r="M597" t="str">
            <v>0</v>
          </cell>
          <cell r="N597" t="str">
            <v>13</v>
          </cell>
          <cell r="O597" t="str">
            <v>19</v>
          </cell>
          <cell r="P597" t="str">
            <v>2</v>
          </cell>
          <cell r="Q597" t="str">
            <v>4</v>
          </cell>
          <cell r="R597" t="str">
            <v>4</v>
          </cell>
          <cell r="S597" t="str">
            <v>Não</v>
          </cell>
          <cell r="T597" t="str">
            <v xml:space="preserve">FSCU7240764           </v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 xml:space="preserve">7 </v>
          </cell>
          <cell r="AA597" t="str">
            <v>0</v>
          </cell>
          <cell r="AB597" t="str">
            <v>39</v>
          </cell>
          <cell r="AC597" t="str">
            <v>11</v>
          </cell>
          <cell r="AD597" t="str">
            <v xml:space="preserve">FSCU7240764              </v>
          </cell>
          <cell r="AE597" t="str">
            <v/>
          </cell>
          <cell r="AF597" t="str">
            <v/>
          </cell>
          <cell r="AG597" t="str">
            <v>13682900</v>
          </cell>
          <cell r="AH597" t="str">
            <v>Pendente</v>
          </cell>
          <cell r="AI597" t="str">
            <v>Não</v>
          </cell>
          <cell r="AJ597" t="str">
            <v>25/02/2022</v>
          </cell>
          <cell r="AK597" t="str">
            <v>Marítimo</v>
          </cell>
          <cell r="AL597" t="str">
            <v>03/03/2022</v>
          </cell>
          <cell r="AM597" t="str">
            <v>18/03/2022</v>
          </cell>
          <cell r="AN597" t="str">
            <v xml:space="preserve">          </v>
          </cell>
        </row>
        <row r="598">
          <cell r="B598">
            <v>80537786</v>
          </cell>
          <cell r="C598" t="str">
            <v xml:space="preserve">540202374 </v>
          </cell>
          <cell r="E598" t="str">
            <v/>
          </cell>
          <cell r="F598" t="str">
            <v/>
          </cell>
          <cell r="G598" t="str">
            <v xml:space="preserve">MSC MICHELA                                       </v>
          </cell>
          <cell r="I598" t="str">
            <v/>
          </cell>
          <cell r="J598">
            <v>2</v>
          </cell>
          <cell r="K598" t="str">
            <v/>
          </cell>
          <cell r="L598" t="str">
            <v>2</v>
          </cell>
          <cell r="M598" t="str">
            <v>20</v>
          </cell>
          <cell r="N598" t="str">
            <v>0</v>
          </cell>
          <cell r="O598" t="str">
            <v>0</v>
          </cell>
          <cell r="P598" t="str">
            <v>20</v>
          </cell>
          <cell r="Q598" t="str">
            <v>0</v>
          </cell>
          <cell r="R598" t="str">
            <v>0</v>
          </cell>
          <cell r="S598" t="str">
            <v>Não</v>
          </cell>
          <cell r="T598" t="str">
            <v xml:space="preserve">FSCU7281491           </v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 xml:space="preserve">7 </v>
          </cell>
          <cell r="AA598" t="str">
            <v>0</v>
          </cell>
          <cell r="AB598" t="str">
            <v>40</v>
          </cell>
          <cell r="AC598" t="str">
            <v>11</v>
          </cell>
          <cell r="AD598" t="str">
            <v xml:space="preserve">FSCU7281491              </v>
          </cell>
          <cell r="AE598" t="str">
            <v/>
          </cell>
          <cell r="AF598" t="str">
            <v/>
          </cell>
          <cell r="AG598" t="str">
            <v>13682900</v>
          </cell>
          <cell r="AH598" t="str">
            <v>Pendente</v>
          </cell>
          <cell r="AI598" t="str">
            <v>Não</v>
          </cell>
          <cell r="AJ598" t="str">
            <v>18/02/2022</v>
          </cell>
          <cell r="AK598" t="str">
            <v>Marítimo</v>
          </cell>
          <cell r="AL598" t="str">
            <v>03/03/2022</v>
          </cell>
          <cell r="AM598" t="str">
            <v>18/03/2022</v>
          </cell>
          <cell r="AN598" t="str">
            <v xml:space="preserve">          </v>
          </cell>
        </row>
        <row r="599">
          <cell r="B599">
            <v>80537793</v>
          </cell>
          <cell r="C599" t="str">
            <v xml:space="preserve">540202375 </v>
          </cell>
          <cell r="E599" t="str">
            <v/>
          </cell>
          <cell r="F599" t="str">
            <v/>
          </cell>
          <cell r="G599" t="str">
            <v xml:space="preserve">MSC MICHELA                                       </v>
          </cell>
          <cell r="I599" t="str">
            <v/>
          </cell>
          <cell r="J599">
            <v>3</v>
          </cell>
          <cell r="K599" t="str">
            <v>2</v>
          </cell>
          <cell r="L599" t="str">
            <v>3</v>
          </cell>
          <cell r="M599" t="str">
            <v>4</v>
          </cell>
          <cell r="N599" t="str">
            <v>0</v>
          </cell>
          <cell r="O599" t="str">
            <v>18</v>
          </cell>
          <cell r="P599" t="str">
            <v>0</v>
          </cell>
          <cell r="Q599" t="str">
            <v>0</v>
          </cell>
          <cell r="R599" t="str">
            <v>0</v>
          </cell>
          <cell r="S599" t="str">
            <v>Não</v>
          </cell>
          <cell r="T599" t="str">
            <v xml:space="preserve">HLBU1655007           </v>
          </cell>
          <cell r="V599" t="str">
            <v/>
          </cell>
          <cell r="W599" t="str">
            <v>PORTA-OBJETOS AREA DO TETO ( ALVARO ) PUXE SBL</v>
          </cell>
          <cell r="X599" t="str">
            <v>SBL</v>
          </cell>
          <cell r="Y599" t="str">
            <v/>
          </cell>
          <cell r="Z599" t="str">
            <v xml:space="preserve">7 </v>
          </cell>
          <cell r="AA599" t="str">
            <v>0</v>
          </cell>
          <cell r="AB599" t="str">
            <v>22</v>
          </cell>
          <cell r="AC599" t="str">
            <v>11</v>
          </cell>
          <cell r="AD599" t="str">
            <v xml:space="preserve">HLBU1655007              </v>
          </cell>
          <cell r="AE599" t="str">
            <v/>
          </cell>
          <cell r="AF599" t="str">
            <v/>
          </cell>
          <cell r="AG599" t="str">
            <v>13682900</v>
          </cell>
          <cell r="AH599" t="str">
            <v>Pendente</v>
          </cell>
          <cell r="AI599" t="str">
            <v>Não</v>
          </cell>
          <cell r="AJ599" t="str">
            <v>18/02/2022</v>
          </cell>
          <cell r="AK599" t="str">
            <v>Marítimo</v>
          </cell>
          <cell r="AL599" t="str">
            <v>03/03/2022</v>
          </cell>
          <cell r="AM599" t="str">
            <v>18/03/2022</v>
          </cell>
          <cell r="AN599" t="str">
            <v xml:space="preserve">          </v>
          </cell>
        </row>
        <row r="600">
          <cell r="B600">
            <v>80538606</v>
          </cell>
          <cell r="C600" t="str">
            <v xml:space="preserve">540202376 </v>
          </cell>
          <cell r="E600" t="str">
            <v/>
          </cell>
          <cell r="F600" t="str">
            <v/>
          </cell>
          <cell r="G600" t="str">
            <v xml:space="preserve">MSC MICHELA                                       </v>
          </cell>
          <cell r="I600" t="str">
            <v/>
          </cell>
          <cell r="J600">
            <v>8</v>
          </cell>
          <cell r="K600" t="str">
            <v>3</v>
          </cell>
          <cell r="L600" t="str">
            <v>8</v>
          </cell>
          <cell r="M600" t="str">
            <v>0</v>
          </cell>
          <cell r="N600" t="str">
            <v>17</v>
          </cell>
          <cell r="O600" t="str">
            <v>18</v>
          </cell>
          <cell r="P600" t="str">
            <v>3</v>
          </cell>
          <cell r="Q600" t="str">
            <v>4</v>
          </cell>
          <cell r="R600" t="str">
            <v>4</v>
          </cell>
          <cell r="S600" t="str">
            <v>Não</v>
          </cell>
          <cell r="T600" t="str">
            <v xml:space="preserve">HLXU6516064           </v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 xml:space="preserve">7 </v>
          </cell>
          <cell r="AA600" t="str">
            <v>0</v>
          </cell>
          <cell r="AB600" t="str">
            <v>43</v>
          </cell>
          <cell r="AC600" t="str">
            <v>11</v>
          </cell>
          <cell r="AD600" t="str">
            <v xml:space="preserve">HLXU6516064              </v>
          </cell>
          <cell r="AE600" t="str">
            <v/>
          </cell>
          <cell r="AF600" t="str">
            <v/>
          </cell>
          <cell r="AG600" t="str">
            <v>13682900</v>
          </cell>
          <cell r="AH600" t="str">
            <v>Pendente</v>
          </cell>
          <cell r="AI600" t="str">
            <v>Não</v>
          </cell>
          <cell r="AJ600" t="str">
            <v>25/02/2022</v>
          </cell>
          <cell r="AK600" t="str">
            <v>Marítimo</v>
          </cell>
          <cell r="AL600" t="str">
            <v>03/03/2022</v>
          </cell>
          <cell r="AM600" t="str">
            <v>18/03/2022</v>
          </cell>
          <cell r="AN600" t="str">
            <v xml:space="preserve">          </v>
          </cell>
        </row>
        <row r="601">
          <cell r="B601">
            <v>80537580</v>
          </cell>
          <cell r="C601" t="str">
            <v xml:space="preserve">540202377 </v>
          </cell>
          <cell r="E601" t="str">
            <v/>
          </cell>
          <cell r="F601" t="str">
            <v/>
          </cell>
          <cell r="G601" t="str">
            <v xml:space="preserve">MSC MICHELA                                       </v>
          </cell>
          <cell r="I601" t="str">
            <v/>
          </cell>
          <cell r="J601">
            <v>69</v>
          </cell>
          <cell r="K601" t="str">
            <v>29</v>
          </cell>
          <cell r="L601" t="str">
            <v>69</v>
          </cell>
          <cell r="M601" t="str">
            <v>255</v>
          </cell>
          <cell r="N601" t="str">
            <v>3</v>
          </cell>
          <cell r="O601" t="str">
            <v>16</v>
          </cell>
          <cell r="P601" t="str">
            <v>10</v>
          </cell>
          <cell r="Q601" t="str">
            <v>0</v>
          </cell>
          <cell r="R601" t="str">
            <v>0</v>
          </cell>
          <cell r="S601" t="str">
            <v>Não</v>
          </cell>
          <cell r="T601" t="str">
            <v xml:space="preserve">HLBU2227071           </v>
          </cell>
          <cell r="U601" t="str">
            <v>22/03/2022</v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 xml:space="preserve">7 </v>
          </cell>
          <cell r="AA601" t="str">
            <v>2</v>
          </cell>
          <cell r="AB601" t="str">
            <v>37</v>
          </cell>
          <cell r="AC601" t="str">
            <v>11</v>
          </cell>
          <cell r="AD601" t="str">
            <v xml:space="preserve">HLBU2227071              </v>
          </cell>
          <cell r="AE601" t="str">
            <v/>
          </cell>
          <cell r="AF601" t="str">
            <v/>
          </cell>
          <cell r="AG601" t="str">
            <v>13682900</v>
          </cell>
          <cell r="AH601" t="str">
            <v>Pendente</v>
          </cell>
          <cell r="AI601" t="str">
            <v>Não</v>
          </cell>
          <cell r="AJ601" t="str">
            <v>18/02/2022</v>
          </cell>
          <cell r="AK601" t="str">
            <v>Marítimo</v>
          </cell>
          <cell r="AL601" t="str">
            <v>03/03/2022</v>
          </cell>
          <cell r="AM601" t="str">
            <v>18/03/2022</v>
          </cell>
          <cell r="AN601" t="str">
            <v xml:space="preserve">          </v>
          </cell>
        </row>
        <row r="602">
          <cell r="B602">
            <v>80538734</v>
          </cell>
          <cell r="C602" t="str">
            <v xml:space="preserve">540202378 </v>
          </cell>
          <cell r="E602" t="str">
            <v/>
          </cell>
          <cell r="F602" t="str">
            <v/>
          </cell>
          <cell r="G602" t="str">
            <v xml:space="preserve">MSC MICHELA                                       </v>
          </cell>
          <cell r="I602" t="str">
            <v/>
          </cell>
          <cell r="J602">
            <v>101</v>
          </cell>
          <cell r="K602" t="str">
            <v>23</v>
          </cell>
          <cell r="L602" t="str">
            <v>101</v>
          </cell>
          <cell r="M602" t="str">
            <v>391</v>
          </cell>
          <cell r="N602" t="str">
            <v>18</v>
          </cell>
          <cell r="O602" t="str">
            <v>22</v>
          </cell>
          <cell r="P602" t="str">
            <v>8</v>
          </cell>
          <cell r="Q602" t="str">
            <v>0</v>
          </cell>
          <cell r="R602" t="str">
            <v>0</v>
          </cell>
          <cell r="S602" t="str">
            <v>Não</v>
          </cell>
          <cell r="T602" t="str">
            <v xml:space="preserve">CAIU4259516           </v>
          </cell>
          <cell r="U602" t="str">
            <v>28/03/2022</v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 xml:space="preserve">7 </v>
          </cell>
          <cell r="AA602" t="str">
            <v>2</v>
          </cell>
          <cell r="AB602" t="str">
            <v>51</v>
          </cell>
          <cell r="AC602" t="str">
            <v>11</v>
          </cell>
          <cell r="AD602" t="str">
            <v xml:space="preserve">CAIU4259516              </v>
          </cell>
          <cell r="AE602" t="str">
            <v/>
          </cell>
          <cell r="AF602" t="str">
            <v/>
          </cell>
          <cell r="AG602" t="str">
            <v>13682900</v>
          </cell>
          <cell r="AH602" t="str">
            <v>Pendente</v>
          </cell>
          <cell r="AI602" t="str">
            <v>Não</v>
          </cell>
          <cell r="AJ602" t="str">
            <v>25/02/2022</v>
          </cell>
          <cell r="AK602" t="str">
            <v>Marítimo</v>
          </cell>
          <cell r="AL602" t="str">
            <v>03/03/2022</v>
          </cell>
          <cell r="AM602" t="str">
            <v>18/03/2022</v>
          </cell>
          <cell r="AN602" t="str">
            <v xml:space="preserve">          </v>
          </cell>
        </row>
        <row r="603">
          <cell r="B603">
            <v>80538759</v>
          </cell>
          <cell r="C603" t="str">
            <v xml:space="preserve">540202379 </v>
          </cell>
          <cell r="E603" t="str">
            <v/>
          </cell>
          <cell r="F603" t="str">
            <v/>
          </cell>
          <cell r="G603" t="str">
            <v xml:space="preserve">MSC MICHELA                                       </v>
          </cell>
          <cell r="I603" t="str">
            <v/>
          </cell>
          <cell r="J603">
            <v>19</v>
          </cell>
          <cell r="K603" t="str">
            <v>8</v>
          </cell>
          <cell r="L603" t="str">
            <v>19</v>
          </cell>
          <cell r="M603" t="str">
            <v>1</v>
          </cell>
          <cell r="N603" t="str">
            <v>27</v>
          </cell>
          <cell r="O603" t="str">
            <v>10</v>
          </cell>
          <cell r="P603" t="str">
            <v>10</v>
          </cell>
          <cell r="Q603" t="str">
            <v>2</v>
          </cell>
          <cell r="R603" t="str">
            <v>2</v>
          </cell>
          <cell r="S603" t="str">
            <v>Não</v>
          </cell>
          <cell r="T603" t="str">
            <v xml:space="preserve">HLBU2028824           </v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 xml:space="preserve">7 </v>
          </cell>
          <cell r="AA603" t="str">
            <v>0</v>
          </cell>
          <cell r="AB603" t="str">
            <v>51</v>
          </cell>
          <cell r="AC603" t="str">
            <v>11</v>
          </cell>
          <cell r="AD603" t="str">
            <v xml:space="preserve">HLBU2028824              </v>
          </cell>
          <cell r="AE603" t="str">
            <v/>
          </cell>
          <cell r="AF603" t="str">
            <v/>
          </cell>
          <cell r="AG603" t="str">
            <v>13682900</v>
          </cell>
          <cell r="AH603" t="str">
            <v>Pendente</v>
          </cell>
          <cell r="AI603" t="str">
            <v>Não</v>
          </cell>
          <cell r="AJ603" t="str">
            <v>25/02/2022</v>
          </cell>
          <cell r="AK603" t="str">
            <v>Marítimo</v>
          </cell>
          <cell r="AL603" t="str">
            <v>03/03/2022</v>
          </cell>
          <cell r="AM603" t="str">
            <v>18/03/2022</v>
          </cell>
          <cell r="AN603" t="str">
            <v xml:space="preserve">          </v>
          </cell>
        </row>
        <row r="604">
          <cell r="B604">
            <v>80538768</v>
          </cell>
          <cell r="C604" t="str">
            <v xml:space="preserve">540202380 </v>
          </cell>
          <cell r="E604" t="str">
            <v/>
          </cell>
          <cell r="F604" t="str">
            <v/>
          </cell>
          <cell r="G604" t="str">
            <v xml:space="preserve">MSC MICHELA                                       </v>
          </cell>
          <cell r="I604" t="str">
            <v/>
          </cell>
          <cell r="J604">
            <v>63</v>
          </cell>
          <cell r="K604" t="str">
            <v>18</v>
          </cell>
          <cell r="L604" t="str">
            <v>63</v>
          </cell>
          <cell r="M604" t="str">
            <v>301</v>
          </cell>
          <cell r="N604" t="str">
            <v>14</v>
          </cell>
          <cell r="O604" t="str">
            <v>9</v>
          </cell>
          <cell r="P604" t="str">
            <v>20</v>
          </cell>
          <cell r="Q604" t="str">
            <v>0</v>
          </cell>
          <cell r="R604" t="str">
            <v>0</v>
          </cell>
          <cell r="S604" t="str">
            <v>Não</v>
          </cell>
          <cell r="T604" t="str">
            <v xml:space="preserve">HLBU3142641           </v>
          </cell>
          <cell r="U604" t="str">
            <v>22/03/2022</v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 xml:space="preserve">7 </v>
          </cell>
          <cell r="AA604" t="str">
            <v>2</v>
          </cell>
          <cell r="AB604" t="str">
            <v>51</v>
          </cell>
          <cell r="AC604" t="str">
            <v>11</v>
          </cell>
          <cell r="AD604" t="str">
            <v xml:space="preserve">HLBU3142641              </v>
          </cell>
          <cell r="AE604" t="str">
            <v/>
          </cell>
          <cell r="AF604" t="str">
            <v/>
          </cell>
          <cell r="AG604" t="str">
            <v>13682900</v>
          </cell>
          <cell r="AH604" t="str">
            <v>Pendente</v>
          </cell>
          <cell r="AI604" t="str">
            <v>Não</v>
          </cell>
          <cell r="AJ604" t="str">
            <v>25/02/2022</v>
          </cell>
          <cell r="AK604" t="str">
            <v>Marítimo</v>
          </cell>
          <cell r="AL604" t="str">
            <v>03/03/2022</v>
          </cell>
          <cell r="AM604" t="str">
            <v>18/03/2022</v>
          </cell>
          <cell r="AN604" t="str">
            <v xml:space="preserve">          </v>
          </cell>
        </row>
        <row r="605">
          <cell r="B605">
            <v>80538793</v>
          </cell>
          <cell r="C605" t="str">
            <v xml:space="preserve">540202384 </v>
          </cell>
          <cell r="E605" t="str">
            <v/>
          </cell>
          <cell r="F605" t="str">
            <v/>
          </cell>
          <cell r="G605" t="str">
            <v xml:space="preserve">MSC MICHELA                                       </v>
          </cell>
          <cell r="I605" t="str">
            <v/>
          </cell>
          <cell r="J605">
            <v>16</v>
          </cell>
          <cell r="K605" t="str">
            <v>9</v>
          </cell>
          <cell r="L605" t="str">
            <v>16</v>
          </cell>
          <cell r="M605" t="str">
            <v>3</v>
          </cell>
          <cell r="N605" t="str">
            <v>25</v>
          </cell>
          <cell r="O605" t="str">
            <v>14</v>
          </cell>
          <cell r="P605" t="str">
            <v>6</v>
          </cell>
          <cell r="Q605" t="str">
            <v>0</v>
          </cell>
          <cell r="R605" t="str">
            <v>0</v>
          </cell>
          <cell r="S605" t="str">
            <v>Não</v>
          </cell>
          <cell r="T605" t="str">
            <v xml:space="preserve">BEAU4463090           </v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 xml:space="preserve">7 </v>
          </cell>
          <cell r="AA605" t="str">
            <v>0</v>
          </cell>
          <cell r="AB605" t="str">
            <v>48</v>
          </cell>
          <cell r="AC605" t="str">
            <v>11</v>
          </cell>
          <cell r="AD605" t="str">
            <v xml:space="preserve">BEAU4463090              </v>
          </cell>
          <cell r="AE605" t="str">
            <v/>
          </cell>
          <cell r="AF605" t="str">
            <v/>
          </cell>
          <cell r="AG605" t="str">
            <v>13682900</v>
          </cell>
          <cell r="AH605" t="str">
            <v>Pendente</v>
          </cell>
          <cell r="AI605" t="str">
            <v>Não</v>
          </cell>
          <cell r="AJ605" t="str">
            <v>25/02/2022</v>
          </cell>
          <cell r="AK605" t="str">
            <v>Marítimo</v>
          </cell>
          <cell r="AL605" t="str">
            <v>03/03/2022</v>
          </cell>
          <cell r="AM605" t="str">
            <v>18/03/2022</v>
          </cell>
          <cell r="AN605" t="str">
            <v xml:space="preserve">          </v>
          </cell>
        </row>
        <row r="606">
          <cell r="B606">
            <v>80537794</v>
          </cell>
          <cell r="C606" t="str">
            <v xml:space="preserve">540202386 </v>
          </cell>
          <cell r="E606" t="str">
            <v/>
          </cell>
          <cell r="F606" t="str">
            <v/>
          </cell>
          <cell r="G606" t="str">
            <v xml:space="preserve">MSC MICHELA                                       </v>
          </cell>
          <cell r="I606" t="str">
            <v/>
          </cell>
          <cell r="J606">
            <v>58</v>
          </cell>
          <cell r="K606" t="str">
            <v>19</v>
          </cell>
          <cell r="L606" t="str">
            <v>58</v>
          </cell>
          <cell r="M606" t="str">
            <v>477</v>
          </cell>
          <cell r="N606" t="str">
            <v>0</v>
          </cell>
          <cell r="O606" t="str">
            <v>1</v>
          </cell>
          <cell r="P606" t="str">
            <v>15</v>
          </cell>
          <cell r="Q606" t="str">
            <v>0</v>
          </cell>
          <cell r="R606" t="str">
            <v>0</v>
          </cell>
          <cell r="S606" t="str">
            <v>Não</v>
          </cell>
          <cell r="T606" t="str">
            <v xml:space="preserve">UACU5333845           </v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 xml:space="preserve">7 </v>
          </cell>
          <cell r="AA606" t="str">
            <v>0</v>
          </cell>
          <cell r="AB606" t="str">
            <v>41</v>
          </cell>
          <cell r="AC606" t="str">
            <v>11</v>
          </cell>
          <cell r="AD606" t="str">
            <v xml:space="preserve">UACU5333845              </v>
          </cell>
          <cell r="AE606" t="str">
            <v/>
          </cell>
          <cell r="AF606" t="str">
            <v/>
          </cell>
          <cell r="AG606" t="str">
            <v>13682900</v>
          </cell>
          <cell r="AH606" t="str">
            <v>Pendente</v>
          </cell>
          <cell r="AI606" t="str">
            <v>Não</v>
          </cell>
          <cell r="AJ606" t="str">
            <v>18/02/2022</v>
          </cell>
          <cell r="AK606" t="str">
            <v>Marítimo</v>
          </cell>
          <cell r="AL606" t="str">
            <v>03/03/2022</v>
          </cell>
          <cell r="AM606" t="str">
            <v>18/03/2022</v>
          </cell>
          <cell r="AN606" t="str">
            <v xml:space="preserve">          </v>
          </cell>
        </row>
        <row r="607">
          <cell r="B607">
            <v>80537812</v>
          </cell>
          <cell r="C607" t="str">
            <v xml:space="preserve">540202388 </v>
          </cell>
          <cell r="E607" t="str">
            <v/>
          </cell>
          <cell r="F607" t="str">
            <v/>
          </cell>
          <cell r="G607" t="str">
            <v xml:space="preserve">MSC MICHELA                                       </v>
          </cell>
          <cell r="I607" t="str">
            <v/>
          </cell>
          <cell r="J607">
            <v>78</v>
          </cell>
          <cell r="K607" t="str">
            <v>27</v>
          </cell>
          <cell r="L607" t="str">
            <v>78</v>
          </cell>
          <cell r="M607" t="str">
            <v>525</v>
          </cell>
          <cell r="N607" t="str">
            <v>2</v>
          </cell>
          <cell r="O607" t="str">
            <v>8</v>
          </cell>
          <cell r="P607" t="str">
            <v>23</v>
          </cell>
          <cell r="Q607" t="str">
            <v>2</v>
          </cell>
          <cell r="R607" t="str">
            <v>2</v>
          </cell>
          <cell r="S607" t="str">
            <v>Não</v>
          </cell>
          <cell r="T607" t="str">
            <v xml:space="preserve">TCLU5432556           </v>
          </cell>
          <cell r="U607" t="str">
            <v>22/03/2022</v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 xml:space="preserve">7 </v>
          </cell>
          <cell r="AA607" t="str">
            <v>1</v>
          </cell>
          <cell r="AB607" t="str">
            <v>50</v>
          </cell>
          <cell r="AC607" t="str">
            <v>11</v>
          </cell>
          <cell r="AD607" t="str">
            <v xml:space="preserve">TCLU5432556              </v>
          </cell>
          <cell r="AE607" t="str">
            <v/>
          </cell>
          <cell r="AF607" t="str">
            <v/>
          </cell>
          <cell r="AG607" t="str">
            <v>13682900</v>
          </cell>
          <cell r="AH607" t="str">
            <v>Pendente</v>
          </cell>
          <cell r="AI607" t="str">
            <v>Não</v>
          </cell>
          <cell r="AJ607" t="str">
            <v>18/02/2022</v>
          </cell>
          <cell r="AK607" t="str">
            <v>Marítimo</v>
          </cell>
          <cell r="AL607" t="str">
            <v>03/03/2022</v>
          </cell>
          <cell r="AM607" t="str">
            <v>18/03/2022</v>
          </cell>
          <cell r="AN607" t="str">
            <v xml:space="preserve">          </v>
          </cell>
        </row>
        <row r="608">
          <cell r="B608">
            <v>80537527</v>
          </cell>
          <cell r="C608" t="str">
            <v xml:space="preserve">540202390 </v>
          </cell>
          <cell r="E608" t="str">
            <v/>
          </cell>
          <cell r="F608" t="str">
            <v/>
          </cell>
          <cell r="G608" t="str">
            <v xml:space="preserve">MSC MICHELA                                       </v>
          </cell>
          <cell r="I608" t="str">
            <v/>
          </cell>
          <cell r="J608">
            <v>8</v>
          </cell>
          <cell r="K608" t="str">
            <v>6</v>
          </cell>
          <cell r="L608" t="str">
            <v>8</v>
          </cell>
          <cell r="M608" t="str">
            <v>0</v>
          </cell>
          <cell r="N608" t="str">
            <v>0</v>
          </cell>
          <cell r="O608" t="str">
            <v>6</v>
          </cell>
          <cell r="P608" t="str">
            <v>9</v>
          </cell>
          <cell r="Q608" t="str">
            <v>0</v>
          </cell>
          <cell r="R608" t="str">
            <v>0</v>
          </cell>
          <cell r="S608" t="str">
            <v>Não</v>
          </cell>
          <cell r="T608" t="str">
            <v xml:space="preserve">HLBU1667564           </v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 xml:space="preserve">7 </v>
          </cell>
          <cell r="AA608" t="str">
            <v>0</v>
          </cell>
          <cell r="AB608" t="str">
            <v>29</v>
          </cell>
          <cell r="AC608" t="str">
            <v>11</v>
          </cell>
          <cell r="AD608" t="str">
            <v xml:space="preserve">HLBU1667564              </v>
          </cell>
          <cell r="AE608" t="str">
            <v/>
          </cell>
          <cell r="AF608" t="str">
            <v/>
          </cell>
          <cell r="AG608" t="str">
            <v>13682900</v>
          </cell>
          <cell r="AH608" t="str">
            <v>Pendente</v>
          </cell>
          <cell r="AI608" t="str">
            <v>Não</v>
          </cell>
          <cell r="AJ608" t="str">
            <v>18/02/2022</v>
          </cell>
          <cell r="AK608" t="str">
            <v>Marítimo</v>
          </cell>
          <cell r="AL608" t="str">
            <v>03/03/2022</v>
          </cell>
          <cell r="AM608" t="str">
            <v>18/03/2022</v>
          </cell>
          <cell r="AN608" t="str">
            <v xml:space="preserve">          </v>
          </cell>
        </row>
        <row r="609">
          <cell r="B609">
            <v>80538814</v>
          </cell>
          <cell r="C609" t="str">
            <v xml:space="preserve">540202392 </v>
          </cell>
          <cell r="E609" t="str">
            <v/>
          </cell>
          <cell r="F609" t="str">
            <v/>
          </cell>
          <cell r="G609" t="str">
            <v xml:space="preserve">MSC MICHELA                                       </v>
          </cell>
          <cell r="I609" t="str">
            <v/>
          </cell>
          <cell r="J609">
            <v>16</v>
          </cell>
          <cell r="K609" t="str">
            <v>4</v>
          </cell>
          <cell r="L609" t="str">
            <v>16</v>
          </cell>
          <cell r="M609" t="str">
            <v>6</v>
          </cell>
          <cell r="N609" t="str">
            <v>9</v>
          </cell>
          <cell r="O609" t="str">
            <v>32</v>
          </cell>
          <cell r="P609" t="str">
            <v>12</v>
          </cell>
          <cell r="Q609" t="str">
            <v>0</v>
          </cell>
          <cell r="R609" t="str">
            <v>0</v>
          </cell>
          <cell r="S609" t="str">
            <v>Não</v>
          </cell>
          <cell r="T609" t="str">
            <v xml:space="preserve">HLBU2427090           </v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 xml:space="preserve">7 </v>
          </cell>
          <cell r="AA609" t="str">
            <v>0</v>
          </cell>
          <cell r="AB609" t="str">
            <v>62</v>
          </cell>
          <cell r="AC609" t="str">
            <v>11</v>
          </cell>
          <cell r="AD609" t="str">
            <v xml:space="preserve">HLBU2427090              </v>
          </cell>
          <cell r="AE609" t="str">
            <v/>
          </cell>
          <cell r="AF609" t="str">
            <v/>
          </cell>
          <cell r="AG609" t="str">
            <v>13682900</v>
          </cell>
          <cell r="AH609" t="str">
            <v>Pendente</v>
          </cell>
          <cell r="AI609" t="str">
            <v>Não</v>
          </cell>
          <cell r="AJ609" t="str">
            <v>25/02/2022</v>
          </cell>
          <cell r="AK609" t="str">
            <v>Marítimo</v>
          </cell>
          <cell r="AL609" t="str">
            <v>03/03/2022</v>
          </cell>
          <cell r="AM609" t="str">
            <v>18/03/2022</v>
          </cell>
          <cell r="AN609" t="str">
            <v xml:space="preserve">          </v>
          </cell>
        </row>
        <row r="610">
          <cell r="B610">
            <v>80538815</v>
          </cell>
          <cell r="C610" t="str">
            <v xml:space="preserve">540202395 </v>
          </cell>
          <cell r="E610" t="str">
            <v/>
          </cell>
          <cell r="F610" t="str">
            <v/>
          </cell>
          <cell r="G610" t="str">
            <v xml:space="preserve">MSC MICHELA                                       </v>
          </cell>
          <cell r="I610" t="str">
            <v/>
          </cell>
          <cell r="J610">
            <v>105</v>
          </cell>
          <cell r="K610" t="str">
            <v>21</v>
          </cell>
          <cell r="L610" t="str">
            <v>105</v>
          </cell>
          <cell r="M610" t="str">
            <v>753</v>
          </cell>
          <cell r="N610" t="str">
            <v>33</v>
          </cell>
          <cell r="O610" t="str">
            <v>18</v>
          </cell>
          <cell r="P610" t="str">
            <v>1</v>
          </cell>
          <cell r="Q610" t="str">
            <v>0</v>
          </cell>
          <cell r="R610" t="str">
            <v>0</v>
          </cell>
          <cell r="S610" t="str">
            <v>Não</v>
          </cell>
          <cell r="T610" t="str">
            <v xml:space="preserve">UACU5542871           </v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 xml:space="preserve">7 </v>
          </cell>
          <cell r="AA610" t="str">
            <v>0</v>
          </cell>
          <cell r="AB610" t="str">
            <v>70</v>
          </cell>
          <cell r="AC610" t="str">
            <v>11</v>
          </cell>
          <cell r="AD610" t="str">
            <v xml:space="preserve">UACU5542871              </v>
          </cell>
          <cell r="AE610" t="str">
            <v/>
          </cell>
          <cell r="AF610" t="str">
            <v/>
          </cell>
          <cell r="AG610" t="str">
            <v>13682900</v>
          </cell>
          <cell r="AH610" t="str">
            <v>Pendente</v>
          </cell>
          <cell r="AI610" t="str">
            <v>Não</v>
          </cell>
          <cell r="AJ610" t="str">
            <v>25/02/2022</v>
          </cell>
          <cell r="AK610" t="str">
            <v>Marítimo</v>
          </cell>
          <cell r="AL610" t="str">
            <v>03/03/2022</v>
          </cell>
          <cell r="AM610" t="str">
            <v>18/03/2022</v>
          </cell>
          <cell r="AN610" t="str">
            <v xml:space="preserve">          </v>
          </cell>
        </row>
        <row r="611">
          <cell r="B611">
            <v>80538067</v>
          </cell>
          <cell r="C611" t="str">
            <v xml:space="preserve">540202397 </v>
          </cell>
          <cell r="E611" t="str">
            <v/>
          </cell>
          <cell r="F611" t="str">
            <v/>
          </cell>
          <cell r="G611" t="str">
            <v xml:space="preserve">MSC MICHELA                                       </v>
          </cell>
          <cell r="I611" t="str">
            <v/>
          </cell>
          <cell r="J611">
            <v>18</v>
          </cell>
          <cell r="K611" t="str">
            <v>13</v>
          </cell>
          <cell r="L611" t="str">
            <v>18</v>
          </cell>
          <cell r="M611" t="str">
            <v>0</v>
          </cell>
          <cell r="N611" t="str">
            <v>13</v>
          </cell>
          <cell r="O611" t="str">
            <v>23</v>
          </cell>
          <cell r="P611" t="str">
            <v>21</v>
          </cell>
          <cell r="Q611" t="str">
            <v>0</v>
          </cell>
          <cell r="R611" t="str">
            <v>0</v>
          </cell>
          <cell r="S611" t="str">
            <v>Não</v>
          </cell>
          <cell r="T611" t="str">
            <v xml:space="preserve">CAAU5329960           </v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 xml:space="preserve">7 </v>
          </cell>
          <cell r="AA611" t="str">
            <v>0</v>
          </cell>
          <cell r="AB611" t="str">
            <v>57</v>
          </cell>
          <cell r="AC611" t="str">
            <v>11</v>
          </cell>
          <cell r="AD611" t="str">
            <v xml:space="preserve">CAAU5329960              </v>
          </cell>
          <cell r="AE611" t="str">
            <v/>
          </cell>
          <cell r="AF611" t="str">
            <v/>
          </cell>
          <cell r="AG611" t="str">
            <v>13682900</v>
          </cell>
          <cell r="AH611" t="str">
            <v>Pendente</v>
          </cell>
          <cell r="AI611" t="str">
            <v>Não</v>
          </cell>
          <cell r="AJ611" t="str">
            <v>25/02/2022</v>
          </cell>
          <cell r="AK611" t="str">
            <v>Marítimo</v>
          </cell>
          <cell r="AL611" t="str">
            <v>03/03/2022</v>
          </cell>
          <cell r="AM611" t="str">
            <v>18/03/2022</v>
          </cell>
          <cell r="AN611" t="str">
            <v xml:space="preserve">          </v>
          </cell>
        </row>
        <row r="612">
          <cell r="B612">
            <v>80537806</v>
          </cell>
          <cell r="C612" t="str">
            <v xml:space="preserve">540202401 </v>
          </cell>
          <cell r="E612" t="str">
            <v/>
          </cell>
          <cell r="F612" t="str">
            <v/>
          </cell>
          <cell r="G612" t="str">
            <v xml:space="preserve">MSC MICHELA                                       </v>
          </cell>
          <cell r="I612" t="str">
            <v/>
          </cell>
          <cell r="J612">
            <v>49</v>
          </cell>
          <cell r="K612" t="str">
            <v>19</v>
          </cell>
          <cell r="L612" t="str">
            <v>49</v>
          </cell>
          <cell r="M612" t="str">
            <v>330</v>
          </cell>
          <cell r="N612" t="str">
            <v>24</v>
          </cell>
          <cell r="O612" t="str">
            <v>18</v>
          </cell>
          <cell r="P612" t="str">
            <v>189</v>
          </cell>
          <cell r="Q612" t="str">
            <v>0</v>
          </cell>
          <cell r="R612" t="str">
            <v>0</v>
          </cell>
          <cell r="S612" t="str">
            <v>Não</v>
          </cell>
          <cell r="T612" t="str">
            <v xml:space="preserve">FCIU7617864           </v>
          </cell>
          <cell r="U612" t="str">
            <v>22/03/2022</v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 xml:space="preserve">8 </v>
          </cell>
          <cell r="AA612" t="str">
            <v>1</v>
          </cell>
          <cell r="AB612" t="str">
            <v>63</v>
          </cell>
          <cell r="AC612" t="str">
            <v>11</v>
          </cell>
          <cell r="AD612" t="str">
            <v xml:space="preserve">FCIU7617864              </v>
          </cell>
          <cell r="AE612" t="str">
            <v/>
          </cell>
          <cell r="AF612" t="str">
            <v/>
          </cell>
          <cell r="AG612" t="str">
            <v>13682900</v>
          </cell>
          <cell r="AH612" t="str">
            <v>Pendente</v>
          </cell>
          <cell r="AI612" t="str">
            <v>Não</v>
          </cell>
          <cell r="AJ612" t="str">
            <v>18/02/2022</v>
          </cell>
          <cell r="AK612" t="str">
            <v>Marítimo</v>
          </cell>
          <cell r="AL612" t="str">
            <v>03/03/2022</v>
          </cell>
          <cell r="AM612" t="str">
            <v>18/03/2022</v>
          </cell>
          <cell r="AN612" t="str">
            <v xml:space="preserve">          </v>
          </cell>
        </row>
        <row r="613">
          <cell r="B613">
            <v>80537820</v>
          </cell>
          <cell r="C613" t="str">
            <v xml:space="preserve">540202402 </v>
          </cell>
          <cell r="E613" t="str">
            <v/>
          </cell>
          <cell r="F613" t="str">
            <v/>
          </cell>
          <cell r="G613" t="str">
            <v xml:space="preserve">MSC MICHELA                                       </v>
          </cell>
          <cell r="I613" t="str">
            <v/>
          </cell>
          <cell r="J613">
            <v>25</v>
          </cell>
          <cell r="K613" t="str">
            <v>13</v>
          </cell>
          <cell r="L613" t="str">
            <v>25</v>
          </cell>
          <cell r="M613" t="str">
            <v>73</v>
          </cell>
          <cell r="N613" t="str">
            <v>6</v>
          </cell>
          <cell r="O613" t="str">
            <v>21</v>
          </cell>
          <cell r="P613" t="str">
            <v>8</v>
          </cell>
          <cell r="Q613" t="str">
            <v>0</v>
          </cell>
          <cell r="R613" t="str">
            <v>0</v>
          </cell>
          <cell r="S613" t="str">
            <v>Não</v>
          </cell>
          <cell r="T613" t="str">
            <v xml:space="preserve">HLBU1597533           </v>
          </cell>
          <cell r="U613" t="str">
            <v>25/03/2022</v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 xml:space="preserve">7 </v>
          </cell>
          <cell r="AA613" t="str">
            <v>1</v>
          </cell>
          <cell r="AB613" t="str">
            <v>42</v>
          </cell>
          <cell r="AC613" t="str">
            <v>11</v>
          </cell>
          <cell r="AD613" t="str">
            <v xml:space="preserve">HLBU1597533              </v>
          </cell>
          <cell r="AE613" t="str">
            <v/>
          </cell>
          <cell r="AF613" t="str">
            <v/>
          </cell>
          <cell r="AG613" t="str">
            <v>13682900</v>
          </cell>
          <cell r="AH613" t="str">
            <v>Pendente</v>
          </cell>
          <cell r="AI613" t="str">
            <v>Não</v>
          </cell>
          <cell r="AJ613" t="str">
            <v>18/02/2022</v>
          </cell>
          <cell r="AK613" t="str">
            <v>Marítimo</v>
          </cell>
          <cell r="AL613" t="str">
            <v>03/03/2022</v>
          </cell>
          <cell r="AM613" t="str">
            <v>18/03/2022</v>
          </cell>
          <cell r="AN613" t="str">
            <v xml:space="preserve">          </v>
          </cell>
        </row>
        <row r="614">
          <cell r="B614">
            <v>80537581</v>
          </cell>
          <cell r="C614" t="str">
            <v xml:space="preserve">540202403 </v>
          </cell>
          <cell r="E614" t="str">
            <v/>
          </cell>
          <cell r="F614" t="str">
            <v/>
          </cell>
          <cell r="G614" t="str">
            <v xml:space="preserve">MSC MICHELA                                       </v>
          </cell>
          <cell r="I614" t="str">
            <v/>
          </cell>
          <cell r="J614">
            <v>1</v>
          </cell>
          <cell r="K614" t="str">
            <v>1</v>
          </cell>
          <cell r="L614" t="str">
            <v>1</v>
          </cell>
          <cell r="M614" t="str">
            <v>0</v>
          </cell>
          <cell r="N614" t="str">
            <v>0</v>
          </cell>
          <cell r="O614" t="str">
            <v>20</v>
          </cell>
          <cell r="P614" t="str">
            <v>0</v>
          </cell>
          <cell r="Q614" t="str">
            <v>0</v>
          </cell>
          <cell r="R614" t="str">
            <v>0</v>
          </cell>
          <cell r="S614" t="str">
            <v>Não</v>
          </cell>
          <cell r="T614" t="str">
            <v xml:space="preserve">UACU5782677           </v>
          </cell>
          <cell r="V614" t="str">
            <v/>
          </cell>
          <cell r="W614" t="str">
            <v>PORTA-OBJETOS AREA DO TETO ( ALVARO ) PUXE SBL</v>
          </cell>
          <cell r="X614" t="str">
            <v>SBL</v>
          </cell>
          <cell r="Y614" t="str">
            <v/>
          </cell>
          <cell r="Z614" t="str">
            <v xml:space="preserve">7 </v>
          </cell>
          <cell r="AA614" t="str">
            <v>0</v>
          </cell>
          <cell r="AB614" t="str">
            <v>20</v>
          </cell>
          <cell r="AC614" t="str">
            <v>11</v>
          </cell>
          <cell r="AD614" t="str">
            <v xml:space="preserve">UACU5782677              </v>
          </cell>
          <cell r="AE614" t="str">
            <v/>
          </cell>
          <cell r="AF614" t="str">
            <v/>
          </cell>
          <cell r="AG614" t="str">
            <v>13682900</v>
          </cell>
          <cell r="AH614" t="str">
            <v>Pendente</v>
          </cell>
          <cell r="AI614" t="str">
            <v>Não</v>
          </cell>
          <cell r="AJ614" t="str">
            <v>18/02/2022</v>
          </cell>
          <cell r="AK614" t="str">
            <v>Marítimo</v>
          </cell>
          <cell r="AL614" t="str">
            <v>03/03/2022</v>
          </cell>
          <cell r="AM614" t="str">
            <v>18/03/2022</v>
          </cell>
          <cell r="AN614" t="str">
            <v xml:space="preserve">          </v>
          </cell>
        </row>
        <row r="615">
          <cell r="B615">
            <v>80537589</v>
          </cell>
          <cell r="C615" t="str">
            <v xml:space="preserve">540202404 </v>
          </cell>
          <cell r="E615" t="str">
            <v/>
          </cell>
          <cell r="F615" t="str">
            <v/>
          </cell>
          <cell r="G615" t="str">
            <v xml:space="preserve">MSC MICHELA                                       </v>
          </cell>
          <cell r="I615" t="str">
            <v/>
          </cell>
          <cell r="J615">
            <v>1</v>
          </cell>
          <cell r="K615" t="str">
            <v>1</v>
          </cell>
          <cell r="L615" t="str">
            <v>1</v>
          </cell>
          <cell r="M615" t="str">
            <v>0</v>
          </cell>
          <cell r="N615" t="str">
            <v>0</v>
          </cell>
          <cell r="O615" t="str">
            <v>20</v>
          </cell>
          <cell r="P615" t="str">
            <v>0</v>
          </cell>
          <cell r="Q615" t="str">
            <v>0</v>
          </cell>
          <cell r="R615" t="str">
            <v>0</v>
          </cell>
          <cell r="S615" t="str">
            <v>Não</v>
          </cell>
          <cell r="T615" t="str">
            <v xml:space="preserve">DFSU7414599           </v>
          </cell>
          <cell r="V615" t="str">
            <v/>
          </cell>
          <cell r="W615" t="str">
            <v>PORTA-OBJETOS AREA DO TETO ( ALVARO ) PUXE SBL</v>
          </cell>
          <cell r="X615" t="str">
            <v>SBL</v>
          </cell>
          <cell r="Y615" t="str">
            <v/>
          </cell>
          <cell r="Z615" t="str">
            <v xml:space="preserve">7 </v>
          </cell>
          <cell r="AA615" t="str">
            <v>0</v>
          </cell>
          <cell r="AB615" t="str">
            <v>20</v>
          </cell>
          <cell r="AC615" t="str">
            <v>11</v>
          </cell>
          <cell r="AD615" t="str">
            <v xml:space="preserve">DFSU7414599              </v>
          </cell>
          <cell r="AE615" t="str">
            <v/>
          </cell>
          <cell r="AF615" t="str">
            <v/>
          </cell>
          <cell r="AG615" t="str">
            <v>13682900</v>
          </cell>
          <cell r="AH615" t="str">
            <v>Pendente</v>
          </cell>
          <cell r="AI615" t="str">
            <v>Não</v>
          </cell>
          <cell r="AJ615" t="str">
            <v>18/02/2022</v>
          </cell>
          <cell r="AK615" t="str">
            <v>Marítimo</v>
          </cell>
          <cell r="AL615" t="str">
            <v>03/03/2022</v>
          </cell>
          <cell r="AM615" t="str">
            <v>18/03/2022</v>
          </cell>
          <cell r="AN615" t="str">
            <v xml:space="preserve">          </v>
          </cell>
        </row>
        <row r="616">
          <cell r="B616">
            <v>80538097</v>
          </cell>
          <cell r="C616" t="str">
            <v xml:space="preserve">540202405 </v>
          </cell>
          <cell r="E616" t="str">
            <v/>
          </cell>
          <cell r="F616" t="str">
            <v/>
          </cell>
          <cell r="G616" t="str">
            <v xml:space="preserve">MSC MICHELA                                       </v>
          </cell>
          <cell r="I616" t="str">
            <v/>
          </cell>
          <cell r="J616">
            <v>25</v>
          </cell>
          <cell r="K616" t="str">
            <v>8</v>
          </cell>
          <cell r="L616" t="str">
            <v>25</v>
          </cell>
          <cell r="M616" t="str">
            <v>0</v>
          </cell>
          <cell r="N616" t="str">
            <v>7</v>
          </cell>
          <cell r="O616" t="str">
            <v>35</v>
          </cell>
          <cell r="P616" t="str">
            <v>9</v>
          </cell>
          <cell r="Q616" t="str">
            <v>0</v>
          </cell>
          <cell r="R616" t="str">
            <v>0</v>
          </cell>
          <cell r="S616" t="str">
            <v>Não</v>
          </cell>
          <cell r="T616" t="str">
            <v xml:space="preserve">HLBU3377950           </v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 xml:space="preserve">7 </v>
          </cell>
          <cell r="AA616" t="str">
            <v>0</v>
          </cell>
          <cell r="AB616" t="str">
            <v>51</v>
          </cell>
          <cell r="AC616" t="str">
            <v>11</v>
          </cell>
          <cell r="AD616" t="str">
            <v xml:space="preserve">HLBU3377950              </v>
          </cell>
          <cell r="AE616" t="str">
            <v/>
          </cell>
          <cell r="AF616" t="str">
            <v/>
          </cell>
          <cell r="AG616" t="str">
            <v>13682900</v>
          </cell>
          <cell r="AH616" t="str">
            <v>Pendente</v>
          </cell>
          <cell r="AI616" t="str">
            <v>Não</v>
          </cell>
          <cell r="AJ616" t="str">
            <v>25/02/2022</v>
          </cell>
          <cell r="AK616" t="str">
            <v>Marítimo</v>
          </cell>
          <cell r="AL616" t="str">
            <v>03/03/2022</v>
          </cell>
          <cell r="AM616" t="str">
            <v>18/03/2022</v>
          </cell>
          <cell r="AN616" t="str">
            <v xml:space="preserve">          </v>
          </cell>
        </row>
        <row r="617">
          <cell r="B617">
            <v>80537590</v>
          </cell>
          <cell r="C617" t="str">
            <v xml:space="preserve">540202406 </v>
          </cell>
          <cell r="E617" t="str">
            <v/>
          </cell>
          <cell r="F617" t="str">
            <v/>
          </cell>
          <cell r="G617" t="str">
            <v xml:space="preserve">MSC MICHELA                                       </v>
          </cell>
          <cell r="I617" t="str">
            <v/>
          </cell>
          <cell r="J617">
            <v>5</v>
          </cell>
          <cell r="K617" t="str">
            <v>4</v>
          </cell>
          <cell r="L617" t="str">
            <v>5</v>
          </cell>
          <cell r="M617" t="str">
            <v>0</v>
          </cell>
          <cell r="N617" t="str">
            <v>0</v>
          </cell>
          <cell r="O617" t="str">
            <v>23</v>
          </cell>
          <cell r="P617" t="str">
            <v>0</v>
          </cell>
          <cell r="Q617" t="str">
            <v>0</v>
          </cell>
          <cell r="R617" t="str">
            <v>0</v>
          </cell>
          <cell r="S617" t="str">
            <v>Não</v>
          </cell>
          <cell r="T617" t="str">
            <v xml:space="preserve">MAXU6275267           </v>
          </cell>
          <cell r="V617" t="str">
            <v/>
          </cell>
          <cell r="W617" t="str">
            <v>PORTA-OBJETOS AREA DO TETO ( ALVARO ) PUXE SBL</v>
          </cell>
          <cell r="X617" t="str">
            <v>SBL</v>
          </cell>
          <cell r="Y617" t="str">
            <v/>
          </cell>
          <cell r="Z617" t="str">
            <v xml:space="preserve">7 </v>
          </cell>
          <cell r="AA617" t="str">
            <v>0</v>
          </cell>
          <cell r="AB617" t="str">
            <v>23</v>
          </cell>
          <cell r="AC617" t="str">
            <v>11</v>
          </cell>
          <cell r="AD617" t="str">
            <v xml:space="preserve">MAXU6275267              </v>
          </cell>
          <cell r="AE617" t="str">
            <v/>
          </cell>
          <cell r="AF617" t="str">
            <v/>
          </cell>
          <cell r="AG617" t="str">
            <v>13682900</v>
          </cell>
          <cell r="AH617" t="str">
            <v>Pendente</v>
          </cell>
          <cell r="AI617" t="str">
            <v>Não</v>
          </cell>
          <cell r="AJ617" t="str">
            <v>18/02/2022</v>
          </cell>
          <cell r="AK617" t="str">
            <v>Marítimo</v>
          </cell>
          <cell r="AL617" t="str">
            <v>03/03/2022</v>
          </cell>
          <cell r="AM617" t="str">
            <v>18/03/2022</v>
          </cell>
          <cell r="AN617" t="str">
            <v xml:space="preserve">          </v>
          </cell>
        </row>
        <row r="618">
          <cell r="B618">
            <v>80537680</v>
          </cell>
          <cell r="C618" t="str">
            <v xml:space="preserve">540202407 </v>
          </cell>
          <cell r="E618" t="str">
            <v/>
          </cell>
          <cell r="F618" t="str">
            <v/>
          </cell>
          <cell r="G618" t="str">
            <v xml:space="preserve">MSC MICHELA                                       </v>
          </cell>
          <cell r="I618" t="str">
            <v/>
          </cell>
          <cell r="J618">
            <v>4</v>
          </cell>
          <cell r="K618" t="str">
            <v>4</v>
          </cell>
          <cell r="L618" t="str">
            <v>4</v>
          </cell>
          <cell r="M618" t="str">
            <v>0</v>
          </cell>
          <cell r="N618" t="str">
            <v>0</v>
          </cell>
          <cell r="O618" t="str">
            <v>21</v>
          </cell>
          <cell r="P618" t="str">
            <v>0</v>
          </cell>
          <cell r="Q618" t="str">
            <v>0</v>
          </cell>
          <cell r="R618" t="str">
            <v>0</v>
          </cell>
          <cell r="S618" t="str">
            <v>Não</v>
          </cell>
          <cell r="T618" t="str">
            <v xml:space="preserve">GESU4651793           </v>
          </cell>
          <cell r="V618" t="str">
            <v/>
          </cell>
          <cell r="W618" t="str">
            <v>PORTA-OBJETOS AREA DO TETO ( ALVARO ) PUXE SBL</v>
          </cell>
          <cell r="X618" t="str">
            <v>SBL</v>
          </cell>
          <cell r="Y618" t="str">
            <v/>
          </cell>
          <cell r="Z618" t="str">
            <v xml:space="preserve">7 </v>
          </cell>
          <cell r="AA618" t="str">
            <v>0</v>
          </cell>
          <cell r="AB618" t="str">
            <v>21</v>
          </cell>
          <cell r="AC618" t="str">
            <v>11</v>
          </cell>
          <cell r="AD618" t="str">
            <v xml:space="preserve">GESU4651793              </v>
          </cell>
          <cell r="AE618" t="str">
            <v/>
          </cell>
          <cell r="AF618" t="str">
            <v/>
          </cell>
          <cell r="AG618" t="str">
            <v>13682900</v>
          </cell>
          <cell r="AH618" t="str">
            <v>Pendente</v>
          </cell>
          <cell r="AI618" t="str">
            <v>Não</v>
          </cell>
          <cell r="AJ618" t="str">
            <v>18/02/2022</v>
          </cell>
          <cell r="AK618" t="str">
            <v>Marítimo</v>
          </cell>
          <cell r="AL618" t="str">
            <v>03/03/2022</v>
          </cell>
          <cell r="AM618" t="str">
            <v>18/03/2022</v>
          </cell>
          <cell r="AN618" t="str">
            <v xml:space="preserve">          </v>
          </cell>
        </row>
        <row r="619">
          <cell r="B619">
            <v>80538099</v>
          </cell>
          <cell r="C619" t="str">
            <v xml:space="preserve">540202408 </v>
          </cell>
          <cell r="E619" t="str">
            <v/>
          </cell>
          <cell r="F619" t="str">
            <v/>
          </cell>
          <cell r="G619" t="str">
            <v xml:space="preserve">MSC MICHELA                                       </v>
          </cell>
          <cell r="I619" t="str">
            <v/>
          </cell>
          <cell r="J619">
            <v>6</v>
          </cell>
          <cell r="K619" t="str">
            <v>4</v>
          </cell>
          <cell r="L619" t="str">
            <v>6</v>
          </cell>
          <cell r="M619" t="str">
            <v>0</v>
          </cell>
          <cell r="N619" t="str">
            <v>0</v>
          </cell>
          <cell r="O619" t="str">
            <v>30</v>
          </cell>
          <cell r="P619" t="str">
            <v>6</v>
          </cell>
          <cell r="Q619" t="str">
            <v>0</v>
          </cell>
          <cell r="R619" t="str">
            <v>0</v>
          </cell>
          <cell r="S619" t="str">
            <v>Não</v>
          </cell>
          <cell r="T619" t="str">
            <v xml:space="preserve">FANU1636312           </v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 xml:space="preserve">7 </v>
          </cell>
          <cell r="AA619" t="str">
            <v>0</v>
          </cell>
          <cell r="AB619" t="str">
            <v>36</v>
          </cell>
          <cell r="AC619" t="str">
            <v>11</v>
          </cell>
          <cell r="AD619" t="str">
            <v xml:space="preserve">FANU1636312              </v>
          </cell>
          <cell r="AE619" t="str">
            <v/>
          </cell>
          <cell r="AF619" t="str">
            <v/>
          </cell>
          <cell r="AG619" t="str">
            <v>13682900</v>
          </cell>
          <cell r="AH619" t="str">
            <v>Pendente</v>
          </cell>
          <cell r="AI619" t="str">
            <v>Não</v>
          </cell>
          <cell r="AJ619" t="str">
            <v>25/02/2022</v>
          </cell>
          <cell r="AK619" t="str">
            <v>Marítimo</v>
          </cell>
          <cell r="AL619" t="str">
            <v>03/03/2022</v>
          </cell>
          <cell r="AM619" t="str">
            <v>18/03/2022</v>
          </cell>
          <cell r="AN619" t="str">
            <v xml:space="preserve">          </v>
          </cell>
        </row>
        <row r="620">
          <cell r="B620">
            <v>80538100</v>
          </cell>
          <cell r="C620" t="str">
            <v xml:space="preserve">540202409 </v>
          </cell>
          <cell r="E620" t="str">
            <v/>
          </cell>
          <cell r="F620" t="str">
            <v/>
          </cell>
          <cell r="G620" t="str">
            <v xml:space="preserve">MSC MICHELA                                       </v>
          </cell>
          <cell r="I620" t="str">
            <v/>
          </cell>
          <cell r="J620">
            <v>11</v>
          </cell>
          <cell r="K620" t="str">
            <v>6</v>
          </cell>
          <cell r="L620" t="str">
            <v>11</v>
          </cell>
          <cell r="M620" t="str">
            <v>0</v>
          </cell>
          <cell r="N620" t="str">
            <v>0</v>
          </cell>
          <cell r="O620" t="str">
            <v>20</v>
          </cell>
          <cell r="P620" t="str">
            <v>14</v>
          </cell>
          <cell r="Q620" t="str">
            <v>0</v>
          </cell>
          <cell r="R620" t="str">
            <v>0</v>
          </cell>
          <cell r="S620" t="str">
            <v>Não</v>
          </cell>
          <cell r="T620" t="str">
            <v xml:space="preserve">TGHU9624134           </v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 xml:space="preserve">7 </v>
          </cell>
          <cell r="AA620" t="str">
            <v>0</v>
          </cell>
          <cell r="AB620" t="str">
            <v>34</v>
          </cell>
          <cell r="AC620" t="str">
            <v>11</v>
          </cell>
          <cell r="AD620" t="str">
            <v xml:space="preserve">TGHU9624134              </v>
          </cell>
          <cell r="AE620" t="str">
            <v/>
          </cell>
          <cell r="AF620" t="str">
            <v/>
          </cell>
          <cell r="AG620" t="str">
            <v>13682900</v>
          </cell>
          <cell r="AH620" t="str">
            <v>Pendente</v>
          </cell>
          <cell r="AI620" t="str">
            <v>Não</v>
          </cell>
          <cell r="AJ620" t="str">
            <v>25/02/2022</v>
          </cell>
          <cell r="AK620" t="str">
            <v>Marítimo</v>
          </cell>
          <cell r="AL620" t="str">
            <v>03/03/2022</v>
          </cell>
          <cell r="AM620" t="str">
            <v>18/03/2022</v>
          </cell>
          <cell r="AN620" t="str">
            <v xml:space="preserve">          </v>
          </cell>
        </row>
        <row r="621">
          <cell r="B621">
            <v>80538125</v>
          </cell>
          <cell r="C621" t="str">
            <v xml:space="preserve">540202410 </v>
          </cell>
          <cell r="E621" t="str">
            <v/>
          </cell>
          <cell r="F621" t="str">
            <v/>
          </cell>
          <cell r="G621" t="str">
            <v xml:space="preserve">MSC MICHELA                                       </v>
          </cell>
          <cell r="I621" t="str">
            <v/>
          </cell>
          <cell r="J621">
            <v>18</v>
          </cell>
          <cell r="K621" t="str">
            <v>8</v>
          </cell>
          <cell r="L621" t="str">
            <v>18</v>
          </cell>
          <cell r="M621" t="str">
            <v>0</v>
          </cell>
          <cell r="N621" t="str">
            <v>7</v>
          </cell>
          <cell r="O621" t="str">
            <v>38</v>
          </cell>
          <cell r="P621" t="str">
            <v>11</v>
          </cell>
          <cell r="Q621" t="str">
            <v>0</v>
          </cell>
          <cell r="R621" t="str">
            <v>0</v>
          </cell>
          <cell r="S621" t="str">
            <v>Não</v>
          </cell>
          <cell r="T621" t="str">
            <v xml:space="preserve">CAIU8469022           </v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 xml:space="preserve">7 </v>
          </cell>
          <cell r="AA621" t="str">
            <v>0</v>
          </cell>
          <cell r="AB621" t="str">
            <v>56</v>
          </cell>
          <cell r="AC621" t="str">
            <v>11</v>
          </cell>
          <cell r="AD621" t="str">
            <v xml:space="preserve">CAIU8469022              </v>
          </cell>
          <cell r="AE621" t="str">
            <v/>
          </cell>
          <cell r="AF621" t="str">
            <v/>
          </cell>
          <cell r="AG621" t="str">
            <v>13682900</v>
          </cell>
          <cell r="AH621" t="str">
            <v>Pendente</v>
          </cell>
          <cell r="AI621" t="str">
            <v>Não</v>
          </cell>
          <cell r="AJ621" t="str">
            <v>25/02/2022</v>
          </cell>
          <cell r="AK621" t="str">
            <v>Marítimo</v>
          </cell>
          <cell r="AL621" t="str">
            <v>03/03/2022</v>
          </cell>
          <cell r="AM621" t="str">
            <v>18/03/2022</v>
          </cell>
          <cell r="AN621" t="str">
            <v xml:space="preserve">          </v>
          </cell>
        </row>
        <row r="622">
          <cell r="B622">
            <v>80538132</v>
          </cell>
          <cell r="C622" t="str">
            <v xml:space="preserve">540202411 </v>
          </cell>
          <cell r="E622" t="str">
            <v/>
          </cell>
          <cell r="F622" t="str">
            <v/>
          </cell>
          <cell r="G622" t="str">
            <v xml:space="preserve">MSC MICHELA                                       </v>
          </cell>
          <cell r="I622" t="str">
            <v/>
          </cell>
          <cell r="J622">
            <v>12</v>
          </cell>
          <cell r="K622" t="str">
            <v>7</v>
          </cell>
          <cell r="L622" t="str">
            <v>12</v>
          </cell>
          <cell r="M622" t="str">
            <v>0</v>
          </cell>
          <cell r="N622" t="str">
            <v>33</v>
          </cell>
          <cell r="O622" t="str">
            <v>19</v>
          </cell>
          <cell r="P622" t="str">
            <v>4</v>
          </cell>
          <cell r="Q622" t="str">
            <v>0</v>
          </cell>
          <cell r="R622" t="str">
            <v>0</v>
          </cell>
          <cell r="S622" t="str">
            <v>Não</v>
          </cell>
          <cell r="T622" t="str">
            <v xml:space="preserve">HLBU1873478           </v>
          </cell>
          <cell r="V622" t="str">
            <v/>
          </cell>
          <cell r="W622" t="str">
            <v>REFORCO DIR ( DARIO ) PUXE SBL / EXO.TRANSM. GW6E-2800/200KV-12 ( TEZOTO-GIBA ) PUXE SBL</v>
          </cell>
          <cell r="X622" t="str">
            <v>SBL</v>
          </cell>
          <cell r="Y622" t="str">
            <v/>
          </cell>
          <cell r="Z622" t="str">
            <v xml:space="preserve">7 </v>
          </cell>
          <cell r="AA622" t="str">
            <v>0</v>
          </cell>
          <cell r="AB622" t="str">
            <v>56</v>
          </cell>
          <cell r="AC622" t="str">
            <v>11</v>
          </cell>
          <cell r="AD622" t="str">
            <v xml:space="preserve">HLBU1873478              </v>
          </cell>
          <cell r="AE622" t="str">
            <v/>
          </cell>
          <cell r="AF622" t="str">
            <v/>
          </cell>
          <cell r="AG622" t="str">
            <v>13682900</v>
          </cell>
          <cell r="AH622" t="str">
            <v>Pendente</v>
          </cell>
          <cell r="AI622" t="str">
            <v>Não</v>
          </cell>
          <cell r="AJ622" t="str">
            <v>25/02/2022</v>
          </cell>
          <cell r="AK622" t="str">
            <v>Marítimo</v>
          </cell>
          <cell r="AL622" t="str">
            <v>03/03/2022</v>
          </cell>
          <cell r="AM622" t="str">
            <v>18/03/2022</v>
          </cell>
          <cell r="AN622" t="str">
            <v xml:space="preserve">          </v>
          </cell>
        </row>
        <row r="623">
          <cell r="B623">
            <v>80538151</v>
          </cell>
          <cell r="C623" t="str">
            <v xml:space="preserve">540202412 </v>
          </cell>
          <cell r="E623" t="str">
            <v/>
          </cell>
          <cell r="F623" t="str">
            <v/>
          </cell>
          <cell r="G623" t="str">
            <v xml:space="preserve">MSC MICHELA                                       </v>
          </cell>
          <cell r="I623" t="str">
            <v/>
          </cell>
          <cell r="J623">
            <v>31</v>
          </cell>
          <cell r="K623" t="str">
            <v>16</v>
          </cell>
          <cell r="L623" t="str">
            <v>31</v>
          </cell>
          <cell r="M623" t="str">
            <v>122</v>
          </cell>
          <cell r="N623" t="str">
            <v>18</v>
          </cell>
          <cell r="O623" t="str">
            <v>8</v>
          </cell>
          <cell r="P623" t="str">
            <v>5</v>
          </cell>
          <cell r="Q623" t="str">
            <v>0</v>
          </cell>
          <cell r="R623" t="str">
            <v>0</v>
          </cell>
          <cell r="S623" t="str">
            <v>Não</v>
          </cell>
          <cell r="T623" t="str">
            <v xml:space="preserve">TGBU5678228           </v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 xml:space="preserve">7 </v>
          </cell>
          <cell r="AA623" t="str">
            <v>0</v>
          </cell>
          <cell r="AB623" t="str">
            <v>35</v>
          </cell>
          <cell r="AC623" t="str">
            <v>11</v>
          </cell>
          <cell r="AD623" t="str">
            <v xml:space="preserve">TGBU5678228              </v>
          </cell>
          <cell r="AE623" t="str">
            <v/>
          </cell>
          <cell r="AF623" t="str">
            <v/>
          </cell>
          <cell r="AG623" t="str">
            <v>13682900</v>
          </cell>
          <cell r="AH623" t="str">
            <v>Pendente</v>
          </cell>
          <cell r="AI623" t="str">
            <v>Não</v>
          </cell>
          <cell r="AJ623" t="str">
            <v>25/02/2022</v>
          </cell>
          <cell r="AK623" t="str">
            <v>Marítimo</v>
          </cell>
          <cell r="AL623" t="str">
            <v>03/03/2022</v>
          </cell>
          <cell r="AM623" t="str">
            <v>18/03/2022</v>
          </cell>
          <cell r="AN623" t="str">
            <v xml:space="preserve">          </v>
          </cell>
        </row>
        <row r="624">
          <cell r="B624">
            <v>80538152</v>
          </cell>
          <cell r="C624" t="str">
            <v xml:space="preserve">540202413 </v>
          </cell>
          <cell r="E624" t="str">
            <v/>
          </cell>
          <cell r="F624" t="str">
            <v/>
          </cell>
          <cell r="G624" t="str">
            <v xml:space="preserve">MSC MICHELA                                       </v>
          </cell>
          <cell r="I624" t="str">
            <v/>
          </cell>
          <cell r="J624">
            <v>32</v>
          </cell>
          <cell r="K624" t="str">
            <v>13</v>
          </cell>
          <cell r="L624" t="str">
            <v>32</v>
          </cell>
          <cell r="M624" t="str">
            <v>0</v>
          </cell>
          <cell r="N624" t="str">
            <v>37</v>
          </cell>
          <cell r="O624" t="str">
            <v>33</v>
          </cell>
          <cell r="P624" t="str">
            <v>20</v>
          </cell>
          <cell r="Q624" t="str">
            <v>2</v>
          </cell>
          <cell r="R624" t="str">
            <v>2</v>
          </cell>
          <cell r="S624" t="str">
            <v>Não</v>
          </cell>
          <cell r="T624" t="str">
            <v xml:space="preserve">TCLU5707503           </v>
          </cell>
          <cell r="V624" t="str">
            <v/>
          </cell>
          <cell r="W624" t="str">
            <v/>
          </cell>
          <cell r="X624" t="str">
            <v/>
          </cell>
          <cell r="Y624" t="str">
            <v/>
          </cell>
          <cell r="Z624" t="str">
            <v xml:space="preserve">7 </v>
          </cell>
          <cell r="AA624" t="str">
            <v>0</v>
          </cell>
          <cell r="AB624" t="str">
            <v>92</v>
          </cell>
          <cell r="AC624" t="str">
            <v>11</v>
          </cell>
          <cell r="AD624" t="str">
            <v xml:space="preserve">TCLU5707503              </v>
          </cell>
          <cell r="AE624" t="str">
            <v/>
          </cell>
          <cell r="AF624" t="str">
            <v/>
          </cell>
          <cell r="AG624" t="str">
            <v>13682900</v>
          </cell>
          <cell r="AH624" t="str">
            <v>Pendente</v>
          </cell>
          <cell r="AI624" t="str">
            <v>Não</v>
          </cell>
          <cell r="AJ624" t="str">
            <v>25/02/2022</v>
          </cell>
          <cell r="AK624" t="str">
            <v>Marítimo</v>
          </cell>
          <cell r="AL624" t="str">
            <v>03/03/2022</v>
          </cell>
          <cell r="AM624" t="str">
            <v>18/03/2022</v>
          </cell>
          <cell r="AN624" t="str">
            <v xml:space="preserve">          </v>
          </cell>
        </row>
        <row r="625">
          <cell r="B625">
            <v>80537899</v>
          </cell>
          <cell r="C625" t="str">
            <v xml:space="preserve">540202414 </v>
          </cell>
          <cell r="E625" t="str">
            <v/>
          </cell>
          <cell r="F625" t="str">
            <v/>
          </cell>
          <cell r="G625" t="str">
            <v xml:space="preserve">MSC MICHELA                                       </v>
          </cell>
          <cell r="I625" t="str">
            <v/>
          </cell>
          <cell r="J625">
            <v>4</v>
          </cell>
          <cell r="K625" t="str">
            <v>4</v>
          </cell>
          <cell r="L625" t="str">
            <v>4</v>
          </cell>
          <cell r="M625" t="str">
            <v>0</v>
          </cell>
          <cell r="N625" t="str">
            <v>0</v>
          </cell>
          <cell r="O625" t="str">
            <v>33</v>
          </cell>
          <cell r="P625" t="str">
            <v>1</v>
          </cell>
          <cell r="Q625" t="str">
            <v>0</v>
          </cell>
          <cell r="R625" t="str">
            <v>0</v>
          </cell>
          <cell r="S625" t="str">
            <v>Não</v>
          </cell>
          <cell r="T625" t="str">
            <v xml:space="preserve">TCLU5976950           </v>
          </cell>
          <cell r="V625" t="str">
            <v/>
          </cell>
          <cell r="W625" t="str">
            <v/>
          </cell>
          <cell r="X625" t="str">
            <v/>
          </cell>
          <cell r="Y625" t="str">
            <v/>
          </cell>
          <cell r="Z625" t="str">
            <v xml:space="preserve">7 </v>
          </cell>
          <cell r="AA625" t="str">
            <v>0</v>
          </cell>
          <cell r="AB625" t="str">
            <v>34</v>
          </cell>
          <cell r="AC625" t="str">
            <v>11</v>
          </cell>
          <cell r="AD625" t="str">
            <v xml:space="preserve">TCLU5976950              </v>
          </cell>
          <cell r="AE625" t="str">
            <v/>
          </cell>
          <cell r="AF625" t="str">
            <v/>
          </cell>
          <cell r="AG625" t="str">
            <v>13682900</v>
          </cell>
          <cell r="AH625" t="str">
            <v>Pendente</v>
          </cell>
          <cell r="AI625" t="str">
            <v>Não</v>
          </cell>
          <cell r="AJ625" t="str">
            <v>25/02/2022</v>
          </cell>
          <cell r="AK625" t="str">
            <v>Marítimo</v>
          </cell>
          <cell r="AL625" t="str">
            <v>03/03/2022</v>
          </cell>
          <cell r="AM625" t="str">
            <v>18/03/2022</v>
          </cell>
          <cell r="AN625" t="str">
            <v xml:space="preserve">          </v>
          </cell>
        </row>
        <row r="626">
          <cell r="B626">
            <v>80538153</v>
          </cell>
          <cell r="C626" t="str">
            <v xml:space="preserve">540202415 </v>
          </cell>
          <cell r="E626" t="str">
            <v/>
          </cell>
          <cell r="F626" t="str">
            <v/>
          </cell>
          <cell r="G626" t="str">
            <v xml:space="preserve">MSC MICHELA                                       </v>
          </cell>
          <cell r="I626" t="str">
            <v/>
          </cell>
          <cell r="J626">
            <v>1</v>
          </cell>
          <cell r="K626" t="str">
            <v>1</v>
          </cell>
          <cell r="L626" t="str">
            <v>1</v>
          </cell>
          <cell r="M626" t="str">
            <v>0</v>
          </cell>
          <cell r="N626" t="str">
            <v>0</v>
          </cell>
          <cell r="O626" t="str">
            <v>20</v>
          </cell>
          <cell r="P626" t="str">
            <v>0</v>
          </cell>
          <cell r="Q626" t="str">
            <v>0</v>
          </cell>
          <cell r="R626" t="str">
            <v>0</v>
          </cell>
          <cell r="S626" t="str">
            <v>Não</v>
          </cell>
          <cell r="T626" t="str">
            <v xml:space="preserve">FFAU1197129           </v>
          </cell>
          <cell r="V626" t="str">
            <v/>
          </cell>
          <cell r="W626" t="str">
            <v>PORTA-OBJETOS AREA DO TETO ( ALVARO ) PUXE SBL</v>
          </cell>
          <cell r="X626" t="str">
            <v>SBL</v>
          </cell>
          <cell r="Y626" t="str">
            <v/>
          </cell>
          <cell r="Z626" t="str">
            <v xml:space="preserve">7 </v>
          </cell>
          <cell r="AA626" t="str">
            <v>0</v>
          </cell>
          <cell r="AB626" t="str">
            <v>20</v>
          </cell>
          <cell r="AC626" t="str">
            <v>11</v>
          </cell>
          <cell r="AD626" t="str">
            <v xml:space="preserve">FFAU1197129              </v>
          </cell>
          <cell r="AE626" t="str">
            <v/>
          </cell>
          <cell r="AF626" t="str">
            <v/>
          </cell>
          <cell r="AG626" t="str">
            <v>13682900</v>
          </cell>
          <cell r="AH626" t="str">
            <v>Pendente</v>
          </cell>
          <cell r="AI626" t="str">
            <v>Não</v>
          </cell>
          <cell r="AJ626" t="str">
            <v>25/02/2022</v>
          </cell>
          <cell r="AK626" t="str">
            <v>Marítimo</v>
          </cell>
          <cell r="AL626" t="str">
            <v>03/03/2022</v>
          </cell>
          <cell r="AM626" t="str">
            <v>18/03/2022</v>
          </cell>
          <cell r="AN626" t="str">
            <v xml:space="preserve">          </v>
          </cell>
        </row>
        <row r="627">
          <cell r="B627">
            <v>80538154</v>
          </cell>
          <cell r="C627" t="str">
            <v xml:space="preserve">540202416 </v>
          </cell>
          <cell r="E627" t="str">
            <v/>
          </cell>
          <cell r="F627" t="str">
            <v/>
          </cell>
          <cell r="G627" t="str">
            <v xml:space="preserve">MSC MICHELA                                       </v>
          </cell>
          <cell r="I627" t="str">
            <v/>
          </cell>
          <cell r="J627">
            <v>13</v>
          </cell>
          <cell r="K627" t="str">
            <v>8</v>
          </cell>
          <cell r="L627" t="str">
            <v>13</v>
          </cell>
          <cell r="M627" t="str">
            <v>0</v>
          </cell>
          <cell r="N627" t="str">
            <v>17</v>
          </cell>
          <cell r="O627" t="str">
            <v>11</v>
          </cell>
          <cell r="P627" t="str">
            <v>16</v>
          </cell>
          <cell r="Q627" t="str">
            <v>0</v>
          </cell>
          <cell r="R627" t="str">
            <v>0</v>
          </cell>
          <cell r="S627" t="str">
            <v>Não</v>
          </cell>
          <cell r="T627" t="str">
            <v xml:space="preserve">TCLU5177110           </v>
          </cell>
          <cell r="V627" t="str">
            <v/>
          </cell>
          <cell r="W627" t="str">
            <v>REFORCO DIR ( DARIO ) PUXE SBL / EXO.TRANSM. GW6E-2800/200KV-12 ( TEZOTO-GIBA ) PUXE SBL</v>
          </cell>
          <cell r="X627" t="str">
            <v>SBL</v>
          </cell>
          <cell r="Y627" t="str">
            <v/>
          </cell>
          <cell r="Z627" t="str">
            <v xml:space="preserve">7 </v>
          </cell>
          <cell r="AA627" t="str">
            <v>0</v>
          </cell>
          <cell r="AB627" t="str">
            <v>44</v>
          </cell>
          <cell r="AC627" t="str">
            <v>11</v>
          </cell>
          <cell r="AD627" t="str">
            <v xml:space="preserve">TCLU5177110              </v>
          </cell>
          <cell r="AE627" t="str">
            <v/>
          </cell>
          <cell r="AF627" t="str">
            <v/>
          </cell>
          <cell r="AG627" t="str">
            <v>13682900</v>
          </cell>
          <cell r="AH627" t="str">
            <v>Pendente</v>
          </cell>
          <cell r="AI627" t="str">
            <v>Não</v>
          </cell>
          <cell r="AJ627" t="str">
            <v>25/02/2022</v>
          </cell>
          <cell r="AK627" t="str">
            <v>Marítimo</v>
          </cell>
          <cell r="AL627" t="str">
            <v>03/03/2022</v>
          </cell>
          <cell r="AM627" t="str">
            <v>18/03/2022</v>
          </cell>
          <cell r="AN627" t="str">
            <v xml:space="preserve">          </v>
          </cell>
        </row>
        <row r="628">
          <cell r="B628">
            <v>80537682</v>
          </cell>
          <cell r="C628" t="str">
            <v xml:space="preserve">540202417 </v>
          </cell>
          <cell r="E628" t="str">
            <v/>
          </cell>
          <cell r="F628" t="str">
            <v/>
          </cell>
          <cell r="G628" t="str">
            <v xml:space="preserve">MSC MICHELA                                       </v>
          </cell>
          <cell r="I628" t="str">
            <v/>
          </cell>
          <cell r="J628">
            <v>21</v>
          </cell>
          <cell r="K628" t="str">
            <v>12</v>
          </cell>
          <cell r="L628" t="str">
            <v>21</v>
          </cell>
          <cell r="M628" t="str">
            <v>74</v>
          </cell>
          <cell r="N628" t="str">
            <v>7</v>
          </cell>
          <cell r="O628" t="str">
            <v>28</v>
          </cell>
          <cell r="P628" t="str">
            <v>6</v>
          </cell>
          <cell r="Q628" t="str">
            <v>0</v>
          </cell>
          <cell r="R628" t="str">
            <v>0</v>
          </cell>
          <cell r="S628" t="str">
            <v>Não</v>
          </cell>
          <cell r="T628" t="str">
            <v xml:space="preserve">TLLU5398830           </v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 xml:space="preserve">7 </v>
          </cell>
          <cell r="AA628" t="str">
            <v>0</v>
          </cell>
          <cell r="AB628" t="str">
            <v>43</v>
          </cell>
          <cell r="AC628" t="str">
            <v>11</v>
          </cell>
          <cell r="AD628" t="str">
            <v xml:space="preserve">TLLU5398830              </v>
          </cell>
          <cell r="AE628" t="str">
            <v/>
          </cell>
          <cell r="AF628" t="str">
            <v/>
          </cell>
          <cell r="AG628" t="str">
            <v>13682900</v>
          </cell>
          <cell r="AH628" t="str">
            <v>Pendente</v>
          </cell>
          <cell r="AI628" t="str">
            <v>Não</v>
          </cell>
          <cell r="AJ628" t="str">
            <v>18/02/2022</v>
          </cell>
          <cell r="AK628" t="str">
            <v>Marítimo</v>
          </cell>
          <cell r="AL628" t="str">
            <v>03/03/2022</v>
          </cell>
          <cell r="AM628" t="str">
            <v>18/03/2022</v>
          </cell>
          <cell r="AN628" t="str">
            <v xml:space="preserve">          </v>
          </cell>
        </row>
        <row r="629">
          <cell r="B629">
            <v>80538200</v>
          </cell>
          <cell r="C629" t="str">
            <v xml:space="preserve">540202418 </v>
          </cell>
          <cell r="E629" t="str">
            <v/>
          </cell>
          <cell r="F629" t="str">
            <v/>
          </cell>
          <cell r="G629" t="str">
            <v xml:space="preserve">MSC MICHELA                                       </v>
          </cell>
          <cell r="I629" t="str">
            <v/>
          </cell>
          <cell r="J629">
            <v>76</v>
          </cell>
          <cell r="K629" t="str">
            <v>30</v>
          </cell>
          <cell r="L629" t="str">
            <v>76</v>
          </cell>
          <cell r="M629" t="str">
            <v>392</v>
          </cell>
          <cell r="N629" t="str">
            <v>17</v>
          </cell>
          <cell r="O629" t="str">
            <v>10</v>
          </cell>
          <cell r="P629" t="str">
            <v>15</v>
          </cell>
          <cell r="Q629" t="str">
            <v>0</v>
          </cell>
          <cell r="R629" t="str">
            <v>0</v>
          </cell>
          <cell r="S629" t="str">
            <v>Não</v>
          </cell>
          <cell r="T629" t="str">
            <v xml:space="preserve">DRYU9150196           </v>
          </cell>
          <cell r="U629" t="str">
            <v>23/03/2022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 xml:space="preserve">7 </v>
          </cell>
          <cell r="AA629" t="str">
            <v>1</v>
          </cell>
          <cell r="AB629" t="str">
            <v>51</v>
          </cell>
          <cell r="AC629" t="str">
            <v>11</v>
          </cell>
          <cell r="AD629" t="str">
            <v xml:space="preserve">DRYU9150196              </v>
          </cell>
          <cell r="AE629" t="str">
            <v/>
          </cell>
          <cell r="AF629" t="str">
            <v/>
          </cell>
          <cell r="AG629" t="str">
            <v>13682900</v>
          </cell>
          <cell r="AH629" t="str">
            <v>Pendente</v>
          </cell>
          <cell r="AI629" t="str">
            <v>Não</v>
          </cell>
          <cell r="AJ629" t="str">
            <v>25/02/2022</v>
          </cell>
          <cell r="AK629" t="str">
            <v>Marítimo</v>
          </cell>
          <cell r="AL629" t="str">
            <v>03/03/2022</v>
          </cell>
          <cell r="AM629" t="str">
            <v>18/03/2022</v>
          </cell>
          <cell r="AN629" t="str">
            <v xml:space="preserve">          </v>
          </cell>
        </row>
        <row r="630">
          <cell r="B630">
            <v>80537685</v>
          </cell>
          <cell r="C630" t="str">
            <v xml:space="preserve">540202419 </v>
          </cell>
          <cell r="E630" t="str">
            <v/>
          </cell>
          <cell r="F630" t="str">
            <v/>
          </cell>
          <cell r="G630" t="str">
            <v xml:space="preserve">MSC MICHELA                                       </v>
          </cell>
          <cell r="I630" t="str">
            <v/>
          </cell>
          <cell r="J630">
            <v>42</v>
          </cell>
          <cell r="K630" t="str">
            <v>11</v>
          </cell>
          <cell r="L630" t="str">
            <v>42</v>
          </cell>
          <cell r="M630" t="str">
            <v>138</v>
          </cell>
          <cell r="N630" t="str">
            <v>20</v>
          </cell>
          <cell r="O630" t="str">
            <v>33</v>
          </cell>
          <cell r="P630" t="str">
            <v>18</v>
          </cell>
          <cell r="Q630" t="str">
            <v>0</v>
          </cell>
          <cell r="R630" t="str">
            <v>0</v>
          </cell>
          <cell r="S630" t="str">
            <v>Não</v>
          </cell>
          <cell r="T630" t="str">
            <v xml:space="preserve">HLBU1880380           </v>
          </cell>
          <cell r="U630" t="str">
            <v>21/03/2022</v>
          </cell>
          <cell r="V630" t="str">
            <v/>
          </cell>
          <cell r="W630" t="str">
            <v/>
          </cell>
          <cell r="X630" t="str">
            <v/>
          </cell>
          <cell r="Y630" t="str">
            <v/>
          </cell>
          <cell r="Z630" t="str">
            <v xml:space="preserve">7 </v>
          </cell>
          <cell r="AA630" t="str">
            <v>2</v>
          </cell>
          <cell r="AB630" t="str">
            <v>75</v>
          </cell>
          <cell r="AC630" t="str">
            <v>11</v>
          </cell>
          <cell r="AD630" t="str">
            <v xml:space="preserve">HLBU1880380              </v>
          </cell>
          <cell r="AE630" t="str">
            <v/>
          </cell>
          <cell r="AF630" t="str">
            <v/>
          </cell>
          <cell r="AG630" t="str">
            <v>13682900</v>
          </cell>
          <cell r="AH630" t="str">
            <v>Pendente</v>
          </cell>
          <cell r="AI630" t="str">
            <v>Não</v>
          </cell>
          <cell r="AJ630" t="str">
            <v>18/02/2022</v>
          </cell>
          <cell r="AK630" t="str">
            <v>Marítimo</v>
          </cell>
          <cell r="AL630" t="str">
            <v>03/03/2022</v>
          </cell>
          <cell r="AM630" t="str">
            <v>18/03/2022</v>
          </cell>
          <cell r="AN630" t="str">
            <v xml:space="preserve">          </v>
          </cell>
        </row>
        <row r="631">
          <cell r="B631">
            <v>80537687</v>
          </cell>
          <cell r="C631" t="str">
            <v xml:space="preserve">540202420 </v>
          </cell>
          <cell r="E631" t="str">
            <v/>
          </cell>
          <cell r="F631" t="str">
            <v/>
          </cell>
          <cell r="G631" t="str">
            <v xml:space="preserve">MSC MICHELA                                       </v>
          </cell>
          <cell r="I631" t="str">
            <v/>
          </cell>
          <cell r="J631">
            <v>29</v>
          </cell>
          <cell r="K631" t="str">
            <v>16</v>
          </cell>
          <cell r="L631" t="str">
            <v>29</v>
          </cell>
          <cell r="M631" t="str">
            <v>72</v>
          </cell>
          <cell r="N631" t="str">
            <v>6</v>
          </cell>
          <cell r="O631" t="str">
            <v>16</v>
          </cell>
          <cell r="P631" t="str">
            <v>19</v>
          </cell>
          <cell r="Q631" t="str">
            <v>0</v>
          </cell>
          <cell r="R631" t="str">
            <v>0</v>
          </cell>
          <cell r="S631" t="str">
            <v>Não</v>
          </cell>
          <cell r="T631" t="str">
            <v xml:space="preserve">CAIU9641774           </v>
          </cell>
          <cell r="V631" t="str">
            <v/>
          </cell>
          <cell r="W631" t="str">
            <v/>
          </cell>
          <cell r="X631" t="str">
            <v/>
          </cell>
          <cell r="Y631" t="str">
            <v/>
          </cell>
          <cell r="Z631" t="str">
            <v xml:space="preserve">7 </v>
          </cell>
          <cell r="AA631" t="str">
            <v>0</v>
          </cell>
          <cell r="AB631" t="str">
            <v>45</v>
          </cell>
          <cell r="AC631" t="str">
            <v>11</v>
          </cell>
          <cell r="AD631" t="str">
            <v xml:space="preserve">CAIU9641774              </v>
          </cell>
          <cell r="AE631" t="str">
            <v/>
          </cell>
          <cell r="AF631" t="str">
            <v/>
          </cell>
          <cell r="AG631" t="str">
            <v>13682900</v>
          </cell>
          <cell r="AH631" t="str">
            <v>Pendente</v>
          </cell>
          <cell r="AI631" t="str">
            <v>Não</v>
          </cell>
          <cell r="AJ631" t="str">
            <v>18/02/2022</v>
          </cell>
          <cell r="AK631" t="str">
            <v>Marítimo</v>
          </cell>
          <cell r="AL631" t="str">
            <v>03/03/2022</v>
          </cell>
          <cell r="AM631" t="str">
            <v>18/03/2022</v>
          </cell>
          <cell r="AN631" t="str">
            <v xml:space="preserve">          </v>
          </cell>
        </row>
        <row r="632">
          <cell r="B632">
            <v>80537562</v>
          </cell>
          <cell r="C632" t="str">
            <v xml:space="preserve">540202421 </v>
          </cell>
          <cell r="E632" t="str">
            <v/>
          </cell>
          <cell r="F632" t="str">
            <v/>
          </cell>
          <cell r="G632" t="str">
            <v xml:space="preserve">MSC MICHELA                                       </v>
          </cell>
          <cell r="I632" t="str">
            <v/>
          </cell>
          <cell r="J632">
            <v>6</v>
          </cell>
          <cell r="K632" t="str">
            <v>5</v>
          </cell>
          <cell r="L632" t="str">
            <v>6</v>
          </cell>
          <cell r="M632" t="str">
            <v>0</v>
          </cell>
          <cell r="N632" t="str">
            <v>2</v>
          </cell>
          <cell r="O632" t="str">
            <v>0</v>
          </cell>
          <cell r="P632" t="str">
            <v>19</v>
          </cell>
          <cell r="Q632" t="str">
            <v>0</v>
          </cell>
          <cell r="R632" t="str">
            <v>0</v>
          </cell>
          <cell r="S632" t="str">
            <v>Não</v>
          </cell>
          <cell r="T632" t="str">
            <v xml:space="preserve">DRYU9159906           </v>
          </cell>
          <cell r="U632" t="str">
            <v>28/03/2022</v>
          </cell>
          <cell r="V632" t="str">
            <v/>
          </cell>
          <cell r="W632" t="str">
            <v>REFORCO DIR ( DARIO ) PUXE SBL / EXO.TRANSM. GW6E-2800/200KV-12 ( TEZOTO-GIBA ) PUXE SBL</v>
          </cell>
          <cell r="X632" t="str">
            <v>SBL</v>
          </cell>
          <cell r="Y632" t="str">
            <v/>
          </cell>
          <cell r="Z632" t="str">
            <v xml:space="preserve">7 </v>
          </cell>
          <cell r="AA632" t="str">
            <v>1</v>
          </cell>
          <cell r="AB632" t="str">
            <v>21</v>
          </cell>
          <cell r="AC632" t="str">
            <v>11</v>
          </cell>
          <cell r="AD632" t="str">
            <v xml:space="preserve">DRYU9159906              </v>
          </cell>
          <cell r="AE632" t="str">
            <v/>
          </cell>
          <cell r="AF632" t="str">
            <v/>
          </cell>
          <cell r="AG632" t="str">
            <v>13682900</v>
          </cell>
          <cell r="AH632" t="str">
            <v>Pendente</v>
          </cell>
          <cell r="AI632" t="str">
            <v>Não</v>
          </cell>
          <cell r="AJ632" t="str">
            <v>18/02/2022</v>
          </cell>
          <cell r="AK632" t="str">
            <v>Marítimo</v>
          </cell>
          <cell r="AL632" t="str">
            <v>03/03/2022</v>
          </cell>
          <cell r="AM632" t="str">
            <v>18/03/2022</v>
          </cell>
          <cell r="AN632" t="str">
            <v xml:space="preserve">          </v>
          </cell>
        </row>
        <row r="633">
          <cell r="B633">
            <v>80537964</v>
          </cell>
          <cell r="C633" t="str">
            <v xml:space="preserve">540202422 </v>
          </cell>
          <cell r="E633" t="str">
            <v/>
          </cell>
          <cell r="F633" t="str">
            <v/>
          </cell>
          <cell r="G633" t="str">
            <v xml:space="preserve">MSC MICHELA                                       </v>
          </cell>
          <cell r="I633" t="str">
            <v/>
          </cell>
          <cell r="J633">
            <v>47</v>
          </cell>
          <cell r="K633" t="str">
            <v>19</v>
          </cell>
          <cell r="L633" t="str">
            <v>47</v>
          </cell>
          <cell r="M633" t="str">
            <v>333</v>
          </cell>
          <cell r="N633" t="str">
            <v>25</v>
          </cell>
          <cell r="O633" t="str">
            <v>12</v>
          </cell>
          <cell r="P633" t="str">
            <v>74</v>
          </cell>
          <cell r="Q633" t="str">
            <v>0</v>
          </cell>
          <cell r="R633" t="str">
            <v>0</v>
          </cell>
          <cell r="S633" t="str">
            <v>Não</v>
          </cell>
          <cell r="T633" t="str">
            <v xml:space="preserve">TCNU9873080           </v>
          </cell>
          <cell r="U633" t="str">
            <v>30/03/2022</v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 xml:space="preserve">7 </v>
          </cell>
          <cell r="AA633" t="str">
            <v>1</v>
          </cell>
          <cell r="AB633" t="str">
            <v>62</v>
          </cell>
          <cell r="AC633" t="str">
            <v>11</v>
          </cell>
          <cell r="AD633" t="str">
            <v xml:space="preserve">TCNU9873080              </v>
          </cell>
          <cell r="AE633" t="str">
            <v/>
          </cell>
          <cell r="AF633" t="str">
            <v/>
          </cell>
          <cell r="AG633" t="str">
            <v>13682900</v>
          </cell>
          <cell r="AH633" t="str">
            <v>Pendente</v>
          </cell>
          <cell r="AI633" t="str">
            <v>Não</v>
          </cell>
          <cell r="AJ633" t="str">
            <v>25/02/2022</v>
          </cell>
          <cell r="AK633" t="str">
            <v>Marítimo</v>
          </cell>
          <cell r="AL633" t="str">
            <v>03/03/2022</v>
          </cell>
          <cell r="AM633" t="str">
            <v>18/03/2022</v>
          </cell>
          <cell r="AN633" t="str">
            <v xml:space="preserve">          </v>
          </cell>
        </row>
        <row r="634">
          <cell r="B634">
            <v>80537701</v>
          </cell>
          <cell r="C634" t="str">
            <v xml:space="preserve">540202423 </v>
          </cell>
          <cell r="E634" t="str">
            <v/>
          </cell>
          <cell r="F634" t="str">
            <v/>
          </cell>
          <cell r="G634" t="str">
            <v xml:space="preserve">MSC MICHELA                                       </v>
          </cell>
          <cell r="I634" t="str">
            <v/>
          </cell>
          <cell r="J634">
            <v>3</v>
          </cell>
          <cell r="K634" t="str">
            <v>3</v>
          </cell>
          <cell r="L634" t="str">
            <v>3</v>
          </cell>
          <cell r="M634" t="str">
            <v>0</v>
          </cell>
          <cell r="N634" t="str">
            <v>0</v>
          </cell>
          <cell r="O634" t="str">
            <v>0</v>
          </cell>
          <cell r="P634" t="str">
            <v>26</v>
          </cell>
          <cell r="Q634" t="str">
            <v>0</v>
          </cell>
          <cell r="R634" t="str">
            <v>0</v>
          </cell>
          <cell r="S634" t="str">
            <v>Não</v>
          </cell>
          <cell r="T634" t="str">
            <v xml:space="preserve">TCKU6568576           </v>
          </cell>
          <cell r="U634" t="str">
            <v>22/03/2022</v>
          </cell>
          <cell r="V634" t="str">
            <v/>
          </cell>
          <cell r="W634" t="str">
            <v>EXO.TRANSM. GW6E-2800/200KV-12 ( TEZOTO-GIBA ) PUXE SBL</v>
          </cell>
          <cell r="X634" t="str">
            <v>SBL</v>
          </cell>
          <cell r="Y634" t="str">
            <v/>
          </cell>
          <cell r="Z634" t="str">
            <v xml:space="preserve">7 </v>
          </cell>
          <cell r="AA634" t="str">
            <v>1</v>
          </cell>
          <cell r="AB634" t="str">
            <v>26</v>
          </cell>
          <cell r="AC634" t="str">
            <v>11</v>
          </cell>
          <cell r="AD634" t="str">
            <v xml:space="preserve">TCKU6568576              </v>
          </cell>
          <cell r="AE634" t="str">
            <v/>
          </cell>
          <cell r="AF634" t="str">
            <v/>
          </cell>
          <cell r="AG634" t="str">
            <v>13682900</v>
          </cell>
          <cell r="AH634" t="str">
            <v>Pendente</v>
          </cell>
          <cell r="AI634" t="str">
            <v>Não</v>
          </cell>
          <cell r="AJ634" t="str">
            <v>18/02/2022</v>
          </cell>
          <cell r="AK634" t="str">
            <v>Marítimo</v>
          </cell>
          <cell r="AL634" t="str">
            <v>03/03/2022</v>
          </cell>
          <cell r="AM634" t="str">
            <v>18/03/2022</v>
          </cell>
          <cell r="AN634" t="str">
            <v xml:space="preserve">          </v>
          </cell>
        </row>
        <row r="635">
          <cell r="B635">
            <v>80538202</v>
          </cell>
          <cell r="C635" t="str">
            <v xml:space="preserve">540202424 </v>
          </cell>
          <cell r="E635" t="str">
            <v/>
          </cell>
          <cell r="F635" t="str">
            <v/>
          </cell>
          <cell r="G635" t="str">
            <v xml:space="preserve">MSC MICHELA                                       </v>
          </cell>
          <cell r="I635" t="str">
            <v/>
          </cell>
          <cell r="J635">
            <v>4</v>
          </cell>
          <cell r="K635" t="str">
            <v>3</v>
          </cell>
          <cell r="L635" t="str">
            <v>4</v>
          </cell>
          <cell r="M635" t="str">
            <v>0</v>
          </cell>
          <cell r="N635" t="str">
            <v>0</v>
          </cell>
          <cell r="O635" t="str">
            <v>14</v>
          </cell>
          <cell r="P635" t="str">
            <v>3</v>
          </cell>
          <cell r="Q635" t="str">
            <v>0</v>
          </cell>
          <cell r="R635" t="str">
            <v>0</v>
          </cell>
          <cell r="S635" t="str">
            <v>Não</v>
          </cell>
          <cell r="T635" t="str">
            <v xml:space="preserve">HLBU3194558           </v>
          </cell>
          <cell r="V635" t="str">
            <v/>
          </cell>
          <cell r="W635" t="str">
            <v>PORTA-OBJETOS AREA DO TETO ( ALVARO ) PUXE SBL /  REFORCO DIR ( DARIO ) PUXE SBL / EXO.TRANSM. GW6E-</v>
          </cell>
          <cell r="X635" t="str">
            <v>SBL</v>
          </cell>
          <cell r="Y635" t="str">
            <v/>
          </cell>
          <cell r="Z635" t="str">
            <v xml:space="preserve">7 </v>
          </cell>
          <cell r="AA635" t="str">
            <v>0</v>
          </cell>
          <cell r="AB635" t="str">
            <v>17</v>
          </cell>
          <cell r="AC635" t="str">
            <v>11</v>
          </cell>
          <cell r="AD635" t="str">
            <v xml:space="preserve">HLBU3194558              </v>
          </cell>
          <cell r="AE635" t="str">
            <v/>
          </cell>
          <cell r="AF635" t="str">
            <v/>
          </cell>
          <cell r="AG635" t="str">
            <v>13682900</v>
          </cell>
          <cell r="AH635" t="str">
            <v>Pendente</v>
          </cell>
          <cell r="AI635" t="str">
            <v>Não</v>
          </cell>
          <cell r="AJ635" t="str">
            <v>25/02/2022</v>
          </cell>
          <cell r="AK635" t="str">
            <v>Marítimo</v>
          </cell>
          <cell r="AL635" t="str">
            <v>03/03/2022</v>
          </cell>
          <cell r="AM635" t="str">
            <v>18/03/2022</v>
          </cell>
          <cell r="AN635" t="str">
            <v xml:space="preserve">          </v>
          </cell>
        </row>
        <row r="636">
          <cell r="B636">
            <v>80537712</v>
          </cell>
          <cell r="C636" t="str">
            <v xml:space="preserve">540202425 </v>
          </cell>
          <cell r="E636" t="str">
            <v/>
          </cell>
          <cell r="F636" t="str">
            <v/>
          </cell>
          <cell r="G636" t="str">
            <v xml:space="preserve">MSC MICHELA                                       </v>
          </cell>
          <cell r="I636" t="str">
            <v/>
          </cell>
          <cell r="J636">
            <v>32</v>
          </cell>
          <cell r="K636" t="str">
            <v>20</v>
          </cell>
          <cell r="L636" t="str">
            <v>32</v>
          </cell>
          <cell r="M636" t="str">
            <v>0</v>
          </cell>
          <cell r="N636" t="str">
            <v>6</v>
          </cell>
          <cell r="O636" t="str">
            <v>39</v>
          </cell>
          <cell r="P636" t="str">
            <v>20</v>
          </cell>
          <cell r="Q636" t="str">
            <v>0</v>
          </cell>
          <cell r="R636" t="str">
            <v>0</v>
          </cell>
          <cell r="S636" t="str">
            <v>Não</v>
          </cell>
          <cell r="T636" t="str">
            <v xml:space="preserve">BHCU4929029           </v>
          </cell>
          <cell r="U636" t="str">
            <v>24/03/2022</v>
          </cell>
          <cell r="V636" t="str">
            <v/>
          </cell>
          <cell r="W636" t="str">
            <v/>
          </cell>
          <cell r="X636" t="str">
            <v/>
          </cell>
          <cell r="Y636" t="str">
            <v/>
          </cell>
          <cell r="Z636" t="str">
            <v xml:space="preserve">7 </v>
          </cell>
          <cell r="AA636" t="str">
            <v>1</v>
          </cell>
          <cell r="AB636" t="str">
            <v>67</v>
          </cell>
          <cell r="AC636" t="str">
            <v>11</v>
          </cell>
          <cell r="AD636" t="str">
            <v xml:space="preserve">BHCU4929029              </v>
          </cell>
          <cell r="AE636" t="str">
            <v/>
          </cell>
          <cell r="AF636" t="str">
            <v/>
          </cell>
          <cell r="AG636" t="str">
            <v>13682900</v>
          </cell>
          <cell r="AH636" t="str">
            <v>Pendente</v>
          </cell>
          <cell r="AI636" t="str">
            <v>Não</v>
          </cell>
          <cell r="AJ636" t="str">
            <v>18/02/2022</v>
          </cell>
          <cell r="AK636" t="str">
            <v>Marítimo</v>
          </cell>
          <cell r="AL636" t="str">
            <v>03/03/2022</v>
          </cell>
          <cell r="AM636" t="str">
            <v>18/03/2022</v>
          </cell>
          <cell r="AN636" t="str">
            <v xml:space="preserve">          </v>
          </cell>
        </row>
        <row r="637">
          <cell r="B637">
            <v>80538201</v>
          </cell>
          <cell r="C637" t="str">
            <v xml:space="preserve">540202426 </v>
          </cell>
          <cell r="E637" t="str">
            <v/>
          </cell>
          <cell r="F637" t="str">
            <v/>
          </cell>
          <cell r="G637" t="str">
            <v xml:space="preserve">MSC MICHELA                                       </v>
          </cell>
          <cell r="I637" t="str">
            <v/>
          </cell>
          <cell r="J637">
            <v>4</v>
          </cell>
          <cell r="K637" t="str">
            <v>4</v>
          </cell>
          <cell r="L637" t="str">
            <v>4</v>
          </cell>
          <cell r="M637" t="str">
            <v>0</v>
          </cell>
          <cell r="N637" t="str">
            <v>0</v>
          </cell>
          <cell r="O637" t="str">
            <v>12</v>
          </cell>
          <cell r="P637" t="str">
            <v>12</v>
          </cell>
          <cell r="Q637" t="str">
            <v>0</v>
          </cell>
          <cell r="R637" t="str">
            <v>0</v>
          </cell>
          <cell r="S637" t="str">
            <v>Não</v>
          </cell>
          <cell r="T637" t="str">
            <v xml:space="preserve">FFAU1231136           </v>
          </cell>
          <cell r="V637" t="str">
            <v/>
          </cell>
          <cell r="W637" t="str">
            <v>PORTA-OBJETOS AREA DO TETO ( ALVARO ) PUXE SBL / REFORCO DIR ( DARIO ) PUXE SBL / EXO.TRANSM. GW6E-2</v>
          </cell>
          <cell r="X637" t="str">
            <v>SBL</v>
          </cell>
          <cell r="Y637" t="str">
            <v/>
          </cell>
          <cell r="Z637" t="str">
            <v xml:space="preserve">7 </v>
          </cell>
          <cell r="AA637" t="str">
            <v>0</v>
          </cell>
          <cell r="AB637" t="str">
            <v>24</v>
          </cell>
          <cell r="AC637" t="str">
            <v>11</v>
          </cell>
          <cell r="AD637" t="str">
            <v xml:space="preserve">FFAU1231136              </v>
          </cell>
          <cell r="AE637" t="str">
            <v/>
          </cell>
          <cell r="AF637" t="str">
            <v/>
          </cell>
          <cell r="AG637" t="str">
            <v>13682900</v>
          </cell>
          <cell r="AH637" t="str">
            <v>Pendente</v>
          </cell>
          <cell r="AI637" t="str">
            <v>Não</v>
          </cell>
          <cell r="AJ637" t="str">
            <v>25/02/2022</v>
          </cell>
          <cell r="AK637" t="str">
            <v>Marítimo</v>
          </cell>
          <cell r="AL637" t="str">
            <v>03/03/2022</v>
          </cell>
          <cell r="AM637" t="str">
            <v>18/03/2022</v>
          </cell>
          <cell r="AN637" t="str">
            <v xml:space="preserve">          </v>
          </cell>
        </row>
        <row r="638">
          <cell r="B638">
            <v>80538204</v>
          </cell>
          <cell r="C638" t="str">
            <v xml:space="preserve">540202427 </v>
          </cell>
          <cell r="E638" t="str">
            <v/>
          </cell>
          <cell r="F638" t="str">
            <v/>
          </cell>
          <cell r="G638" t="str">
            <v xml:space="preserve">MSC MICHELA                                       </v>
          </cell>
          <cell r="I638" t="str">
            <v/>
          </cell>
          <cell r="J638">
            <v>1</v>
          </cell>
          <cell r="K638" t="str">
            <v>1</v>
          </cell>
          <cell r="L638" t="str">
            <v>1</v>
          </cell>
          <cell r="M638" t="str">
            <v>0</v>
          </cell>
          <cell r="N638" t="str">
            <v>0</v>
          </cell>
          <cell r="O638" t="str">
            <v>20</v>
          </cell>
          <cell r="P638" t="str">
            <v>0</v>
          </cell>
          <cell r="Q638" t="str">
            <v>0</v>
          </cell>
          <cell r="R638" t="str">
            <v>0</v>
          </cell>
          <cell r="S638" t="str">
            <v>Não</v>
          </cell>
          <cell r="T638" t="str">
            <v xml:space="preserve">TGBU5943580           </v>
          </cell>
          <cell r="V638" t="str">
            <v/>
          </cell>
          <cell r="W638" t="str">
            <v>PORTA-OBJETOS AREA DO TETO ( ALVARO ) PUXE SBL</v>
          </cell>
          <cell r="X638" t="str">
            <v>SBL</v>
          </cell>
          <cell r="Y638" t="str">
            <v/>
          </cell>
          <cell r="Z638" t="str">
            <v xml:space="preserve">7 </v>
          </cell>
          <cell r="AA638" t="str">
            <v>0</v>
          </cell>
          <cell r="AB638" t="str">
            <v>20</v>
          </cell>
          <cell r="AC638" t="str">
            <v>11</v>
          </cell>
          <cell r="AD638" t="str">
            <v xml:space="preserve">TGBU5943580              </v>
          </cell>
          <cell r="AE638" t="str">
            <v/>
          </cell>
          <cell r="AF638" t="str">
            <v/>
          </cell>
          <cell r="AG638" t="str">
            <v>13682900</v>
          </cell>
          <cell r="AH638" t="str">
            <v>Pendente</v>
          </cell>
          <cell r="AI638" t="str">
            <v>Não</v>
          </cell>
          <cell r="AJ638" t="str">
            <v>25/02/2022</v>
          </cell>
          <cell r="AK638" t="str">
            <v>Marítimo</v>
          </cell>
          <cell r="AL638" t="str">
            <v>03/03/2022</v>
          </cell>
          <cell r="AM638" t="str">
            <v>18/03/2022</v>
          </cell>
          <cell r="AN638" t="str">
            <v xml:space="preserve">          </v>
          </cell>
        </row>
        <row r="639">
          <cell r="B639">
            <v>80538207</v>
          </cell>
          <cell r="C639" t="str">
            <v xml:space="preserve">540202429 </v>
          </cell>
          <cell r="E639" t="str">
            <v/>
          </cell>
          <cell r="F639" t="str">
            <v/>
          </cell>
          <cell r="G639" t="str">
            <v xml:space="preserve">MSC MICHELA                                       </v>
          </cell>
          <cell r="I639" t="str">
            <v/>
          </cell>
          <cell r="J639">
            <v>58</v>
          </cell>
          <cell r="K639" t="str">
            <v>28</v>
          </cell>
          <cell r="L639" t="str">
            <v>58</v>
          </cell>
          <cell r="M639" t="str">
            <v>257</v>
          </cell>
          <cell r="N639" t="str">
            <v>13</v>
          </cell>
          <cell r="O639" t="str">
            <v>16</v>
          </cell>
          <cell r="P639" t="str">
            <v>28</v>
          </cell>
          <cell r="Q639" t="str">
            <v>2</v>
          </cell>
          <cell r="R639" t="str">
            <v>2</v>
          </cell>
          <cell r="S639" t="str">
            <v>Não</v>
          </cell>
          <cell r="T639" t="str">
            <v xml:space="preserve">FCIU7618032           </v>
          </cell>
          <cell r="V639" t="str">
            <v/>
          </cell>
          <cell r="W639" t="str">
            <v/>
          </cell>
          <cell r="X639" t="str">
            <v/>
          </cell>
          <cell r="Y639" t="str">
            <v/>
          </cell>
          <cell r="Z639" t="str">
            <v xml:space="preserve">7 </v>
          </cell>
          <cell r="AA639" t="str">
            <v>0</v>
          </cell>
          <cell r="AB639" t="str">
            <v>65</v>
          </cell>
          <cell r="AC639" t="str">
            <v>11</v>
          </cell>
          <cell r="AD639" t="str">
            <v xml:space="preserve">FCIU7618032              </v>
          </cell>
          <cell r="AE639" t="str">
            <v/>
          </cell>
          <cell r="AF639" t="str">
            <v/>
          </cell>
          <cell r="AG639" t="str">
            <v>13682900</v>
          </cell>
          <cell r="AH639" t="str">
            <v>Pendente</v>
          </cell>
          <cell r="AI639" t="str">
            <v>Não</v>
          </cell>
          <cell r="AJ639" t="str">
            <v>25/02/2022</v>
          </cell>
          <cell r="AK639" t="str">
            <v>Marítimo</v>
          </cell>
          <cell r="AL639" t="str">
            <v>03/03/2022</v>
          </cell>
          <cell r="AM639" t="str">
            <v>18/03/2022</v>
          </cell>
          <cell r="AN639" t="str">
            <v xml:space="preserve">          </v>
          </cell>
        </row>
        <row r="640">
          <cell r="B640">
            <v>80537207</v>
          </cell>
          <cell r="C640" t="str">
            <v xml:space="preserve">540202430 </v>
          </cell>
          <cell r="E640" t="str">
            <v/>
          </cell>
          <cell r="F640" t="str">
            <v/>
          </cell>
          <cell r="G640" t="str">
            <v xml:space="preserve">MSC MICHELA                                       </v>
          </cell>
          <cell r="I640" t="str">
            <v/>
          </cell>
          <cell r="J640">
            <v>9</v>
          </cell>
          <cell r="K640" t="str">
            <v>4</v>
          </cell>
          <cell r="L640" t="str">
            <v>9</v>
          </cell>
          <cell r="M640" t="str">
            <v>0</v>
          </cell>
          <cell r="N640" t="str">
            <v>19</v>
          </cell>
          <cell r="O640" t="str">
            <v>30</v>
          </cell>
          <cell r="P640" t="str">
            <v>1</v>
          </cell>
          <cell r="Q640" t="str">
            <v>0</v>
          </cell>
          <cell r="R640" t="str">
            <v>0</v>
          </cell>
          <cell r="S640" t="str">
            <v>Não</v>
          </cell>
          <cell r="T640" t="str">
            <v xml:space="preserve">HLXU8418690           </v>
          </cell>
          <cell r="V640" t="str">
            <v/>
          </cell>
          <cell r="W640" t="str">
            <v/>
          </cell>
          <cell r="X640" t="str">
            <v/>
          </cell>
          <cell r="Y640" t="str">
            <v/>
          </cell>
          <cell r="Z640" t="str">
            <v xml:space="preserve">7 </v>
          </cell>
          <cell r="AA640" t="str">
            <v>0</v>
          </cell>
          <cell r="AB640" t="str">
            <v>50</v>
          </cell>
          <cell r="AC640" t="str">
            <v>11</v>
          </cell>
          <cell r="AD640" t="str">
            <v xml:space="preserve">HLXU8418690              </v>
          </cell>
          <cell r="AE640" t="str">
            <v/>
          </cell>
          <cell r="AF640" t="str">
            <v/>
          </cell>
          <cell r="AG640" t="str">
            <v>13682900</v>
          </cell>
          <cell r="AH640" t="str">
            <v>Pendente</v>
          </cell>
          <cell r="AI640" t="str">
            <v>Não</v>
          </cell>
          <cell r="AJ640" t="str">
            <v>18/02/2022</v>
          </cell>
          <cell r="AK640" t="str">
            <v>Marítimo</v>
          </cell>
          <cell r="AL640" t="str">
            <v>03/03/2022</v>
          </cell>
          <cell r="AM640" t="str">
            <v>18/03/2022</v>
          </cell>
          <cell r="AN640" t="str">
            <v xml:space="preserve">          </v>
          </cell>
        </row>
        <row r="641">
          <cell r="B641">
            <v>80536916</v>
          </cell>
          <cell r="C641" t="str">
            <v xml:space="preserve">540202431 </v>
          </cell>
          <cell r="E641" t="str">
            <v/>
          </cell>
          <cell r="F641" t="str">
            <v/>
          </cell>
          <cell r="G641" t="str">
            <v xml:space="preserve">MSC MICHELA                                       </v>
          </cell>
          <cell r="I641" t="str">
            <v/>
          </cell>
          <cell r="J641">
            <v>78</v>
          </cell>
          <cell r="K641" t="str">
            <v>18</v>
          </cell>
          <cell r="L641" t="str">
            <v>78</v>
          </cell>
          <cell r="M641" t="str">
            <v>310</v>
          </cell>
          <cell r="N641" t="str">
            <v>30</v>
          </cell>
          <cell r="O641" t="str">
            <v>5</v>
          </cell>
          <cell r="P641" t="str">
            <v>13</v>
          </cell>
          <cell r="Q641" t="str">
            <v>3</v>
          </cell>
          <cell r="R641" t="str">
            <v>3</v>
          </cell>
          <cell r="S641" t="str">
            <v>Não</v>
          </cell>
          <cell r="T641" t="str">
            <v xml:space="preserve">FCIU8037916           </v>
          </cell>
          <cell r="U641" t="str">
            <v>23/03/2022</v>
          </cell>
          <cell r="V641" t="str">
            <v/>
          </cell>
          <cell r="W641" t="str">
            <v/>
          </cell>
          <cell r="X641" t="str">
            <v/>
          </cell>
          <cell r="Y641" t="str">
            <v/>
          </cell>
          <cell r="Z641" t="str">
            <v xml:space="preserve">7 </v>
          </cell>
          <cell r="AA641" t="str">
            <v>5</v>
          </cell>
          <cell r="AB641" t="str">
            <v>59</v>
          </cell>
          <cell r="AC641" t="str">
            <v>11</v>
          </cell>
          <cell r="AD641" t="str">
            <v xml:space="preserve">FCIU8037916              </v>
          </cell>
          <cell r="AE641" t="str">
            <v/>
          </cell>
          <cell r="AF641" t="str">
            <v/>
          </cell>
          <cell r="AG641" t="str">
            <v>13682900</v>
          </cell>
          <cell r="AH641" t="str">
            <v>Pendente</v>
          </cell>
          <cell r="AI641" t="str">
            <v>Não</v>
          </cell>
          <cell r="AJ641" t="str">
            <v>18/02/2022</v>
          </cell>
          <cell r="AK641" t="str">
            <v>Marítimo</v>
          </cell>
          <cell r="AL641" t="str">
            <v>03/03/2022</v>
          </cell>
          <cell r="AM641" t="str">
            <v>18/03/2022</v>
          </cell>
          <cell r="AN641" t="str">
            <v xml:space="preserve">          </v>
          </cell>
        </row>
        <row r="642">
          <cell r="B642">
            <v>80537116</v>
          </cell>
          <cell r="C642" t="str">
            <v xml:space="preserve">540202432 </v>
          </cell>
          <cell r="E642" t="str">
            <v/>
          </cell>
          <cell r="F642" t="str">
            <v/>
          </cell>
          <cell r="G642" t="str">
            <v xml:space="preserve">MSC MICHELA                                       </v>
          </cell>
          <cell r="I642" t="str">
            <v/>
          </cell>
          <cell r="J642">
            <v>50</v>
          </cell>
          <cell r="K642" t="str">
            <v>18</v>
          </cell>
          <cell r="L642" t="str">
            <v>50</v>
          </cell>
          <cell r="M642" t="str">
            <v>183</v>
          </cell>
          <cell r="N642" t="str">
            <v>20</v>
          </cell>
          <cell r="O642" t="str">
            <v>5</v>
          </cell>
          <cell r="P642" t="str">
            <v>13</v>
          </cell>
          <cell r="Q642" t="str">
            <v>0</v>
          </cell>
          <cell r="R642" t="str">
            <v>0</v>
          </cell>
          <cell r="S642" t="str">
            <v>Não</v>
          </cell>
          <cell r="T642" t="str">
            <v xml:space="preserve">UACU5476065           </v>
          </cell>
          <cell r="U642" t="str">
            <v>21/03/2022</v>
          </cell>
          <cell r="V642" t="str">
            <v>22/03/2022</v>
          </cell>
          <cell r="W642" t="str">
            <v>Ronie A9602656604/ Rodrigo A9753300500/ Patrick A9423201711</v>
          </cell>
          <cell r="X642" t="str">
            <v>MBB</v>
          </cell>
          <cell r="Y642" t="str">
            <v/>
          </cell>
          <cell r="Z642" t="str">
            <v xml:space="preserve">8 </v>
          </cell>
          <cell r="AA642" t="str">
            <v>4</v>
          </cell>
          <cell r="AB642" t="str">
            <v>43</v>
          </cell>
          <cell r="AC642" t="str">
            <v>11</v>
          </cell>
          <cell r="AD642" t="str">
            <v xml:space="preserve">UACU5476065              </v>
          </cell>
          <cell r="AE642" t="str">
            <v/>
          </cell>
          <cell r="AF642" t="str">
            <v/>
          </cell>
          <cell r="AG642" t="str">
            <v>13682900</v>
          </cell>
          <cell r="AH642" t="str">
            <v>Pendente</v>
          </cell>
          <cell r="AI642" t="str">
            <v>Não</v>
          </cell>
          <cell r="AJ642" t="str">
            <v>18/02/2022</v>
          </cell>
          <cell r="AK642" t="str">
            <v>Marítimo</v>
          </cell>
          <cell r="AL642" t="str">
            <v>03/03/2022</v>
          </cell>
          <cell r="AM642" t="str">
            <v>18/03/2022</v>
          </cell>
          <cell r="AN642" t="str">
            <v xml:space="preserve">          </v>
          </cell>
        </row>
        <row r="643">
          <cell r="B643">
            <v>80537141</v>
          </cell>
          <cell r="C643" t="str">
            <v xml:space="preserve">540202433 </v>
          </cell>
          <cell r="E643" t="str">
            <v/>
          </cell>
          <cell r="F643" t="str">
            <v/>
          </cell>
          <cell r="G643" t="str">
            <v xml:space="preserve">MSC MICHELA                                       </v>
          </cell>
          <cell r="I643" t="str">
            <v/>
          </cell>
          <cell r="J643">
            <v>93</v>
          </cell>
          <cell r="K643" t="str">
            <v>21</v>
          </cell>
          <cell r="L643" t="str">
            <v>93</v>
          </cell>
          <cell r="M643" t="str">
            <v>397</v>
          </cell>
          <cell r="N643" t="str">
            <v>31</v>
          </cell>
          <cell r="O643" t="str">
            <v>5</v>
          </cell>
          <cell r="P643" t="str">
            <v>2</v>
          </cell>
          <cell r="Q643" t="str">
            <v>0</v>
          </cell>
          <cell r="R643" t="str">
            <v>0</v>
          </cell>
          <cell r="S643" t="str">
            <v>Não</v>
          </cell>
          <cell r="T643" t="str">
            <v xml:space="preserve">TLLU5363983           </v>
          </cell>
          <cell r="U643" t="str">
            <v>24/03/2022</v>
          </cell>
          <cell r="V643" t="str">
            <v/>
          </cell>
          <cell r="W643" t="str">
            <v/>
          </cell>
          <cell r="X643" t="str">
            <v/>
          </cell>
          <cell r="Y643" t="str">
            <v/>
          </cell>
          <cell r="Z643" t="str">
            <v xml:space="preserve">7 </v>
          </cell>
          <cell r="AA643" t="str">
            <v>1</v>
          </cell>
          <cell r="AB643" t="str">
            <v>46</v>
          </cell>
          <cell r="AC643" t="str">
            <v>11</v>
          </cell>
          <cell r="AD643" t="str">
            <v xml:space="preserve">TLLU5363983              </v>
          </cell>
          <cell r="AE643" t="str">
            <v/>
          </cell>
          <cell r="AF643" t="str">
            <v/>
          </cell>
          <cell r="AG643" t="str">
            <v>13682900</v>
          </cell>
          <cell r="AH643" t="str">
            <v>Pendente</v>
          </cell>
          <cell r="AI643" t="str">
            <v>Não</v>
          </cell>
          <cell r="AJ643" t="str">
            <v>18/02/2022</v>
          </cell>
          <cell r="AK643" t="str">
            <v>Marítimo</v>
          </cell>
          <cell r="AL643" t="str">
            <v>03/03/2022</v>
          </cell>
          <cell r="AM643" t="str">
            <v>18/03/2022</v>
          </cell>
          <cell r="AN643" t="str">
            <v xml:space="preserve">          </v>
          </cell>
        </row>
        <row r="644">
          <cell r="B644">
            <v>80537308</v>
          </cell>
          <cell r="C644" t="str">
            <v xml:space="preserve">540202434 </v>
          </cell>
          <cell r="E644" t="str">
            <v/>
          </cell>
          <cell r="F644" t="str">
            <v/>
          </cell>
          <cell r="G644" t="str">
            <v xml:space="preserve">MSC MICHELA                                       </v>
          </cell>
          <cell r="I644" t="str">
            <v/>
          </cell>
          <cell r="J644">
            <v>51</v>
          </cell>
          <cell r="K644" t="str">
            <v>18</v>
          </cell>
          <cell r="L644" t="str">
            <v>51</v>
          </cell>
          <cell r="M644" t="str">
            <v>260</v>
          </cell>
          <cell r="N644" t="str">
            <v>22</v>
          </cell>
          <cell r="O644" t="str">
            <v>9</v>
          </cell>
          <cell r="P644" t="str">
            <v>12</v>
          </cell>
          <cell r="Q644" t="str">
            <v>0</v>
          </cell>
          <cell r="R644" t="str">
            <v>0</v>
          </cell>
          <cell r="S644" t="str">
            <v>Não</v>
          </cell>
          <cell r="T644" t="str">
            <v xml:space="preserve">UACU5899344           </v>
          </cell>
          <cell r="U644" t="str">
            <v>22/03/2022</v>
          </cell>
          <cell r="V644" t="str">
            <v/>
          </cell>
          <cell r="W644" t="str">
            <v/>
          </cell>
          <cell r="X644" t="str">
            <v/>
          </cell>
          <cell r="Y644" t="str">
            <v/>
          </cell>
          <cell r="Z644" t="str">
            <v xml:space="preserve">7 </v>
          </cell>
          <cell r="AA644" t="str">
            <v>2</v>
          </cell>
          <cell r="AB644" t="str">
            <v>48</v>
          </cell>
          <cell r="AC644" t="str">
            <v>11</v>
          </cell>
          <cell r="AD644" t="str">
            <v xml:space="preserve">UACU5899344              </v>
          </cell>
          <cell r="AE644" t="str">
            <v/>
          </cell>
          <cell r="AF644" t="str">
            <v/>
          </cell>
          <cell r="AG644" t="str">
            <v>13682900</v>
          </cell>
          <cell r="AH644" t="str">
            <v>Pendente</v>
          </cell>
          <cell r="AI644" t="str">
            <v>Não</v>
          </cell>
          <cell r="AJ644" t="str">
            <v>18/02/2022</v>
          </cell>
          <cell r="AK644" t="str">
            <v>Marítimo</v>
          </cell>
          <cell r="AL644" t="str">
            <v>03/03/2022</v>
          </cell>
          <cell r="AM644" t="str">
            <v>18/03/2022</v>
          </cell>
          <cell r="AN644" t="str">
            <v xml:space="preserve">          </v>
          </cell>
        </row>
        <row r="645">
          <cell r="B645">
            <v>80537323</v>
          </cell>
          <cell r="C645" t="str">
            <v xml:space="preserve">540202435 </v>
          </cell>
          <cell r="E645" t="str">
            <v/>
          </cell>
          <cell r="F645" t="str">
            <v/>
          </cell>
          <cell r="G645" t="str">
            <v xml:space="preserve">MSC MICHELA                                       </v>
          </cell>
          <cell r="I645" t="str">
            <v/>
          </cell>
          <cell r="J645">
            <v>12</v>
          </cell>
          <cell r="K645" t="str">
            <v>5</v>
          </cell>
          <cell r="L645" t="str">
            <v>12</v>
          </cell>
          <cell r="M645" t="str">
            <v>0</v>
          </cell>
          <cell r="N645" t="str">
            <v>7</v>
          </cell>
          <cell r="O645" t="str">
            <v>13</v>
          </cell>
          <cell r="P645" t="str">
            <v>6</v>
          </cell>
          <cell r="Q645" t="str">
            <v>0</v>
          </cell>
          <cell r="R645" t="str">
            <v>0</v>
          </cell>
          <cell r="S645" t="str">
            <v>Não</v>
          </cell>
          <cell r="T645" t="str">
            <v xml:space="preserve">HLBU3325067           </v>
          </cell>
          <cell r="V645" t="str">
            <v/>
          </cell>
          <cell r="W645" t="str">
            <v/>
          </cell>
          <cell r="X645" t="str">
            <v/>
          </cell>
          <cell r="Y645" t="str">
            <v/>
          </cell>
          <cell r="Z645" t="str">
            <v xml:space="preserve">7 </v>
          </cell>
          <cell r="AA645" t="str">
            <v>0</v>
          </cell>
          <cell r="AB645" t="str">
            <v>27</v>
          </cell>
          <cell r="AC645" t="str">
            <v>11</v>
          </cell>
          <cell r="AD645" t="str">
            <v xml:space="preserve">HLBU3325067              </v>
          </cell>
          <cell r="AE645" t="str">
            <v/>
          </cell>
          <cell r="AF645" t="str">
            <v/>
          </cell>
          <cell r="AG645" t="str">
            <v>13682900</v>
          </cell>
          <cell r="AH645" t="str">
            <v>Pendente</v>
          </cell>
          <cell r="AI645" t="str">
            <v>Não</v>
          </cell>
          <cell r="AJ645" t="str">
            <v>18/02/2022</v>
          </cell>
          <cell r="AK645" t="str">
            <v>Marítimo</v>
          </cell>
          <cell r="AL645" t="str">
            <v>03/03/2022</v>
          </cell>
          <cell r="AM645" t="str">
            <v>18/03/2022</v>
          </cell>
          <cell r="AN645" t="str">
            <v xml:space="preserve">          </v>
          </cell>
        </row>
        <row r="646">
          <cell r="B646">
            <v>80536911</v>
          </cell>
          <cell r="C646" t="str">
            <v xml:space="preserve">540202436 </v>
          </cell>
          <cell r="E646" t="str">
            <v/>
          </cell>
          <cell r="F646" t="str">
            <v/>
          </cell>
          <cell r="G646" t="str">
            <v xml:space="preserve">MSC MICHELA                                       </v>
          </cell>
          <cell r="I646" t="str">
            <v/>
          </cell>
          <cell r="J646">
            <v>17</v>
          </cell>
          <cell r="K646" t="str">
            <v>8</v>
          </cell>
          <cell r="L646" t="str">
            <v>17</v>
          </cell>
          <cell r="M646" t="str">
            <v>0</v>
          </cell>
          <cell r="N646" t="str">
            <v>25</v>
          </cell>
          <cell r="O646" t="str">
            <v>15</v>
          </cell>
          <cell r="P646" t="str">
            <v>14</v>
          </cell>
          <cell r="Q646" t="str">
            <v>0</v>
          </cell>
          <cell r="R646" t="str">
            <v>0</v>
          </cell>
          <cell r="S646" t="str">
            <v>Não</v>
          </cell>
          <cell r="T646" t="str">
            <v xml:space="preserve">HLBU2466060           </v>
          </cell>
          <cell r="U646" t="str">
            <v>28/03/2022</v>
          </cell>
          <cell r="V646" t="str">
            <v/>
          </cell>
          <cell r="W646" t="str">
            <v>CJ TRAVESSA ( DARIO ) PUXE SBL</v>
          </cell>
          <cell r="X646" t="str">
            <v>SBL</v>
          </cell>
          <cell r="Y646" t="str">
            <v/>
          </cell>
          <cell r="Z646" t="str">
            <v xml:space="preserve">7 </v>
          </cell>
          <cell r="AA646" t="str">
            <v>1</v>
          </cell>
          <cell r="AB646" t="str">
            <v>54</v>
          </cell>
          <cell r="AC646" t="str">
            <v>11</v>
          </cell>
          <cell r="AD646" t="str">
            <v xml:space="preserve">HLBU2466060              </v>
          </cell>
          <cell r="AE646" t="str">
            <v/>
          </cell>
          <cell r="AF646" t="str">
            <v/>
          </cell>
          <cell r="AG646" t="str">
            <v>13682900</v>
          </cell>
          <cell r="AH646" t="str">
            <v>Pendente</v>
          </cell>
          <cell r="AI646" t="str">
            <v>Não</v>
          </cell>
          <cell r="AJ646" t="str">
            <v>18/02/2022</v>
          </cell>
          <cell r="AK646" t="str">
            <v>Marítimo</v>
          </cell>
          <cell r="AL646" t="str">
            <v>03/03/2022</v>
          </cell>
          <cell r="AM646" t="str">
            <v>18/03/2022</v>
          </cell>
          <cell r="AN646" t="str">
            <v xml:space="preserve">          </v>
          </cell>
        </row>
        <row r="647">
          <cell r="B647">
            <v>80537339</v>
          </cell>
          <cell r="C647" t="str">
            <v xml:space="preserve">540202438 </v>
          </cell>
          <cell r="E647" t="str">
            <v/>
          </cell>
          <cell r="F647" t="str">
            <v/>
          </cell>
          <cell r="G647" t="str">
            <v xml:space="preserve">MSC MICHELA                                       </v>
          </cell>
          <cell r="I647" t="str">
            <v/>
          </cell>
          <cell r="J647">
            <v>27</v>
          </cell>
          <cell r="K647" t="str">
            <v>9</v>
          </cell>
          <cell r="L647" t="str">
            <v>27</v>
          </cell>
          <cell r="M647" t="str">
            <v>75</v>
          </cell>
          <cell r="N647" t="str">
            <v>26</v>
          </cell>
          <cell r="O647" t="str">
            <v>9</v>
          </cell>
          <cell r="P647" t="str">
            <v>9</v>
          </cell>
          <cell r="Q647" t="str">
            <v>3</v>
          </cell>
          <cell r="R647" t="str">
            <v>3</v>
          </cell>
          <cell r="S647" t="str">
            <v>Não</v>
          </cell>
          <cell r="T647" t="str">
            <v xml:space="preserve">UACU5712617           </v>
          </cell>
          <cell r="U647" t="str">
            <v>22/03/2022</v>
          </cell>
          <cell r="V647" t="str">
            <v/>
          </cell>
          <cell r="W647" t="str">
            <v/>
          </cell>
          <cell r="X647" t="str">
            <v/>
          </cell>
          <cell r="Y647" t="str">
            <v/>
          </cell>
          <cell r="Z647" t="str">
            <v xml:space="preserve">7 </v>
          </cell>
          <cell r="AA647" t="str">
            <v>2</v>
          </cell>
          <cell r="AB647" t="str">
            <v>49</v>
          </cell>
          <cell r="AC647" t="str">
            <v>11</v>
          </cell>
          <cell r="AD647" t="str">
            <v xml:space="preserve">UACU5712617              </v>
          </cell>
          <cell r="AE647" t="str">
            <v/>
          </cell>
          <cell r="AF647" t="str">
            <v/>
          </cell>
          <cell r="AG647" t="str">
            <v>13682900</v>
          </cell>
          <cell r="AH647" t="str">
            <v>Pendente</v>
          </cell>
          <cell r="AI647" t="str">
            <v>Não</v>
          </cell>
          <cell r="AJ647" t="str">
            <v>18/02/2022</v>
          </cell>
          <cell r="AK647" t="str">
            <v>Marítimo</v>
          </cell>
          <cell r="AL647" t="str">
            <v>03/03/2022</v>
          </cell>
          <cell r="AM647" t="str">
            <v>18/03/2022</v>
          </cell>
          <cell r="AN647" t="str">
            <v xml:space="preserve">          </v>
          </cell>
        </row>
        <row r="648">
          <cell r="B648">
            <v>80537341</v>
          </cell>
          <cell r="C648" t="str">
            <v xml:space="preserve">540202440 </v>
          </cell>
          <cell r="E648" t="str">
            <v/>
          </cell>
          <cell r="F648" t="str">
            <v/>
          </cell>
          <cell r="G648" t="str">
            <v xml:space="preserve">MSC MICHELA                                       </v>
          </cell>
          <cell r="I648" t="str">
            <v/>
          </cell>
          <cell r="J648">
            <v>4</v>
          </cell>
          <cell r="K648" t="str">
            <v>2</v>
          </cell>
          <cell r="L648" t="str">
            <v>4</v>
          </cell>
          <cell r="M648" t="str">
            <v>0</v>
          </cell>
          <cell r="N648" t="str">
            <v>9</v>
          </cell>
          <cell r="O648" t="str">
            <v>15</v>
          </cell>
          <cell r="P648" t="str">
            <v>0</v>
          </cell>
          <cell r="Q648" t="str">
            <v>2</v>
          </cell>
          <cell r="R648" t="str">
            <v>2</v>
          </cell>
          <cell r="S648" t="str">
            <v>Não</v>
          </cell>
          <cell r="T648" t="str">
            <v xml:space="preserve">FANU1706786           </v>
          </cell>
          <cell r="U648" t="str">
            <v>25/03/2022</v>
          </cell>
          <cell r="V648" t="str">
            <v/>
          </cell>
          <cell r="W648" t="str">
            <v/>
          </cell>
          <cell r="X648" t="str">
            <v/>
          </cell>
          <cell r="Y648" t="str">
            <v/>
          </cell>
          <cell r="Z648" t="str">
            <v xml:space="preserve">7 </v>
          </cell>
          <cell r="AA648" t="str">
            <v>1</v>
          </cell>
          <cell r="AB648" t="str">
            <v>26</v>
          </cell>
          <cell r="AC648" t="str">
            <v>11</v>
          </cell>
          <cell r="AD648" t="str">
            <v xml:space="preserve">FANU1706786              </v>
          </cell>
          <cell r="AE648" t="str">
            <v/>
          </cell>
          <cell r="AF648" t="str">
            <v/>
          </cell>
          <cell r="AG648" t="str">
            <v>13682900</v>
          </cell>
          <cell r="AH648" t="str">
            <v>Pendente</v>
          </cell>
          <cell r="AI648" t="str">
            <v>Não</v>
          </cell>
          <cell r="AJ648" t="str">
            <v>18/02/2022</v>
          </cell>
          <cell r="AK648" t="str">
            <v>Marítimo</v>
          </cell>
          <cell r="AL648" t="str">
            <v>03/03/2022</v>
          </cell>
          <cell r="AM648" t="str">
            <v>18/03/2022</v>
          </cell>
          <cell r="AN648" t="str">
            <v xml:space="preserve">          </v>
          </cell>
        </row>
        <row r="649">
          <cell r="B649">
            <v>80537356</v>
          </cell>
          <cell r="C649" t="str">
            <v xml:space="preserve">540202445 </v>
          </cell>
          <cell r="E649" t="str">
            <v/>
          </cell>
          <cell r="F649" t="str">
            <v/>
          </cell>
          <cell r="G649" t="str">
            <v xml:space="preserve">MSC MICHELA                                       </v>
          </cell>
          <cell r="I649" t="str">
            <v/>
          </cell>
          <cell r="J649">
            <v>63</v>
          </cell>
          <cell r="K649" t="str">
            <v>19</v>
          </cell>
          <cell r="L649" t="str">
            <v>63</v>
          </cell>
          <cell r="M649" t="str">
            <v>535</v>
          </cell>
          <cell r="N649" t="str">
            <v>16</v>
          </cell>
          <cell r="O649" t="str">
            <v>15</v>
          </cell>
          <cell r="P649" t="str">
            <v>10</v>
          </cell>
          <cell r="Q649" t="str">
            <v>1</v>
          </cell>
          <cell r="R649" t="str">
            <v>1</v>
          </cell>
          <cell r="S649" t="str">
            <v>Não</v>
          </cell>
          <cell r="T649" t="str">
            <v xml:space="preserve">UACU5800385           </v>
          </cell>
          <cell r="U649" t="str">
            <v>28/03/2022</v>
          </cell>
          <cell r="V649" t="str">
            <v/>
          </cell>
          <cell r="W649" t="str">
            <v/>
          </cell>
          <cell r="X649" t="str">
            <v/>
          </cell>
          <cell r="Y649" t="str">
            <v/>
          </cell>
          <cell r="Z649" t="str">
            <v xml:space="preserve">7 </v>
          </cell>
          <cell r="AA649" t="str">
            <v>1</v>
          </cell>
          <cell r="AB649" t="str">
            <v>50</v>
          </cell>
          <cell r="AC649" t="str">
            <v>11</v>
          </cell>
          <cell r="AD649" t="str">
            <v xml:space="preserve">UACU5800385              </v>
          </cell>
          <cell r="AE649" t="str">
            <v/>
          </cell>
          <cell r="AF649" t="str">
            <v/>
          </cell>
          <cell r="AG649" t="str">
            <v>13682900</v>
          </cell>
          <cell r="AH649" t="str">
            <v>Pendente</v>
          </cell>
          <cell r="AI649" t="str">
            <v>Não</v>
          </cell>
          <cell r="AJ649" t="str">
            <v>18/02/2022</v>
          </cell>
          <cell r="AK649" t="str">
            <v>Marítimo</v>
          </cell>
          <cell r="AL649" t="str">
            <v>03/03/2022</v>
          </cell>
          <cell r="AM649" t="str">
            <v>18/03/2022</v>
          </cell>
          <cell r="AN649" t="str">
            <v xml:space="preserve">          </v>
          </cell>
        </row>
        <row r="650">
          <cell r="B650">
            <v>80538206</v>
          </cell>
          <cell r="C650" t="str">
            <v xml:space="preserve">540202446 </v>
          </cell>
          <cell r="E650" t="str">
            <v/>
          </cell>
          <cell r="F650" t="str">
            <v/>
          </cell>
          <cell r="G650" t="str">
            <v xml:space="preserve">MSC MICHELA                                       </v>
          </cell>
          <cell r="I650" t="str">
            <v/>
          </cell>
          <cell r="J650">
            <v>13</v>
          </cell>
          <cell r="K650" t="str">
            <v>7</v>
          </cell>
          <cell r="L650" t="str">
            <v>13</v>
          </cell>
          <cell r="M650" t="str">
            <v>0</v>
          </cell>
          <cell r="N650" t="str">
            <v>14</v>
          </cell>
          <cell r="O650" t="str">
            <v>14</v>
          </cell>
          <cell r="P650" t="str">
            <v>15</v>
          </cell>
          <cell r="Q650" t="str">
            <v>0</v>
          </cell>
          <cell r="R650" t="str">
            <v>0</v>
          </cell>
          <cell r="S650" t="str">
            <v>Não</v>
          </cell>
          <cell r="T650" t="str">
            <v xml:space="preserve">HLBU1945217           </v>
          </cell>
          <cell r="V650" t="str">
            <v/>
          </cell>
          <cell r="W650" t="str">
            <v/>
          </cell>
          <cell r="X650" t="str">
            <v/>
          </cell>
          <cell r="Y650" t="str">
            <v/>
          </cell>
          <cell r="Z650" t="str">
            <v xml:space="preserve">7 </v>
          </cell>
          <cell r="AA650" t="str">
            <v>0</v>
          </cell>
          <cell r="AB650" t="str">
            <v>43</v>
          </cell>
          <cell r="AC650" t="str">
            <v>11</v>
          </cell>
          <cell r="AD650" t="str">
            <v xml:space="preserve">HLBU1945217              </v>
          </cell>
          <cell r="AE650" t="str">
            <v/>
          </cell>
          <cell r="AF650" t="str">
            <v/>
          </cell>
          <cell r="AG650" t="str">
            <v>13682900</v>
          </cell>
          <cell r="AH650" t="str">
            <v>Pendente</v>
          </cell>
          <cell r="AI650" t="str">
            <v>Não</v>
          </cell>
          <cell r="AJ650" t="str">
            <v>25/02/2022</v>
          </cell>
          <cell r="AK650" t="str">
            <v>Marítimo</v>
          </cell>
          <cell r="AL650" t="str">
            <v>03/03/2022</v>
          </cell>
          <cell r="AM650" t="str">
            <v>18/03/2022</v>
          </cell>
          <cell r="AN650" t="str">
            <v xml:space="preserve">          </v>
          </cell>
        </row>
        <row r="651">
          <cell r="B651">
            <v>80537373</v>
          </cell>
          <cell r="C651" t="str">
            <v xml:space="preserve">540202447 </v>
          </cell>
          <cell r="E651" t="str">
            <v/>
          </cell>
          <cell r="F651" t="str">
            <v/>
          </cell>
          <cell r="G651" t="str">
            <v xml:space="preserve">MSC MICHELA                                       </v>
          </cell>
          <cell r="I651" t="str">
            <v/>
          </cell>
          <cell r="J651">
            <v>53</v>
          </cell>
          <cell r="K651" t="str">
            <v>14</v>
          </cell>
          <cell r="L651" t="str">
            <v>53</v>
          </cell>
          <cell r="M651" t="str">
            <v>242</v>
          </cell>
          <cell r="N651" t="str">
            <v>30</v>
          </cell>
          <cell r="O651" t="str">
            <v>14</v>
          </cell>
          <cell r="P651" t="str">
            <v>24</v>
          </cell>
          <cell r="Q651" t="str">
            <v>0</v>
          </cell>
          <cell r="R651" t="str">
            <v>0</v>
          </cell>
          <cell r="S651" t="str">
            <v>Não</v>
          </cell>
          <cell r="T651" t="str">
            <v xml:space="preserve">CAIU9130460           </v>
          </cell>
          <cell r="U651" t="str">
            <v>22/03/2022</v>
          </cell>
          <cell r="V651" t="str">
            <v/>
          </cell>
          <cell r="W651" t="str">
            <v/>
          </cell>
          <cell r="X651" t="str">
            <v/>
          </cell>
          <cell r="Y651" t="str">
            <v/>
          </cell>
          <cell r="Z651" t="str">
            <v xml:space="preserve">7 </v>
          </cell>
          <cell r="AA651" t="str">
            <v>2</v>
          </cell>
          <cell r="AB651" t="str">
            <v>77</v>
          </cell>
          <cell r="AC651" t="str">
            <v>11</v>
          </cell>
          <cell r="AD651" t="str">
            <v xml:space="preserve">CAIU9130460              </v>
          </cell>
          <cell r="AE651" t="str">
            <v/>
          </cell>
          <cell r="AF651" t="str">
            <v/>
          </cell>
          <cell r="AG651" t="str">
            <v>13682900</v>
          </cell>
          <cell r="AH651" t="str">
            <v>Pendente</v>
          </cell>
          <cell r="AI651" t="str">
            <v>Não</v>
          </cell>
          <cell r="AJ651" t="str">
            <v>18/02/2022</v>
          </cell>
          <cell r="AK651" t="str">
            <v>Marítimo</v>
          </cell>
          <cell r="AL651" t="str">
            <v>03/03/2022</v>
          </cell>
          <cell r="AM651" t="str">
            <v>18/03/2022</v>
          </cell>
          <cell r="AN651" t="str">
            <v xml:space="preserve">          </v>
          </cell>
        </row>
        <row r="652">
          <cell r="B652">
            <v>80538217</v>
          </cell>
          <cell r="C652" t="str">
            <v xml:space="preserve">540202448 </v>
          </cell>
          <cell r="E652" t="str">
            <v/>
          </cell>
          <cell r="F652" t="str">
            <v/>
          </cell>
          <cell r="G652" t="str">
            <v xml:space="preserve">MSC MICHELA                                       </v>
          </cell>
          <cell r="I652" t="str">
            <v/>
          </cell>
          <cell r="J652">
            <v>12</v>
          </cell>
          <cell r="K652" t="str">
            <v>1</v>
          </cell>
          <cell r="L652" t="str">
            <v>12</v>
          </cell>
          <cell r="M652" t="str">
            <v>0</v>
          </cell>
          <cell r="N652" t="str">
            <v>36</v>
          </cell>
          <cell r="O652" t="str">
            <v>12</v>
          </cell>
          <cell r="P652" t="str">
            <v>15</v>
          </cell>
          <cell r="Q652" t="str">
            <v>0</v>
          </cell>
          <cell r="R652" t="str">
            <v>0</v>
          </cell>
          <cell r="S652" t="str">
            <v>Não</v>
          </cell>
          <cell r="T652" t="str">
            <v xml:space="preserve">UACU5486192           </v>
          </cell>
          <cell r="V652" t="str">
            <v/>
          </cell>
          <cell r="W652" t="str">
            <v/>
          </cell>
          <cell r="X652" t="str">
            <v/>
          </cell>
          <cell r="Y652" t="str">
            <v/>
          </cell>
          <cell r="Z652" t="str">
            <v xml:space="preserve">7 </v>
          </cell>
          <cell r="AA652" t="str">
            <v>0</v>
          </cell>
          <cell r="AB652" t="str">
            <v>63</v>
          </cell>
          <cell r="AC652" t="str">
            <v>11</v>
          </cell>
          <cell r="AD652" t="str">
            <v xml:space="preserve">UACU5486192              </v>
          </cell>
          <cell r="AE652" t="str">
            <v/>
          </cell>
          <cell r="AF652" t="str">
            <v/>
          </cell>
          <cell r="AG652" t="str">
            <v>13682900</v>
          </cell>
          <cell r="AH652" t="str">
            <v>Pendente</v>
          </cell>
          <cell r="AI652" t="str">
            <v>Não</v>
          </cell>
          <cell r="AJ652" t="str">
            <v>25/02/2022</v>
          </cell>
          <cell r="AK652" t="str">
            <v>Marítimo</v>
          </cell>
          <cell r="AL652" t="str">
            <v>03/03/2022</v>
          </cell>
          <cell r="AM652" t="str">
            <v>18/03/2022</v>
          </cell>
          <cell r="AN652" t="str">
            <v xml:space="preserve">          </v>
          </cell>
        </row>
        <row r="653">
          <cell r="B653">
            <v>80537446</v>
          </cell>
          <cell r="C653" t="str">
            <v xml:space="preserve">540202449 </v>
          </cell>
          <cell r="E653" t="str">
            <v/>
          </cell>
          <cell r="F653" t="str">
            <v/>
          </cell>
          <cell r="G653" t="str">
            <v xml:space="preserve">MSC MICHELA                                       </v>
          </cell>
          <cell r="I653" t="str">
            <v/>
          </cell>
          <cell r="J653">
            <v>22</v>
          </cell>
          <cell r="K653" t="str">
            <v>5</v>
          </cell>
          <cell r="L653" t="str">
            <v>22</v>
          </cell>
          <cell r="M653" t="str">
            <v>5</v>
          </cell>
          <cell r="N653" t="str">
            <v>42</v>
          </cell>
          <cell r="O653" t="str">
            <v>8</v>
          </cell>
          <cell r="P653" t="str">
            <v>17</v>
          </cell>
          <cell r="Q653" t="str">
            <v>0</v>
          </cell>
          <cell r="R653" t="str">
            <v>0</v>
          </cell>
          <cell r="S653" t="str">
            <v>Não</v>
          </cell>
          <cell r="T653" t="str">
            <v xml:space="preserve">FCIU7039642           </v>
          </cell>
          <cell r="U653" t="str">
            <v>28/03/2022</v>
          </cell>
          <cell r="V653" t="str">
            <v/>
          </cell>
          <cell r="W653" t="str">
            <v/>
          </cell>
          <cell r="X653" t="str">
            <v/>
          </cell>
          <cell r="Y653" t="str">
            <v/>
          </cell>
          <cell r="Z653" t="str">
            <v xml:space="preserve">7 </v>
          </cell>
          <cell r="AA653" t="str">
            <v>2</v>
          </cell>
          <cell r="AB653" t="str">
            <v>72</v>
          </cell>
          <cell r="AC653" t="str">
            <v>11</v>
          </cell>
          <cell r="AD653" t="str">
            <v xml:space="preserve">FCIU7039642              </v>
          </cell>
          <cell r="AE653" t="str">
            <v/>
          </cell>
          <cell r="AF653" t="str">
            <v/>
          </cell>
          <cell r="AG653" t="str">
            <v>13682900</v>
          </cell>
          <cell r="AH653" t="str">
            <v>Pendente</v>
          </cell>
          <cell r="AI653" t="str">
            <v>Não</v>
          </cell>
          <cell r="AJ653" t="str">
            <v>18/02/2022</v>
          </cell>
          <cell r="AK653" t="str">
            <v>Marítimo</v>
          </cell>
          <cell r="AL653" t="str">
            <v>03/03/2022</v>
          </cell>
          <cell r="AM653" t="str">
            <v>18/03/2022</v>
          </cell>
          <cell r="AN653" t="str">
            <v xml:space="preserve">          </v>
          </cell>
        </row>
        <row r="654">
          <cell r="B654">
            <v>80538302</v>
          </cell>
          <cell r="C654" t="str">
            <v xml:space="preserve">540202450 </v>
          </cell>
          <cell r="E654" t="str">
            <v/>
          </cell>
          <cell r="F654" t="str">
            <v/>
          </cell>
          <cell r="G654" t="str">
            <v xml:space="preserve">MSC MICHELA                                       </v>
          </cell>
          <cell r="I654" t="str">
            <v/>
          </cell>
          <cell r="J654">
            <v>1</v>
          </cell>
          <cell r="K654" t="str">
            <v>1</v>
          </cell>
          <cell r="L654" t="str">
            <v>1</v>
          </cell>
          <cell r="M654" t="str">
            <v>0</v>
          </cell>
          <cell r="N654" t="str">
            <v>0</v>
          </cell>
          <cell r="O654" t="str">
            <v>20</v>
          </cell>
          <cell r="P654" t="str">
            <v>0</v>
          </cell>
          <cell r="Q654" t="str">
            <v>0</v>
          </cell>
          <cell r="R654" t="str">
            <v>0</v>
          </cell>
          <cell r="S654" t="str">
            <v>Não</v>
          </cell>
          <cell r="T654" t="str">
            <v xml:space="preserve">TCNU8978255           </v>
          </cell>
          <cell r="V654" t="str">
            <v/>
          </cell>
          <cell r="W654" t="str">
            <v>PORTA-OBJETOS AREA DO TETO ( ALVARO ) PUXE SBL</v>
          </cell>
          <cell r="X654" t="str">
            <v>SBL</v>
          </cell>
          <cell r="Y654" t="str">
            <v/>
          </cell>
          <cell r="Z654" t="str">
            <v xml:space="preserve">7 </v>
          </cell>
          <cell r="AA654" t="str">
            <v>0</v>
          </cell>
          <cell r="AB654" t="str">
            <v>20</v>
          </cell>
          <cell r="AC654" t="str">
            <v>11</v>
          </cell>
          <cell r="AD654" t="str">
            <v xml:space="preserve">TCNU8978255              </v>
          </cell>
          <cell r="AE654" t="str">
            <v/>
          </cell>
          <cell r="AF654" t="str">
            <v/>
          </cell>
          <cell r="AG654" t="str">
            <v>13682900</v>
          </cell>
          <cell r="AH654" t="str">
            <v>Pendente</v>
          </cell>
          <cell r="AI654" t="str">
            <v>Não</v>
          </cell>
          <cell r="AJ654" t="str">
            <v>25/02/2022</v>
          </cell>
          <cell r="AK654" t="str">
            <v>Marítimo</v>
          </cell>
          <cell r="AL654" t="str">
            <v>03/03/2022</v>
          </cell>
          <cell r="AM654" t="str">
            <v>18/03/2022</v>
          </cell>
          <cell r="AN654" t="str">
            <v xml:space="preserve">          </v>
          </cell>
        </row>
        <row r="655">
          <cell r="B655">
            <v>80538303</v>
          </cell>
          <cell r="C655" t="str">
            <v xml:space="preserve">540202451 </v>
          </cell>
          <cell r="E655" t="str">
            <v/>
          </cell>
          <cell r="F655" t="str">
            <v/>
          </cell>
          <cell r="G655" t="str">
            <v xml:space="preserve">MSC MICHELA                                       </v>
          </cell>
          <cell r="I655" t="str">
            <v/>
          </cell>
          <cell r="J655">
            <v>12</v>
          </cell>
          <cell r="K655" t="str">
            <v>6</v>
          </cell>
          <cell r="L655" t="str">
            <v>12</v>
          </cell>
          <cell r="M655" t="str">
            <v>0</v>
          </cell>
          <cell r="N655" t="str">
            <v>3</v>
          </cell>
          <cell r="O655" t="str">
            <v>29</v>
          </cell>
          <cell r="P655" t="str">
            <v>4</v>
          </cell>
          <cell r="Q655" t="str">
            <v>0</v>
          </cell>
          <cell r="R655" t="str">
            <v>0</v>
          </cell>
          <cell r="S655" t="str">
            <v>Não</v>
          </cell>
          <cell r="T655" t="str">
            <v xml:space="preserve">HLBU2381066           </v>
          </cell>
          <cell r="V655" t="str">
            <v/>
          </cell>
          <cell r="W655" t="str">
            <v/>
          </cell>
          <cell r="X655" t="str">
            <v/>
          </cell>
          <cell r="Y655" t="str">
            <v/>
          </cell>
          <cell r="Z655" t="str">
            <v xml:space="preserve">7 </v>
          </cell>
          <cell r="AA655" t="str">
            <v>0</v>
          </cell>
          <cell r="AB655" t="str">
            <v>36</v>
          </cell>
          <cell r="AC655" t="str">
            <v>11</v>
          </cell>
          <cell r="AD655" t="str">
            <v xml:space="preserve">HLBU2381066              </v>
          </cell>
          <cell r="AE655" t="str">
            <v/>
          </cell>
          <cell r="AF655" t="str">
            <v/>
          </cell>
          <cell r="AG655" t="str">
            <v>13682900</v>
          </cell>
          <cell r="AH655" t="str">
            <v>Pendente</v>
          </cell>
          <cell r="AI655" t="str">
            <v>Não</v>
          </cell>
          <cell r="AJ655" t="str">
            <v>25/02/2022</v>
          </cell>
          <cell r="AK655" t="str">
            <v>Marítimo</v>
          </cell>
          <cell r="AL655" t="str">
            <v>03/03/2022</v>
          </cell>
          <cell r="AM655" t="str">
            <v>18/03/2022</v>
          </cell>
          <cell r="AN655" t="str">
            <v xml:space="preserve">          </v>
          </cell>
        </row>
        <row r="656">
          <cell r="B656">
            <v>80537471</v>
          </cell>
          <cell r="C656" t="str">
            <v xml:space="preserve">540202452 </v>
          </cell>
          <cell r="E656" t="str">
            <v/>
          </cell>
          <cell r="F656" t="str">
            <v/>
          </cell>
          <cell r="G656" t="str">
            <v xml:space="preserve">MSC MICHELA                                       </v>
          </cell>
          <cell r="I656" t="str">
            <v/>
          </cell>
          <cell r="J656">
            <v>57</v>
          </cell>
          <cell r="K656" t="str">
            <v>9</v>
          </cell>
          <cell r="L656" t="str">
            <v>57</v>
          </cell>
          <cell r="M656" t="str">
            <v>284</v>
          </cell>
          <cell r="N656" t="str">
            <v>37</v>
          </cell>
          <cell r="O656" t="str">
            <v>5</v>
          </cell>
          <cell r="P656" t="str">
            <v>7</v>
          </cell>
          <cell r="Q656" t="str">
            <v>0</v>
          </cell>
          <cell r="R656" t="str">
            <v>0</v>
          </cell>
          <cell r="S656" t="str">
            <v>Não</v>
          </cell>
          <cell r="T656" t="str">
            <v xml:space="preserve">HLBU2271942           </v>
          </cell>
          <cell r="U656" t="str">
            <v>23/03/2022</v>
          </cell>
          <cell r="V656" t="str">
            <v/>
          </cell>
          <cell r="W656" t="str">
            <v/>
          </cell>
          <cell r="X656" t="str">
            <v/>
          </cell>
          <cell r="Y656" t="str">
            <v/>
          </cell>
          <cell r="Z656" t="str">
            <v xml:space="preserve">7 </v>
          </cell>
          <cell r="AA656" t="str">
            <v>3</v>
          </cell>
          <cell r="AB656" t="str">
            <v>57</v>
          </cell>
          <cell r="AC656" t="str">
            <v>11</v>
          </cell>
          <cell r="AD656" t="str">
            <v xml:space="preserve">HLBU2271942              </v>
          </cell>
          <cell r="AE656" t="str">
            <v/>
          </cell>
          <cell r="AF656" t="str">
            <v/>
          </cell>
          <cell r="AG656" t="str">
            <v>13682900</v>
          </cell>
          <cell r="AH656" t="str">
            <v>Pendente</v>
          </cell>
          <cell r="AI656" t="str">
            <v>Não</v>
          </cell>
          <cell r="AJ656" t="str">
            <v>18/02/2022</v>
          </cell>
          <cell r="AK656" t="str">
            <v>Marítimo</v>
          </cell>
          <cell r="AL656" t="str">
            <v>03/03/2022</v>
          </cell>
          <cell r="AM656" t="str">
            <v>18/03/2022</v>
          </cell>
          <cell r="AN656" t="str">
            <v xml:space="preserve">          </v>
          </cell>
        </row>
        <row r="657">
          <cell r="B657">
            <v>80536956</v>
          </cell>
          <cell r="C657" t="str">
            <v xml:space="preserve">540202453 </v>
          </cell>
          <cell r="E657" t="str">
            <v/>
          </cell>
          <cell r="F657" t="str">
            <v/>
          </cell>
          <cell r="G657" t="str">
            <v xml:space="preserve">MSC MICHELA                                       </v>
          </cell>
          <cell r="I657" t="str">
            <v/>
          </cell>
          <cell r="J657">
            <v>46</v>
          </cell>
          <cell r="K657" t="str">
            <v>15</v>
          </cell>
          <cell r="L657" t="str">
            <v>46</v>
          </cell>
          <cell r="M657" t="str">
            <v>212</v>
          </cell>
          <cell r="N657" t="str">
            <v>22</v>
          </cell>
          <cell r="O657" t="str">
            <v>2</v>
          </cell>
          <cell r="P657" t="str">
            <v>9</v>
          </cell>
          <cell r="Q657" t="str">
            <v>1</v>
          </cell>
          <cell r="R657" t="str">
            <v>1</v>
          </cell>
          <cell r="S657" t="str">
            <v>Não</v>
          </cell>
          <cell r="T657" t="str">
            <v xml:space="preserve">TGHU6157870           </v>
          </cell>
          <cell r="U657" t="str">
            <v>23/03/2022</v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 xml:space="preserve">8 </v>
          </cell>
          <cell r="AA657" t="str">
            <v>2</v>
          </cell>
          <cell r="AB657" t="str">
            <v>40</v>
          </cell>
          <cell r="AC657" t="str">
            <v>11</v>
          </cell>
          <cell r="AD657" t="str">
            <v xml:space="preserve">TGHU6157870              </v>
          </cell>
          <cell r="AE657" t="str">
            <v/>
          </cell>
          <cell r="AF657" t="str">
            <v/>
          </cell>
          <cell r="AG657" t="str">
            <v>13682900</v>
          </cell>
          <cell r="AH657" t="str">
            <v>Pendente</v>
          </cell>
          <cell r="AI657" t="str">
            <v>Não</v>
          </cell>
          <cell r="AJ657" t="str">
            <v>18/02/2022</v>
          </cell>
          <cell r="AK657" t="str">
            <v>Marítimo</v>
          </cell>
          <cell r="AL657" t="str">
            <v>03/03/2022</v>
          </cell>
          <cell r="AM657" t="str">
            <v>18/03/2022</v>
          </cell>
          <cell r="AN657" t="str">
            <v xml:space="preserve">          </v>
          </cell>
        </row>
        <row r="658">
          <cell r="B658">
            <v>80537075</v>
          </cell>
          <cell r="C658" t="str">
            <v xml:space="preserve">540202454 </v>
          </cell>
          <cell r="E658" t="str">
            <v/>
          </cell>
          <cell r="F658" t="str">
            <v/>
          </cell>
          <cell r="G658" t="str">
            <v xml:space="preserve">MSC MICHELA                                       </v>
          </cell>
          <cell r="I658" t="str">
            <v/>
          </cell>
          <cell r="J658">
            <v>35</v>
          </cell>
          <cell r="K658" t="str">
            <v>7</v>
          </cell>
          <cell r="L658" t="str">
            <v>35</v>
          </cell>
          <cell r="M658" t="str">
            <v>111</v>
          </cell>
          <cell r="N658" t="str">
            <v>41</v>
          </cell>
          <cell r="O658" t="str">
            <v>0</v>
          </cell>
          <cell r="P658" t="str">
            <v>19</v>
          </cell>
          <cell r="Q658" t="str">
            <v>0</v>
          </cell>
          <cell r="R658" t="str">
            <v>0</v>
          </cell>
          <cell r="S658" t="str">
            <v>Não</v>
          </cell>
          <cell r="T658" t="str">
            <v xml:space="preserve">FANU1930878           </v>
          </cell>
          <cell r="U658" t="str">
            <v>22/03/2022</v>
          </cell>
          <cell r="V658" t="str">
            <v/>
          </cell>
          <cell r="W658" t="str">
            <v/>
          </cell>
          <cell r="X658" t="str">
            <v/>
          </cell>
          <cell r="Y658" t="str">
            <v/>
          </cell>
          <cell r="Z658" t="str">
            <v xml:space="preserve">7 </v>
          </cell>
          <cell r="AA658" t="str">
            <v>2</v>
          </cell>
          <cell r="AB658" t="str">
            <v>64</v>
          </cell>
          <cell r="AC658" t="str">
            <v>11</v>
          </cell>
          <cell r="AD658" t="str">
            <v xml:space="preserve">FANU1930878              </v>
          </cell>
          <cell r="AE658" t="str">
            <v/>
          </cell>
          <cell r="AF658" t="str">
            <v/>
          </cell>
          <cell r="AG658" t="str">
            <v>13682900</v>
          </cell>
          <cell r="AH658" t="str">
            <v>Pendente</v>
          </cell>
          <cell r="AI658" t="str">
            <v>Não</v>
          </cell>
          <cell r="AJ658" t="str">
            <v>18/02/2022</v>
          </cell>
          <cell r="AK658" t="str">
            <v>Marítimo</v>
          </cell>
          <cell r="AL658" t="str">
            <v>03/03/2022</v>
          </cell>
          <cell r="AM658" t="str">
            <v>18/03/2022</v>
          </cell>
          <cell r="AN658" t="str">
            <v xml:space="preserve">          </v>
          </cell>
        </row>
        <row r="659">
          <cell r="B659">
            <v>80537042</v>
          </cell>
          <cell r="C659" t="str">
            <v xml:space="preserve">540202455 </v>
          </cell>
          <cell r="E659" t="str">
            <v/>
          </cell>
          <cell r="F659" t="str">
            <v/>
          </cell>
          <cell r="G659" t="str">
            <v xml:space="preserve">MSC MICHELA                                       </v>
          </cell>
          <cell r="I659" t="str">
            <v/>
          </cell>
          <cell r="J659">
            <v>11</v>
          </cell>
          <cell r="K659" t="str">
            <v>5</v>
          </cell>
          <cell r="L659" t="str">
            <v>11</v>
          </cell>
          <cell r="M659" t="str">
            <v>94</v>
          </cell>
          <cell r="N659" t="str">
            <v>18</v>
          </cell>
          <cell r="O659" t="str">
            <v>19</v>
          </cell>
          <cell r="P659" t="str">
            <v>5</v>
          </cell>
          <cell r="Q659" t="str">
            <v>0</v>
          </cell>
          <cell r="R659" t="str">
            <v>0</v>
          </cell>
          <cell r="S659" t="str">
            <v>Não</v>
          </cell>
          <cell r="T659" t="str">
            <v xml:space="preserve">BMOU5494783           </v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 xml:space="preserve">7 </v>
          </cell>
          <cell r="AA659" t="str">
            <v>0</v>
          </cell>
          <cell r="AB659" t="str">
            <v>44</v>
          </cell>
          <cell r="AC659" t="str">
            <v>11</v>
          </cell>
          <cell r="AD659" t="str">
            <v xml:space="preserve">BMOU5494783              </v>
          </cell>
          <cell r="AE659" t="str">
            <v/>
          </cell>
          <cell r="AF659" t="str">
            <v/>
          </cell>
          <cell r="AG659" t="str">
            <v>13682900</v>
          </cell>
          <cell r="AH659" t="str">
            <v>Pendente</v>
          </cell>
          <cell r="AI659" t="str">
            <v>Não</v>
          </cell>
          <cell r="AJ659" t="str">
            <v>18/02/2022</v>
          </cell>
          <cell r="AK659" t="str">
            <v>Marítimo</v>
          </cell>
          <cell r="AL659" t="str">
            <v>03/03/2022</v>
          </cell>
          <cell r="AM659" t="str">
            <v>18/03/2022</v>
          </cell>
          <cell r="AN659" t="str">
            <v xml:space="preserve">          </v>
          </cell>
        </row>
        <row r="660">
          <cell r="B660">
            <v>80538296</v>
          </cell>
          <cell r="C660" t="str">
            <v xml:space="preserve">540202459 </v>
          </cell>
          <cell r="E660" t="str">
            <v/>
          </cell>
          <cell r="F660" t="str">
            <v/>
          </cell>
          <cell r="G660" t="str">
            <v xml:space="preserve">MSC MICHELA                                       </v>
          </cell>
          <cell r="I660" t="str">
            <v/>
          </cell>
          <cell r="J660">
            <v>53</v>
          </cell>
          <cell r="K660" t="str">
            <v>19</v>
          </cell>
          <cell r="L660" t="str">
            <v>53</v>
          </cell>
          <cell r="M660" t="str">
            <v>125</v>
          </cell>
          <cell r="N660" t="str">
            <v>102</v>
          </cell>
          <cell r="O660" t="str">
            <v>25</v>
          </cell>
          <cell r="P660" t="str">
            <v>70</v>
          </cell>
          <cell r="Q660" t="str">
            <v>0</v>
          </cell>
          <cell r="R660" t="str">
            <v>0</v>
          </cell>
          <cell r="S660" t="str">
            <v>Não</v>
          </cell>
          <cell r="T660" t="str">
            <v xml:space="preserve">HLXU6486099           </v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 xml:space="preserve">7 </v>
          </cell>
          <cell r="AA660" t="str">
            <v>0</v>
          </cell>
          <cell r="AB660" t="str">
            <v>51</v>
          </cell>
          <cell r="AC660" t="str">
            <v>11</v>
          </cell>
          <cell r="AD660" t="str">
            <v xml:space="preserve">HLXU6486099              </v>
          </cell>
          <cell r="AE660" t="str">
            <v/>
          </cell>
          <cell r="AF660" t="str">
            <v/>
          </cell>
          <cell r="AG660" t="str">
            <v>13682900</v>
          </cell>
          <cell r="AH660" t="str">
            <v>Pendente</v>
          </cell>
          <cell r="AI660" t="str">
            <v>Não</v>
          </cell>
          <cell r="AJ660" t="str">
            <v>25/02/2022</v>
          </cell>
          <cell r="AK660" t="str">
            <v>Marítimo</v>
          </cell>
          <cell r="AL660" t="str">
            <v>03/03/2022</v>
          </cell>
          <cell r="AM660" t="str">
            <v>18/03/2022</v>
          </cell>
          <cell r="AN660" t="str">
            <v xml:space="preserve">          </v>
          </cell>
        </row>
        <row r="661">
          <cell r="B661">
            <v>80538311</v>
          </cell>
          <cell r="C661" t="str">
            <v xml:space="preserve">540202460 </v>
          </cell>
          <cell r="E661" t="str">
            <v/>
          </cell>
          <cell r="F661" t="str">
            <v/>
          </cell>
          <cell r="G661" t="str">
            <v xml:space="preserve">MSC MICHELA                                       </v>
          </cell>
          <cell r="I661" t="str">
            <v/>
          </cell>
          <cell r="J661">
            <v>20</v>
          </cell>
          <cell r="K661" t="str">
            <v>8</v>
          </cell>
          <cell r="L661" t="str">
            <v>20</v>
          </cell>
          <cell r="M661" t="str">
            <v>0</v>
          </cell>
          <cell r="N661" t="str">
            <v>31</v>
          </cell>
          <cell r="O661" t="str">
            <v>14</v>
          </cell>
          <cell r="P661" t="str">
            <v>24</v>
          </cell>
          <cell r="Q661" t="str">
            <v>1</v>
          </cell>
          <cell r="R661" t="str">
            <v>1</v>
          </cell>
          <cell r="S661" t="str">
            <v>Não</v>
          </cell>
          <cell r="T661" t="str">
            <v xml:space="preserve">HLXU8613398           </v>
          </cell>
          <cell r="U661" t="str">
            <v>24/03/2022</v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 xml:space="preserve">7 </v>
          </cell>
          <cell r="AA661" t="str">
            <v>1</v>
          </cell>
          <cell r="AB661" t="str">
            <v>70</v>
          </cell>
          <cell r="AC661" t="str">
            <v>11</v>
          </cell>
          <cell r="AD661" t="str">
            <v xml:space="preserve">HLXU8613398              </v>
          </cell>
          <cell r="AE661" t="str">
            <v/>
          </cell>
          <cell r="AF661" t="str">
            <v/>
          </cell>
          <cell r="AG661" t="str">
            <v>13682900</v>
          </cell>
          <cell r="AH661" t="str">
            <v>Pendente</v>
          </cell>
          <cell r="AI661" t="str">
            <v>Não</v>
          </cell>
          <cell r="AJ661" t="str">
            <v>25/02/2022</v>
          </cell>
          <cell r="AK661" t="str">
            <v>Marítimo</v>
          </cell>
          <cell r="AL661" t="str">
            <v>03/03/2022</v>
          </cell>
          <cell r="AM661" t="str">
            <v>18/03/2022</v>
          </cell>
          <cell r="AN661" t="str">
            <v xml:space="preserve">          </v>
          </cell>
        </row>
        <row r="662">
          <cell r="B662">
            <v>80538306</v>
          </cell>
          <cell r="C662" t="str">
            <v xml:space="preserve">540202461 </v>
          </cell>
          <cell r="E662" t="str">
            <v/>
          </cell>
          <cell r="F662" t="str">
            <v/>
          </cell>
          <cell r="G662" t="str">
            <v xml:space="preserve">MSC MICHELA                                       </v>
          </cell>
          <cell r="I662" t="str">
            <v/>
          </cell>
          <cell r="J662">
            <v>60</v>
          </cell>
          <cell r="K662" t="str">
            <v>28</v>
          </cell>
          <cell r="L662" t="str">
            <v>60</v>
          </cell>
          <cell r="M662" t="str">
            <v>147</v>
          </cell>
          <cell r="N662" t="str">
            <v>10</v>
          </cell>
          <cell r="O662" t="str">
            <v>46</v>
          </cell>
          <cell r="P662" t="str">
            <v>36</v>
          </cell>
          <cell r="Q662" t="str">
            <v>0</v>
          </cell>
          <cell r="R662" t="str">
            <v>0</v>
          </cell>
          <cell r="S662" t="str">
            <v>Não</v>
          </cell>
          <cell r="T662" t="str">
            <v xml:space="preserve">UACU5529946           </v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 xml:space="preserve">7 </v>
          </cell>
          <cell r="AA662" t="str">
            <v>0</v>
          </cell>
          <cell r="AB662" t="str">
            <v>70</v>
          </cell>
          <cell r="AC662" t="str">
            <v>11</v>
          </cell>
          <cell r="AD662" t="str">
            <v xml:space="preserve">UACU5529946              </v>
          </cell>
          <cell r="AE662" t="str">
            <v/>
          </cell>
          <cell r="AF662" t="str">
            <v/>
          </cell>
          <cell r="AG662" t="str">
            <v>13682900</v>
          </cell>
          <cell r="AH662" t="str">
            <v>Pendente</v>
          </cell>
          <cell r="AI662" t="str">
            <v>Não</v>
          </cell>
          <cell r="AJ662" t="str">
            <v>25/02/2022</v>
          </cell>
          <cell r="AK662" t="str">
            <v>Marítimo</v>
          </cell>
          <cell r="AL662" t="str">
            <v>03/03/2022</v>
          </cell>
          <cell r="AM662" t="str">
            <v>18/03/2022</v>
          </cell>
          <cell r="AN662" t="str">
            <v xml:space="preserve">          </v>
          </cell>
        </row>
        <row r="663">
          <cell r="B663">
            <v>80538355</v>
          </cell>
          <cell r="C663" t="str">
            <v xml:space="preserve">540202462 </v>
          </cell>
          <cell r="E663" t="str">
            <v/>
          </cell>
          <cell r="F663" t="str">
            <v/>
          </cell>
          <cell r="G663" t="str">
            <v xml:space="preserve">MSC MICHELA                                       </v>
          </cell>
          <cell r="I663" t="str">
            <v/>
          </cell>
          <cell r="J663">
            <v>17</v>
          </cell>
          <cell r="K663" t="str">
            <v>10</v>
          </cell>
          <cell r="L663" t="str">
            <v>17</v>
          </cell>
          <cell r="M663" t="str">
            <v>93</v>
          </cell>
          <cell r="N663" t="str">
            <v>24</v>
          </cell>
          <cell r="O663" t="str">
            <v>0</v>
          </cell>
          <cell r="P663" t="str">
            <v>15</v>
          </cell>
          <cell r="Q663" t="str">
            <v>0</v>
          </cell>
          <cell r="R663" t="str">
            <v>0</v>
          </cell>
          <cell r="S663" t="str">
            <v>Não</v>
          </cell>
          <cell r="T663" t="str">
            <v xml:space="preserve">BSIU9841696           </v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 xml:space="preserve">7 </v>
          </cell>
          <cell r="AA663" t="str">
            <v>0</v>
          </cell>
          <cell r="AB663" t="str">
            <v>41</v>
          </cell>
          <cell r="AC663" t="str">
            <v>11</v>
          </cell>
          <cell r="AD663" t="str">
            <v xml:space="preserve">BSIU9841696              </v>
          </cell>
          <cell r="AE663" t="str">
            <v/>
          </cell>
          <cell r="AF663" t="str">
            <v/>
          </cell>
          <cell r="AG663" t="str">
            <v>13682900</v>
          </cell>
          <cell r="AH663" t="str">
            <v>Pendente</v>
          </cell>
          <cell r="AI663" t="str">
            <v>Não</v>
          </cell>
          <cell r="AJ663" t="str">
            <v>25/02/2022</v>
          </cell>
          <cell r="AK663" t="str">
            <v>Marítimo</v>
          </cell>
          <cell r="AL663" t="str">
            <v>03/03/2022</v>
          </cell>
          <cell r="AM663" t="str">
            <v>18/03/2022</v>
          </cell>
          <cell r="AN663" t="str">
            <v xml:space="preserve">          </v>
          </cell>
        </row>
        <row r="664">
          <cell r="B664">
            <v>80538354</v>
          </cell>
          <cell r="C664" t="str">
            <v xml:space="preserve">540202463 </v>
          </cell>
          <cell r="E664" t="str">
            <v/>
          </cell>
          <cell r="F664" t="str">
            <v/>
          </cell>
          <cell r="G664" t="str">
            <v xml:space="preserve">MSC MICHELA                                       </v>
          </cell>
          <cell r="I664" t="str">
            <v/>
          </cell>
          <cell r="J664">
            <v>23</v>
          </cell>
          <cell r="K664" t="str">
            <v>13</v>
          </cell>
          <cell r="L664" t="str">
            <v>23</v>
          </cell>
          <cell r="M664" t="str">
            <v>0</v>
          </cell>
          <cell r="N664" t="str">
            <v>17</v>
          </cell>
          <cell r="O664" t="str">
            <v>22</v>
          </cell>
          <cell r="P664" t="str">
            <v>43</v>
          </cell>
          <cell r="Q664" t="str">
            <v>0</v>
          </cell>
          <cell r="R664" t="str">
            <v>0</v>
          </cell>
          <cell r="S664" t="str">
            <v>Não</v>
          </cell>
          <cell r="T664" t="str">
            <v xml:space="preserve">BEAU4180989           </v>
          </cell>
          <cell r="U664" t="str">
            <v>22/03/2022</v>
          </cell>
          <cell r="V664" t="str">
            <v/>
          </cell>
          <cell r="W664" t="str">
            <v/>
          </cell>
          <cell r="X664" t="str">
            <v/>
          </cell>
          <cell r="Y664" t="str">
            <v/>
          </cell>
          <cell r="Z664" t="str">
            <v xml:space="preserve">7 </v>
          </cell>
          <cell r="AA664" t="str">
            <v>1</v>
          </cell>
          <cell r="AB664" t="str">
            <v>82</v>
          </cell>
          <cell r="AC664" t="str">
            <v>11</v>
          </cell>
          <cell r="AD664" t="str">
            <v xml:space="preserve">BEAU4180989              </v>
          </cell>
          <cell r="AE664" t="str">
            <v/>
          </cell>
          <cell r="AF664" t="str">
            <v/>
          </cell>
          <cell r="AG664" t="str">
            <v>13682900</v>
          </cell>
          <cell r="AH664" t="str">
            <v>Pendente</v>
          </cell>
          <cell r="AI664" t="str">
            <v>Não</v>
          </cell>
          <cell r="AJ664" t="str">
            <v>25/02/2022</v>
          </cell>
          <cell r="AK664" t="str">
            <v>Marítimo</v>
          </cell>
          <cell r="AL664" t="str">
            <v>03/03/2022</v>
          </cell>
          <cell r="AM664" t="str">
            <v>18/03/2022</v>
          </cell>
          <cell r="AN664" t="str">
            <v xml:space="preserve">          </v>
          </cell>
        </row>
        <row r="665">
          <cell r="B665">
            <v>80537970</v>
          </cell>
          <cell r="C665" t="str">
            <v xml:space="preserve">540202464 </v>
          </cell>
          <cell r="E665" t="str">
            <v/>
          </cell>
          <cell r="F665" t="str">
            <v/>
          </cell>
          <cell r="G665" t="str">
            <v xml:space="preserve">MSC MICHELA                                       </v>
          </cell>
          <cell r="I665" t="str">
            <v/>
          </cell>
          <cell r="J665">
            <v>63</v>
          </cell>
          <cell r="K665" t="str">
            <v>26</v>
          </cell>
          <cell r="L665" t="str">
            <v>63</v>
          </cell>
          <cell r="M665" t="str">
            <v>333</v>
          </cell>
          <cell r="N665" t="str">
            <v>20</v>
          </cell>
          <cell r="O665" t="str">
            <v>17</v>
          </cell>
          <cell r="P665" t="str">
            <v>76</v>
          </cell>
          <cell r="Q665" t="str">
            <v>1</v>
          </cell>
          <cell r="R665" t="str">
            <v>1</v>
          </cell>
          <cell r="S665" t="str">
            <v>Não</v>
          </cell>
          <cell r="T665" t="str">
            <v xml:space="preserve">HLXU8342399           </v>
          </cell>
          <cell r="U665" t="str">
            <v>23/03/2022</v>
          </cell>
          <cell r="V665" t="str">
            <v/>
          </cell>
          <cell r="W665" t="str">
            <v/>
          </cell>
          <cell r="X665" t="str">
            <v/>
          </cell>
          <cell r="Y665" t="str">
            <v/>
          </cell>
          <cell r="Z665" t="str">
            <v xml:space="preserve">7 </v>
          </cell>
          <cell r="AA665" t="str">
            <v>2</v>
          </cell>
          <cell r="AB665" t="str">
            <v>58</v>
          </cell>
          <cell r="AC665" t="str">
            <v>11</v>
          </cell>
          <cell r="AD665" t="str">
            <v xml:space="preserve">HLXU8342399              </v>
          </cell>
          <cell r="AE665" t="str">
            <v/>
          </cell>
          <cell r="AF665" t="str">
            <v/>
          </cell>
          <cell r="AG665" t="str">
            <v>13682900</v>
          </cell>
          <cell r="AH665" t="str">
            <v>Pendente</v>
          </cell>
          <cell r="AI665" t="str">
            <v>Não</v>
          </cell>
          <cell r="AJ665" t="str">
            <v>25/02/2022</v>
          </cell>
          <cell r="AK665" t="str">
            <v>Marítimo</v>
          </cell>
          <cell r="AL665" t="str">
            <v>03/03/2022</v>
          </cell>
          <cell r="AM665" t="str">
            <v>18/03/2022</v>
          </cell>
          <cell r="AN665" t="str">
            <v xml:space="preserve">          </v>
          </cell>
        </row>
        <row r="666">
          <cell r="B666">
            <v>80538393</v>
          </cell>
          <cell r="C666" t="str">
            <v xml:space="preserve">540202465 </v>
          </cell>
          <cell r="E666" t="str">
            <v/>
          </cell>
          <cell r="F666" t="str">
            <v/>
          </cell>
          <cell r="G666" t="str">
            <v xml:space="preserve">MSC MICHELA                                       </v>
          </cell>
          <cell r="I666" t="str">
            <v/>
          </cell>
          <cell r="J666">
            <v>5</v>
          </cell>
          <cell r="K666" t="str">
            <v>3</v>
          </cell>
          <cell r="L666" t="str">
            <v>5</v>
          </cell>
          <cell r="M666" t="str">
            <v>0</v>
          </cell>
          <cell r="N666" t="str">
            <v>0</v>
          </cell>
          <cell r="O666" t="str">
            <v>9</v>
          </cell>
          <cell r="P666" t="str">
            <v>22</v>
          </cell>
          <cell r="Q666" t="str">
            <v>0</v>
          </cell>
          <cell r="R666" t="str">
            <v>0</v>
          </cell>
          <cell r="S666" t="str">
            <v>Não</v>
          </cell>
          <cell r="T666" t="str">
            <v xml:space="preserve">HLBU2572015           </v>
          </cell>
          <cell r="U666" t="str">
            <v>31/03/2022</v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 xml:space="preserve">7 </v>
          </cell>
          <cell r="AA666" t="str">
            <v>1</v>
          </cell>
          <cell r="AB666" t="str">
            <v>31</v>
          </cell>
          <cell r="AC666" t="str">
            <v>11</v>
          </cell>
          <cell r="AD666" t="str">
            <v xml:space="preserve">HLBU2572015              </v>
          </cell>
          <cell r="AE666" t="str">
            <v/>
          </cell>
          <cell r="AF666" t="str">
            <v/>
          </cell>
          <cell r="AG666" t="str">
            <v>13682900</v>
          </cell>
          <cell r="AH666" t="str">
            <v>Pendente</v>
          </cell>
          <cell r="AI666" t="str">
            <v>Não</v>
          </cell>
          <cell r="AJ666" t="str">
            <v>25/02/2022</v>
          </cell>
          <cell r="AK666" t="str">
            <v>Marítimo</v>
          </cell>
          <cell r="AL666" t="str">
            <v>03/03/2022</v>
          </cell>
          <cell r="AM666" t="str">
            <v>18/03/2022</v>
          </cell>
          <cell r="AN666" t="str">
            <v xml:space="preserve">          </v>
          </cell>
        </row>
        <row r="667">
          <cell r="B667">
            <v>80538394</v>
          </cell>
          <cell r="C667" t="str">
            <v xml:space="preserve">540202466 </v>
          </cell>
          <cell r="E667" t="str">
            <v/>
          </cell>
          <cell r="F667" t="str">
            <v/>
          </cell>
          <cell r="G667" t="str">
            <v xml:space="preserve">MSC MICHELA                                       </v>
          </cell>
          <cell r="I667" t="str">
            <v/>
          </cell>
          <cell r="J667">
            <v>31</v>
          </cell>
          <cell r="K667" t="str">
            <v>17</v>
          </cell>
          <cell r="L667" t="str">
            <v>31</v>
          </cell>
          <cell r="M667" t="str">
            <v>70</v>
          </cell>
          <cell r="N667" t="str">
            <v>5</v>
          </cell>
          <cell r="O667" t="str">
            <v>8</v>
          </cell>
          <cell r="P667" t="str">
            <v>49</v>
          </cell>
          <cell r="Q667" t="str">
            <v>0</v>
          </cell>
          <cell r="R667" t="str">
            <v>0</v>
          </cell>
          <cell r="S667" t="str">
            <v>Não</v>
          </cell>
          <cell r="T667" t="str">
            <v xml:space="preserve">HLBU3279790           </v>
          </cell>
          <cell r="U667" t="str">
            <v>28/03/2022</v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 xml:space="preserve">7 </v>
          </cell>
          <cell r="AA667" t="str">
            <v>1</v>
          </cell>
          <cell r="AB667" t="str">
            <v>65</v>
          </cell>
          <cell r="AC667" t="str">
            <v>11</v>
          </cell>
          <cell r="AD667" t="str">
            <v xml:space="preserve">HLBU3279790              </v>
          </cell>
          <cell r="AE667" t="str">
            <v/>
          </cell>
          <cell r="AF667" t="str">
            <v/>
          </cell>
          <cell r="AG667" t="str">
            <v>13682900</v>
          </cell>
          <cell r="AH667" t="str">
            <v>Pendente</v>
          </cell>
          <cell r="AI667" t="str">
            <v>Não</v>
          </cell>
          <cell r="AJ667" t="str">
            <v>25/02/2022</v>
          </cell>
          <cell r="AK667" t="str">
            <v>Marítimo</v>
          </cell>
          <cell r="AL667" t="str">
            <v>03/03/2022</v>
          </cell>
          <cell r="AM667" t="str">
            <v>18/03/2022</v>
          </cell>
          <cell r="AN667" t="str">
            <v xml:space="preserve">          </v>
          </cell>
        </row>
        <row r="668">
          <cell r="B668">
            <v>80538396</v>
          </cell>
          <cell r="C668" t="str">
            <v xml:space="preserve">540202467 </v>
          </cell>
          <cell r="E668" t="str">
            <v/>
          </cell>
          <cell r="F668" t="str">
            <v/>
          </cell>
          <cell r="G668" t="str">
            <v xml:space="preserve">MSC MICHELA                                       </v>
          </cell>
          <cell r="I668" t="str">
            <v/>
          </cell>
          <cell r="J668">
            <v>7</v>
          </cell>
          <cell r="K668" t="str">
            <v>3</v>
          </cell>
          <cell r="L668" t="str">
            <v>7</v>
          </cell>
          <cell r="M668" t="str">
            <v>0</v>
          </cell>
          <cell r="N668" t="str">
            <v>23</v>
          </cell>
          <cell r="O668" t="str">
            <v>1</v>
          </cell>
          <cell r="P668" t="str">
            <v>10</v>
          </cell>
          <cell r="Q668" t="str">
            <v>0</v>
          </cell>
          <cell r="R668" t="str">
            <v>0</v>
          </cell>
          <cell r="S668" t="str">
            <v>Não</v>
          </cell>
          <cell r="T668" t="str">
            <v xml:space="preserve">HLBU1177525           </v>
          </cell>
          <cell r="V668" t="str">
            <v/>
          </cell>
          <cell r="W668" t="str">
            <v>EXO.TRANSM. GW6E-2800/200KV-12 ( TEZOTO-GIBA ) PUXE SBL</v>
          </cell>
          <cell r="X668" t="str">
            <v>SBL</v>
          </cell>
          <cell r="Y668" t="str">
            <v/>
          </cell>
          <cell r="Z668" t="str">
            <v xml:space="preserve">7 </v>
          </cell>
          <cell r="AA668" t="str">
            <v>0</v>
          </cell>
          <cell r="AB668" t="str">
            <v>34</v>
          </cell>
          <cell r="AC668" t="str">
            <v>11</v>
          </cell>
          <cell r="AD668" t="str">
            <v xml:space="preserve">HLBU1177525              </v>
          </cell>
          <cell r="AE668" t="str">
            <v/>
          </cell>
          <cell r="AF668" t="str">
            <v/>
          </cell>
          <cell r="AG668" t="str">
            <v>13682900</v>
          </cell>
          <cell r="AH668" t="str">
            <v>Pendente</v>
          </cell>
          <cell r="AI668" t="str">
            <v>Não</v>
          </cell>
          <cell r="AJ668" t="str">
            <v>25/02/2022</v>
          </cell>
          <cell r="AK668" t="str">
            <v>Marítimo</v>
          </cell>
          <cell r="AL668" t="str">
            <v>03/03/2022</v>
          </cell>
          <cell r="AM668" t="str">
            <v>18/03/2022</v>
          </cell>
          <cell r="AN668" t="str">
            <v xml:space="preserve">          </v>
          </cell>
        </row>
        <row r="669">
          <cell r="B669">
            <v>80538397</v>
          </cell>
          <cell r="C669" t="str">
            <v xml:space="preserve">540202468 </v>
          </cell>
          <cell r="E669" t="str">
            <v/>
          </cell>
          <cell r="F669" t="str">
            <v/>
          </cell>
          <cell r="G669" t="str">
            <v xml:space="preserve">MSC MICHELA                                       </v>
          </cell>
          <cell r="I669" t="str">
            <v/>
          </cell>
          <cell r="J669">
            <v>10</v>
          </cell>
          <cell r="K669" t="str">
            <v>7</v>
          </cell>
          <cell r="L669" t="str">
            <v>10</v>
          </cell>
          <cell r="M669" t="str">
            <v>0</v>
          </cell>
          <cell r="N669" t="str">
            <v>2</v>
          </cell>
          <cell r="O669" t="str">
            <v>13</v>
          </cell>
          <cell r="P669" t="str">
            <v>10</v>
          </cell>
          <cell r="Q669" t="str">
            <v>0</v>
          </cell>
          <cell r="R669" t="str">
            <v>0</v>
          </cell>
          <cell r="S669" t="str">
            <v>Não</v>
          </cell>
          <cell r="T669" t="str">
            <v xml:space="preserve">SEGU5631409           </v>
          </cell>
          <cell r="V669" t="str">
            <v/>
          </cell>
          <cell r="W669" t="str">
            <v>PORTA-OBJETOS AREA DO TETO ( ALVARO ) PUXE SBL</v>
          </cell>
          <cell r="X669" t="str">
            <v>SBL</v>
          </cell>
          <cell r="Y669" t="str">
            <v/>
          </cell>
          <cell r="Z669" t="str">
            <v xml:space="preserve">7 </v>
          </cell>
          <cell r="AA669" t="str">
            <v>0</v>
          </cell>
          <cell r="AB669" t="str">
            <v>26</v>
          </cell>
          <cell r="AC669" t="str">
            <v>11</v>
          </cell>
          <cell r="AD669" t="str">
            <v xml:space="preserve">SEGU5631409              </v>
          </cell>
          <cell r="AE669" t="str">
            <v/>
          </cell>
          <cell r="AF669" t="str">
            <v/>
          </cell>
          <cell r="AG669" t="str">
            <v>13682900</v>
          </cell>
          <cell r="AH669" t="str">
            <v>Pendente</v>
          </cell>
          <cell r="AI669" t="str">
            <v>Não</v>
          </cell>
          <cell r="AJ669" t="str">
            <v>25/02/2022</v>
          </cell>
          <cell r="AK669" t="str">
            <v>Marítimo</v>
          </cell>
          <cell r="AL669" t="str">
            <v>03/03/2022</v>
          </cell>
          <cell r="AM669" t="str">
            <v>18/03/2022</v>
          </cell>
          <cell r="AN669" t="str">
            <v xml:space="preserve">          </v>
          </cell>
        </row>
        <row r="670">
          <cell r="B670">
            <v>80538403</v>
          </cell>
          <cell r="C670" t="str">
            <v xml:space="preserve">540202470 </v>
          </cell>
          <cell r="E670" t="str">
            <v/>
          </cell>
          <cell r="F670" t="str">
            <v/>
          </cell>
          <cell r="G670" t="str">
            <v xml:space="preserve">MSC MICHELA                                       </v>
          </cell>
          <cell r="I670" t="str">
            <v/>
          </cell>
          <cell r="J670">
            <v>16</v>
          </cell>
          <cell r="K670" t="str">
            <v>4</v>
          </cell>
          <cell r="L670" t="str">
            <v>16</v>
          </cell>
          <cell r="M670" t="str">
            <v>9</v>
          </cell>
          <cell r="N670" t="str">
            <v>15</v>
          </cell>
          <cell r="O670" t="str">
            <v>1</v>
          </cell>
          <cell r="P670" t="str">
            <v>10</v>
          </cell>
          <cell r="Q670" t="str">
            <v>2</v>
          </cell>
          <cell r="R670" t="str">
            <v>2</v>
          </cell>
          <cell r="S670" t="str">
            <v>Não</v>
          </cell>
          <cell r="T670" t="str">
            <v xml:space="preserve">FBLU0109165           </v>
          </cell>
          <cell r="V670" t="str">
            <v/>
          </cell>
          <cell r="W670" t="str">
            <v>(SNS) TROCA DE NOTA</v>
          </cell>
          <cell r="X670" t="str">
            <v/>
          </cell>
          <cell r="Y670" t="str">
            <v/>
          </cell>
          <cell r="Z670" t="str">
            <v xml:space="preserve">7 </v>
          </cell>
          <cell r="AA670" t="str">
            <v>0</v>
          </cell>
          <cell r="AB670" t="str">
            <v>38</v>
          </cell>
          <cell r="AC670" t="str">
            <v>11</v>
          </cell>
          <cell r="AD670" t="str">
            <v xml:space="preserve">FBLU0109165              </v>
          </cell>
          <cell r="AE670" t="str">
            <v/>
          </cell>
          <cell r="AF670" t="str">
            <v/>
          </cell>
          <cell r="AG670" t="str">
            <v>13682900</v>
          </cell>
          <cell r="AH670" t="str">
            <v>Pendente</v>
          </cell>
          <cell r="AI670" t="str">
            <v>Não</v>
          </cell>
          <cell r="AJ670" t="str">
            <v>25/02/2022</v>
          </cell>
          <cell r="AK670" t="str">
            <v>Marítimo</v>
          </cell>
          <cell r="AL670" t="str">
            <v>03/03/2022</v>
          </cell>
          <cell r="AM670" t="str">
            <v>18/03/2022</v>
          </cell>
          <cell r="AN670" t="str">
            <v xml:space="preserve">          </v>
          </cell>
        </row>
        <row r="671">
          <cell r="B671">
            <v>80537090</v>
          </cell>
          <cell r="C671" t="str">
            <v xml:space="preserve">540202479 </v>
          </cell>
          <cell r="E671" t="str">
            <v/>
          </cell>
          <cell r="F671" t="str">
            <v/>
          </cell>
          <cell r="G671" t="str">
            <v xml:space="preserve">MSC MICHELA                                       </v>
          </cell>
          <cell r="I671" t="str">
            <v/>
          </cell>
          <cell r="J671">
            <v>25</v>
          </cell>
          <cell r="K671" t="str">
            <v>10</v>
          </cell>
          <cell r="L671" t="str">
            <v>25</v>
          </cell>
          <cell r="M671" t="str">
            <v>167</v>
          </cell>
          <cell r="N671" t="str">
            <v>45</v>
          </cell>
          <cell r="O671" t="str">
            <v>5</v>
          </cell>
          <cell r="P671" t="str">
            <v>9</v>
          </cell>
          <cell r="Q671" t="str">
            <v>0</v>
          </cell>
          <cell r="R671" t="str">
            <v>0</v>
          </cell>
          <cell r="S671" t="str">
            <v>Não</v>
          </cell>
          <cell r="T671" t="str">
            <v xml:space="preserve">GESU5605534           </v>
          </cell>
          <cell r="V671" t="str">
            <v/>
          </cell>
          <cell r="W671" t="str">
            <v/>
          </cell>
          <cell r="X671" t="str">
            <v/>
          </cell>
          <cell r="Y671" t="str">
            <v/>
          </cell>
          <cell r="Z671" t="str">
            <v xml:space="preserve">7 </v>
          </cell>
          <cell r="AA671" t="str">
            <v>0</v>
          </cell>
          <cell r="AB671" t="str">
            <v>61</v>
          </cell>
          <cell r="AC671" t="str">
            <v>11</v>
          </cell>
          <cell r="AD671" t="str">
            <v xml:space="preserve">GESU5605534              </v>
          </cell>
          <cell r="AE671" t="str">
            <v/>
          </cell>
          <cell r="AF671" t="str">
            <v/>
          </cell>
          <cell r="AG671" t="str">
            <v>13682900</v>
          </cell>
          <cell r="AH671" t="str">
            <v>Pendente</v>
          </cell>
          <cell r="AI671" t="str">
            <v>Não</v>
          </cell>
          <cell r="AJ671" t="str">
            <v>18/02/2022</v>
          </cell>
          <cell r="AK671" t="str">
            <v>Marítimo</v>
          </cell>
          <cell r="AL671" t="str">
            <v>03/03/2022</v>
          </cell>
          <cell r="AM671" t="str">
            <v>18/03/2022</v>
          </cell>
          <cell r="AN671" t="str">
            <v xml:space="preserve">          </v>
          </cell>
        </row>
        <row r="672">
          <cell r="B672">
            <v>80537111</v>
          </cell>
          <cell r="C672" t="str">
            <v xml:space="preserve">540202480 </v>
          </cell>
          <cell r="E672" t="str">
            <v/>
          </cell>
          <cell r="F672" t="str">
            <v/>
          </cell>
          <cell r="G672" t="str">
            <v xml:space="preserve">MSC MICHELA                                       </v>
          </cell>
          <cell r="I672" t="str">
            <v/>
          </cell>
          <cell r="J672">
            <v>58</v>
          </cell>
          <cell r="K672" t="str">
            <v>13</v>
          </cell>
          <cell r="L672" t="str">
            <v>58</v>
          </cell>
          <cell r="M672" t="str">
            <v>166</v>
          </cell>
          <cell r="N672" t="str">
            <v>26</v>
          </cell>
          <cell r="O672" t="str">
            <v>3</v>
          </cell>
          <cell r="P672" t="str">
            <v>16</v>
          </cell>
          <cell r="Q672" t="str">
            <v>0</v>
          </cell>
          <cell r="R672" t="str">
            <v>0</v>
          </cell>
          <cell r="S672" t="str">
            <v>Não</v>
          </cell>
          <cell r="T672" t="str">
            <v xml:space="preserve">HLBU3164229           </v>
          </cell>
          <cell r="U672" t="str">
            <v>31/03/2022</v>
          </cell>
          <cell r="V672" t="str">
            <v/>
          </cell>
          <cell r="W672" t="str">
            <v/>
          </cell>
          <cell r="X672" t="str">
            <v/>
          </cell>
          <cell r="Y672" t="str">
            <v/>
          </cell>
          <cell r="Z672" t="str">
            <v xml:space="preserve">7 </v>
          </cell>
          <cell r="AA672" t="str">
            <v>2</v>
          </cell>
          <cell r="AB672" t="str">
            <v>51</v>
          </cell>
          <cell r="AC672" t="str">
            <v>11</v>
          </cell>
          <cell r="AD672" t="str">
            <v xml:space="preserve">HLBU3164229              </v>
          </cell>
          <cell r="AE672" t="str">
            <v/>
          </cell>
          <cell r="AF672" t="str">
            <v/>
          </cell>
          <cell r="AG672" t="str">
            <v>13682900</v>
          </cell>
          <cell r="AH672" t="str">
            <v>Pendente</v>
          </cell>
          <cell r="AI672" t="str">
            <v>Não</v>
          </cell>
          <cell r="AJ672" t="str">
            <v>18/02/2022</v>
          </cell>
          <cell r="AK672" t="str">
            <v>Marítimo</v>
          </cell>
          <cell r="AL672" t="str">
            <v>03/03/2022</v>
          </cell>
          <cell r="AM672" t="str">
            <v>18/03/2022</v>
          </cell>
          <cell r="AN672" t="str">
            <v xml:space="preserve">          </v>
          </cell>
        </row>
        <row r="673">
          <cell r="B673">
            <v>80537130</v>
          </cell>
          <cell r="C673" t="str">
            <v xml:space="preserve">540202481 </v>
          </cell>
          <cell r="E673" t="str">
            <v/>
          </cell>
          <cell r="F673" t="str">
            <v/>
          </cell>
          <cell r="G673" t="str">
            <v xml:space="preserve">MSC MICHELA                                       </v>
          </cell>
          <cell r="I673" t="str">
            <v/>
          </cell>
          <cell r="J673">
            <v>24</v>
          </cell>
          <cell r="K673" t="str">
            <v>8</v>
          </cell>
          <cell r="L673" t="str">
            <v>24</v>
          </cell>
          <cell r="M673" t="str">
            <v>0</v>
          </cell>
          <cell r="N673" t="str">
            <v>31</v>
          </cell>
          <cell r="O673" t="str">
            <v>9</v>
          </cell>
          <cell r="P673" t="str">
            <v>14</v>
          </cell>
          <cell r="Q673" t="str">
            <v>0</v>
          </cell>
          <cell r="R673" t="str">
            <v>0</v>
          </cell>
          <cell r="S673" t="str">
            <v>Não</v>
          </cell>
          <cell r="T673" t="str">
            <v xml:space="preserve">MTSU9663914           </v>
          </cell>
          <cell r="U673" t="str">
            <v>24/03/2022</v>
          </cell>
          <cell r="V673" t="str">
            <v/>
          </cell>
          <cell r="W673" t="str">
            <v/>
          </cell>
          <cell r="X673" t="str">
            <v/>
          </cell>
          <cell r="Y673" t="str">
            <v/>
          </cell>
          <cell r="Z673" t="str">
            <v xml:space="preserve">7 </v>
          </cell>
          <cell r="AA673" t="str">
            <v>1</v>
          </cell>
          <cell r="AB673" t="str">
            <v>54</v>
          </cell>
          <cell r="AC673" t="str">
            <v>11</v>
          </cell>
          <cell r="AD673" t="str">
            <v xml:space="preserve">MTSU9663914              </v>
          </cell>
          <cell r="AE673" t="str">
            <v/>
          </cell>
          <cell r="AF673" t="str">
            <v/>
          </cell>
          <cell r="AG673" t="str">
            <v>13682900</v>
          </cell>
          <cell r="AH673" t="str">
            <v>Pendente</v>
          </cell>
          <cell r="AI673" t="str">
            <v>Não</v>
          </cell>
          <cell r="AJ673" t="str">
            <v>18/02/2022</v>
          </cell>
          <cell r="AK673" t="str">
            <v>Marítimo</v>
          </cell>
          <cell r="AL673" t="str">
            <v>03/03/2022</v>
          </cell>
          <cell r="AM673" t="str">
            <v>18/03/2022</v>
          </cell>
          <cell r="AN673" t="str">
            <v xml:space="preserve">          </v>
          </cell>
        </row>
        <row r="674">
          <cell r="B674">
            <v>80537762</v>
          </cell>
          <cell r="C674" t="str">
            <v xml:space="preserve">540202482 </v>
          </cell>
          <cell r="E674" t="str">
            <v/>
          </cell>
          <cell r="F674" t="str">
            <v/>
          </cell>
          <cell r="G674" t="str">
            <v xml:space="preserve">MSC MICHELA                                       </v>
          </cell>
          <cell r="I674" t="str">
            <v/>
          </cell>
          <cell r="J674">
            <v>38</v>
          </cell>
          <cell r="K674" t="str">
            <v>11</v>
          </cell>
          <cell r="L674" t="str">
            <v>38</v>
          </cell>
          <cell r="M674" t="str">
            <v>203</v>
          </cell>
          <cell r="N674" t="str">
            <v>17</v>
          </cell>
          <cell r="O674" t="str">
            <v>16</v>
          </cell>
          <cell r="P674" t="str">
            <v>3</v>
          </cell>
          <cell r="Q674" t="str">
            <v>0</v>
          </cell>
          <cell r="R674" t="str">
            <v>0</v>
          </cell>
          <cell r="S674" t="str">
            <v>Não</v>
          </cell>
          <cell r="T674" t="str">
            <v xml:space="preserve">MTSU9674858           </v>
          </cell>
          <cell r="U674" t="str">
            <v>23/03/2022</v>
          </cell>
          <cell r="V674" t="str">
            <v/>
          </cell>
          <cell r="W674" t="str">
            <v/>
          </cell>
          <cell r="X674" t="str">
            <v/>
          </cell>
          <cell r="Y674" t="str">
            <v/>
          </cell>
          <cell r="Z674" t="str">
            <v xml:space="preserve">7 </v>
          </cell>
          <cell r="AA674" t="str">
            <v>1</v>
          </cell>
          <cell r="AB674" t="str">
            <v>40</v>
          </cell>
          <cell r="AC674" t="str">
            <v>11</v>
          </cell>
          <cell r="AD674" t="str">
            <v xml:space="preserve">MTSU9674858              </v>
          </cell>
          <cell r="AE674" t="str">
            <v/>
          </cell>
          <cell r="AF674" t="str">
            <v/>
          </cell>
          <cell r="AG674" t="str">
            <v>13682900</v>
          </cell>
          <cell r="AH674" t="str">
            <v>Pendente</v>
          </cell>
          <cell r="AI674" t="str">
            <v>Não</v>
          </cell>
          <cell r="AJ674" t="str">
            <v>18/02/2022</v>
          </cell>
          <cell r="AK674" t="str">
            <v>Marítimo</v>
          </cell>
          <cell r="AL674" t="str">
            <v>03/03/2022</v>
          </cell>
          <cell r="AM674" t="str">
            <v>18/03/2022</v>
          </cell>
          <cell r="AN674" t="str">
            <v xml:space="preserve">          </v>
          </cell>
        </row>
        <row r="675">
          <cell r="B675">
            <v>80537579</v>
          </cell>
          <cell r="C675" t="str">
            <v xml:space="preserve">540202484 </v>
          </cell>
          <cell r="E675" t="str">
            <v/>
          </cell>
          <cell r="F675" t="str">
            <v/>
          </cell>
          <cell r="G675" t="str">
            <v xml:space="preserve">MSC MICHELA                                       </v>
          </cell>
          <cell r="I675" t="str">
            <v/>
          </cell>
          <cell r="J675">
            <v>14</v>
          </cell>
          <cell r="K675" t="str">
            <v>6</v>
          </cell>
          <cell r="L675" t="str">
            <v>14</v>
          </cell>
          <cell r="M675" t="str">
            <v>0</v>
          </cell>
          <cell r="N675" t="str">
            <v>31</v>
          </cell>
          <cell r="O675" t="str">
            <v>28</v>
          </cell>
          <cell r="P675" t="str">
            <v>1</v>
          </cell>
          <cell r="Q675" t="str">
            <v>0</v>
          </cell>
          <cell r="R675" t="str">
            <v>0</v>
          </cell>
          <cell r="S675" t="str">
            <v>Não</v>
          </cell>
          <cell r="T675" t="str">
            <v xml:space="preserve">HLXU8633692           </v>
          </cell>
          <cell r="U675" t="str">
            <v>29/03/2022</v>
          </cell>
          <cell r="V675" t="str">
            <v/>
          </cell>
          <cell r="W675" t="str">
            <v/>
          </cell>
          <cell r="X675" t="str">
            <v/>
          </cell>
          <cell r="Y675" t="str">
            <v/>
          </cell>
          <cell r="Z675" t="str">
            <v xml:space="preserve">7 </v>
          </cell>
          <cell r="AA675" t="str">
            <v>1</v>
          </cell>
          <cell r="AB675" t="str">
            <v>60</v>
          </cell>
          <cell r="AC675" t="str">
            <v>11</v>
          </cell>
          <cell r="AD675" t="str">
            <v xml:space="preserve">HLXU8633692              </v>
          </cell>
          <cell r="AE675" t="str">
            <v/>
          </cell>
          <cell r="AF675" t="str">
            <v/>
          </cell>
          <cell r="AG675" t="str">
            <v>13682900</v>
          </cell>
          <cell r="AH675" t="str">
            <v>Pendente</v>
          </cell>
          <cell r="AI675" t="str">
            <v>Não</v>
          </cell>
          <cell r="AJ675" t="str">
            <v>18/02/2022</v>
          </cell>
          <cell r="AK675" t="str">
            <v>Marítimo</v>
          </cell>
          <cell r="AL675" t="str">
            <v>03/03/2022</v>
          </cell>
          <cell r="AM675" t="str">
            <v>18/03/2022</v>
          </cell>
          <cell r="AN675" t="str">
            <v xml:space="preserve">          </v>
          </cell>
        </row>
        <row r="676">
          <cell r="B676">
            <v>80537573</v>
          </cell>
          <cell r="C676" t="str">
            <v xml:space="preserve">540202485 </v>
          </cell>
          <cell r="E676" t="str">
            <v/>
          </cell>
          <cell r="F676" t="str">
            <v/>
          </cell>
          <cell r="G676" t="str">
            <v xml:space="preserve">MSC MICHELA                                       </v>
          </cell>
          <cell r="I676" t="str">
            <v/>
          </cell>
          <cell r="J676">
            <v>23</v>
          </cell>
          <cell r="K676" t="str">
            <v>6</v>
          </cell>
          <cell r="L676" t="str">
            <v>23</v>
          </cell>
          <cell r="M676" t="str">
            <v>0</v>
          </cell>
          <cell r="N676" t="str">
            <v>37</v>
          </cell>
          <cell r="O676" t="str">
            <v>12</v>
          </cell>
          <cell r="P676" t="str">
            <v>9</v>
          </cell>
          <cell r="Q676" t="str">
            <v>0</v>
          </cell>
          <cell r="R676" t="str">
            <v>0</v>
          </cell>
          <cell r="S676" t="str">
            <v>Não</v>
          </cell>
          <cell r="T676" t="str">
            <v xml:space="preserve">SEGU5098460           </v>
          </cell>
          <cell r="U676" t="str">
            <v>24/03/2022</v>
          </cell>
          <cell r="V676" t="str">
            <v/>
          </cell>
          <cell r="W676" t="str">
            <v/>
          </cell>
          <cell r="X676" t="str">
            <v/>
          </cell>
          <cell r="Y676" t="str">
            <v/>
          </cell>
          <cell r="Z676" t="str">
            <v xml:space="preserve">7 </v>
          </cell>
          <cell r="AA676" t="str">
            <v>1</v>
          </cell>
          <cell r="AB676" t="str">
            <v>58</v>
          </cell>
          <cell r="AC676" t="str">
            <v>11</v>
          </cell>
          <cell r="AD676" t="str">
            <v xml:space="preserve">SEGU5098460              </v>
          </cell>
          <cell r="AE676" t="str">
            <v/>
          </cell>
          <cell r="AF676" t="str">
            <v/>
          </cell>
          <cell r="AG676" t="str">
            <v>13682900</v>
          </cell>
          <cell r="AH676" t="str">
            <v>Pendente</v>
          </cell>
          <cell r="AI676" t="str">
            <v>Não</v>
          </cell>
          <cell r="AJ676" t="str">
            <v>18/02/2022</v>
          </cell>
          <cell r="AK676" t="str">
            <v>Marítimo</v>
          </cell>
          <cell r="AL676" t="str">
            <v>03/03/2022</v>
          </cell>
          <cell r="AM676" t="str">
            <v>18/03/2022</v>
          </cell>
          <cell r="AN676" t="str">
            <v xml:space="preserve">          </v>
          </cell>
        </row>
        <row r="677">
          <cell r="B677">
            <v>80537673</v>
          </cell>
          <cell r="C677" t="str">
            <v xml:space="preserve">540202487 </v>
          </cell>
          <cell r="E677" t="str">
            <v/>
          </cell>
          <cell r="F677" t="str">
            <v/>
          </cell>
          <cell r="G677" t="str">
            <v xml:space="preserve">MSC MICHELA                                       </v>
          </cell>
          <cell r="I677" t="str">
            <v/>
          </cell>
          <cell r="J677">
            <v>16</v>
          </cell>
          <cell r="K677" t="str">
            <v>5</v>
          </cell>
          <cell r="L677" t="str">
            <v>16</v>
          </cell>
          <cell r="M677" t="str">
            <v>1</v>
          </cell>
          <cell r="N677" t="str">
            <v>11</v>
          </cell>
          <cell r="O677" t="str">
            <v>8</v>
          </cell>
          <cell r="P677" t="str">
            <v>21</v>
          </cell>
          <cell r="Q677" t="str">
            <v>4</v>
          </cell>
          <cell r="R677" t="str">
            <v>4</v>
          </cell>
          <cell r="S677" t="str">
            <v>Não</v>
          </cell>
          <cell r="T677" t="str">
            <v xml:space="preserve">CAIU9777360           </v>
          </cell>
          <cell r="U677" t="str">
            <v>22/03/2022</v>
          </cell>
          <cell r="V677" t="str">
            <v/>
          </cell>
          <cell r="W677" t="str">
            <v/>
          </cell>
          <cell r="X677" t="str">
            <v/>
          </cell>
          <cell r="Y677" t="str">
            <v/>
          </cell>
          <cell r="Z677" t="str">
            <v xml:space="preserve">7 </v>
          </cell>
          <cell r="AA677" t="str">
            <v>1</v>
          </cell>
          <cell r="AB677" t="str">
            <v>46</v>
          </cell>
          <cell r="AC677" t="str">
            <v>11</v>
          </cell>
          <cell r="AD677" t="str">
            <v xml:space="preserve">CAIU9777360              </v>
          </cell>
          <cell r="AE677" t="str">
            <v/>
          </cell>
          <cell r="AF677" t="str">
            <v/>
          </cell>
          <cell r="AG677" t="str">
            <v>13682900</v>
          </cell>
          <cell r="AH677" t="str">
            <v>Pendente</v>
          </cell>
          <cell r="AI677" t="str">
            <v>Não</v>
          </cell>
          <cell r="AJ677" t="str">
            <v>18/02/2022</v>
          </cell>
          <cell r="AK677" t="str">
            <v>Marítimo</v>
          </cell>
          <cell r="AL677" t="str">
            <v>03/03/2022</v>
          </cell>
          <cell r="AM677" t="str">
            <v>18/03/2022</v>
          </cell>
          <cell r="AN677" t="str">
            <v xml:space="preserve">          </v>
          </cell>
        </row>
        <row r="678">
          <cell r="B678">
            <v>80537574</v>
          </cell>
          <cell r="C678" t="str">
            <v xml:space="preserve">540202489 </v>
          </cell>
          <cell r="E678" t="str">
            <v/>
          </cell>
          <cell r="F678" t="str">
            <v/>
          </cell>
          <cell r="G678" t="str">
            <v xml:space="preserve">MSC MICHELA                                       </v>
          </cell>
          <cell r="I678" t="str">
            <v/>
          </cell>
          <cell r="J678">
            <v>11</v>
          </cell>
          <cell r="K678" t="str">
            <v>2</v>
          </cell>
          <cell r="L678" t="str">
            <v>11</v>
          </cell>
          <cell r="M678" t="str">
            <v>0</v>
          </cell>
          <cell r="N678" t="str">
            <v>10</v>
          </cell>
          <cell r="O678" t="str">
            <v>18</v>
          </cell>
          <cell r="P678" t="str">
            <v>2</v>
          </cell>
          <cell r="Q678" t="str">
            <v>4</v>
          </cell>
          <cell r="R678" t="str">
            <v>4</v>
          </cell>
          <cell r="S678" t="str">
            <v>Não</v>
          </cell>
          <cell r="T678" t="str">
            <v xml:space="preserve">HLBU3172250           </v>
          </cell>
          <cell r="U678" t="str">
            <v>29/03/2022</v>
          </cell>
          <cell r="V678" t="str">
            <v/>
          </cell>
          <cell r="W678" t="str">
            <v/>
          </cell>
          <cell r="X678" t="str">
            <v/>
          </cell>
          <cell r="Y678" t="str">
            <v/>
          </cell>
          <cell r="Z678" t="str">
            <v xml:space="preserve">7 </v>
          </cell>
          <cell r="AA678" t="str">
            <v>1</v>
          </cell>
          <cell r="AB678" t="str">
            <v>34</v>
          </cell>
          <cell r="AC678" t="str">
            <v>11</v>
          </cell>
          <cell r="AD678" t="str">
            <v xml:space="preserve">HLBU3172250              </v>
          </cell>
          <cell r="AE678" t="str">
            <v/>
          </cell>
          <cell r="AF678" t="str">
            <v/>
          </cell>
          <cell r="AG678" t="str">
            <v>13682900</v>
          </cell>
          <cell r="AH678" t="str">
            <v>Pendente</v>
          </cell>
          <cell r="AI678" t="str">
            <v>Não</v>
          </cell>
          <cell r="AJ678" t="str">
            <v>18/02/2022</v>
          </cell>
          <cell r="AK678" t="str">
            <v>Marítimo</v>
          </cell>
          <cell r="AL678" t="str">
            <v>03/03/2022</v>
          </cell>
          <cell r="AM678" t="str">
            <v>18/03/2022</v>
          </cell>
          <cell r="AN678" t="str">
            <v xml:space="preserve">          </v>
          </cell>
        </row>
        <row r="679">
          <cell r="B679">
            <v>80537700</v>
          </cell>
          <cell r="C679" t="str">
            <v xml:space="preserve">540202492 </v>
          </cell>
          <cell r="E679" t="str">
            <v/>
          </cell>
          <cell r="F679" t="str">
            <v/>
          </cell>
          <cell r="G679" t="str">
            <v xml:space="preserve">MSC MICHELA                                       </v>
          </cell>
          <cell r="I679" t="str">
            <v/>
          </cell>
          <cell r="J679">
            <v>30</v>
          </cell>
          <cell r="K679" t="str">
            <v>10</v>
          </cell>
          <cell r="L679" t="str">
            <v>30</v>
          </cell>
          <cell r="M679" t="str">
            <v>204</v>
          </cell>
          <cell r="N679" t="str">
            <v>20</v>
          </cell>
          <cell r="O679" t="str">
            <v>13</v>
          </cell>
          <cell r="P679" t="str">
            <v>20</v>
          </cell>
          <cell r="Q679" t="str">
            <v>0</v>
          </cell>
          <cell r="R679" t="str">
            <v>0</v>
          </cell>
          <cell r="S679" t="str">
            <v>Não</v>
          </cell>
          <cell r="T679" t="str">
            <v xml:space="preserve">FCIU7039508           </v>
          </cell>
          <cell r="V679" t="str">
            <v/>
          </cell>
          <cell r="W679" t="str">
            <v/>
          </cell>
          <cell r="X679" t="str">
            <v/>
          </cell>
          <cell r="Y679" t="str">
            <v/>
          </cell>
          <cell r="Z679" t="str">
            <v xml:space="preserve">7 </v>
          </cell>
          <cell r="AA679" t="str">
            <v>0</v>
          </cell>
          <cell r="AB679" t="str">
            <v>60</v>
          </cell>
          <cell r="AC679" t="str">
            <v>11</v>
          </cell>
          <cell r="AD679" t="str">
            <v xml:space="preserve">FCIU7039508              </v>
          </cell>
          <cell r="AE679" t="str">
            <v/>
          </cell>
          <cell r="AF679" t="str">
            <v/>
          </cell>
          <cell r="AG679" t="str">
            <v>13682900</v>
          </cell>
          <cell r="AH679" t="str">
            <v>Pendente</v>
          </cell>
          <cell r="AI679" t="str">
            <v>Não</v>
          </cell>
          <cell r="AJ679" t="str">
            <v>18/02/2022</v>
          </cell>
          <cell r="AK679" t="str">
            <v>Marítimo</v>
          </cell>
          <cell r="AL679" t="str">
            <v>03/03/2022</v>
          </cell>
          <cell r="AM679" t="str">
            <v>18/03/2022</v>
          </cell>
          <cell r="AN679" t="str">
            <v xml:space="preserve">          </v>
          </cell>
        </row>
        <row r="680">
          <cell r="B680">
            <v>80537703</v>
          </cell>
          <cell r="C680" t="str">
            <v xml:space="preserve">540202494 </v>
          </cell>
          <cell r="E680" t="str">
            <v/>
          </cell>
          <cell r="F680" t="str">
            <v/>
          </cell>
          <cell r="G680" t="str">
            <v xml:space="preserve">MSC MICHELA                                       </v>
          </cell>
          <cell r="I680" t="str">
            <v/>
          </cell>
          <cell r="J680">
            <v>46</v>
          </cell>
          <cell r="K680" t="str">
            <v>13</v>
          </cell>
          <cell r="L680" t="str">
            <v>46</v>
          </cell>
          <cell r="M680" t="str">
            <v>536</v>
          </cell>
          <cell r="N680" t="str">
            <v>19</v>
          </cell>
          <cell r="O680" t="str">
            <v>9</v>
          </cell>
          <cell r="P680" t="str">
            <v>19</v>
          </cell>
          <cell r="Q680" t="str">
            <v>0</v>
          </cell>
          <cell r="R680" t="str">
            <v>0</v>
          </cell>
          <cell r="S680" t="str">
            <v>Não</v>
          </cell>
          <cell r="T680" t="str">
            <v xml:space="preserve">FANU1653876           </v>
          </cell>
          <cell r="V680" t="str">
            <v/>
          </cell>
          <cell r="W680" t="str">
            <v/>
          </cell>
          <cell r="X680" t="str">
            <v/>
          </cell>
          <cell r="Y680" t="str">
            <v/>
          </cell>
          <cell r="Z680" t="str">
            <v xml:space="preserve">7 </v>
          </cell>
          <cell r="AA680" t="str">
            <v>0</v>
          </cell>
          <cell r="AB680" t="str">
            <v>58</v>
          </cell>
          <cell r="AC680" t="str">
            <v>11</v>
          </cell>
          <cell r="AD680" t="str">
            <v xml:space="preserve">FANU1653876              </v>
          </cell>
          <cell r="AE680" t="str">
            <v/>
          </cell>
          <cell r="AF680" t="str">
            <v/>
          </cell>
          <cell r="AG680" t="str">
            <v>13682900</v>
          </cell>
          <cell r="AH680" t="str">
            <v>Pendente</v>
          </cell>
          <cell r="AI680" t="str">
            <v>Não</v>
          </cell>
          <cell r="AJ680" t="str">
            <v>18/02/2022</v>
          </cell>
          <cell r="AK680" t="str">
            <v>Marítimo</v>
          </cell>
          <cell r="AL680" t="str">
            <v>03/03/2022</v>
          </cell>
          <cell r="AM680" t="str">
            <v>18/03/2022</v>
          </cell>
          <cell r="AN680" t="str">
            <v xml:space="preserve">          </v>
          </cell>
        </row>
        <row r="681">
          <cell r="B681">
            <v>80537722</v>
          </cell>
          <cell r="C681" t="str">
            <v xml:space="preserve">540202496 </v>
          </cell>
          <cell r="E681" t="str">
            <v/>
          </cell>
          <cell r="F681" t="str">
            <v/>
          </cell>
          <cell r="G681" t="str">
            <v xml:space="preserve">MSC MICHELA                                       </v>
          </cell>
          <cell r="I681" t="str">
            <v/>
          </cell>
          <cell r="J681">
            <v>15</v>
          </cell>
          <cell r="K681" t="str">
            <v>6</v>
          </cell>
          <cell r="L681" t="str">
            <v>15</v>
          </cell>
          <cell r="M681" t="str">
            <v>0</v>
          </cell>
          <cell r="N681" t="str">
            <v>32</v>
          </cell>
          <cell r="O681" t="str">
            <v>7</v>
          </cell>
          <cell r="P681" t="str">
            <v>20</v>
          </cell>
          <cell r="Q681" t="str">
            <v>0</v>
          </cell>
          <cell r="R681" t="str">
            <v>0</v>
          </cell>
          <cell r="S681" t="str">
            <v>Não</v>
          </cell>
          <cell r="T681" t="str">
            <v xml:space="preserve">TCNU3631453           </v>
          </cell>
          <cell r="V681" t="str">
            <v/>
          </cell>
          <cell r="W681" t="str">
            <v/>
          </cell>
          <cell r="X681" t="str">
            <v/>
          </cell>
          <cell r="Y681" t="str">
            <v/>
          </cell>
          <cell r="Z681" t="str">
            <v xml:space="preserve">7 </v>
          </cell>
          <cell r="AA681" t="str">
            <v>0</v>
          </cell>
          <cell r="AB681" t="str">
            <v>59</v>
          </cell>
          <cell r="AC681" t="str">
            <v>11</v>
          </cell>
          <cell r="AD681" t="str">
            <v xml:space="preserve">TCNU3631453              </v>
          </cell>
          <cell r="AE681" t="str">
            <v/>
          </cell>
          <cell r="AF681" t="str">
            <v/>
          </cell>
          <cell r="AG681" t="str">
            <v>13682900</v>
          </cell>
          <cell r="AH681" t="str">
            <v>Pendente</v>
          </cell>
          <cell r="AI681" t="str">
            <v>Não</v>
          </cell>
          <cell r="AJ681" t="str">
            <v>18/02/2022</v>
          </cell>
          <cell r="AK681" t="str">
            <v>Marítimo</v>
          </cell>
          <cell r="AL681" t="str">
            <v>03/03/2022</v>
          </cell>
          <cell r="AM681" t="str">
            <v>18/03/2022</v>
          </cell>
          <cell r="AN681" t="str">
            <v xml:space="preserve">          </v>
          </cell>
        </row>
        <row r="682">
          <cell r="B682">
            <v>80537723</v>
          </cell>
          <cell r="C682" t="str">
            <v xml:space="preserve">540202497 </v>
          </cell>
          <cell r="E682" t="str">
            <v/>
          </cell>
          <cell r="F682" t="str">
            <v/>
          </cell>
          <cell r="G682" t="str">
            <v xml:space="preserve">MSC MICHELA                                       </v>
          </cell>
          <cell r="I682" t="str">
            <v/>
          </cell>
          <cell r="J682">
            <v>10</v>
          </cell>
          <cell r="K682" t="str">
            <v>4</v>
          </cell>
          <cell r="L682" t="str">
            <v>10</v>
          </cell>
          <cell r="M682" t="str">
            <v>0</v>
          </cell>
          <cell r="N682" t="str">
            <v>8</v>
          </cell>
          <cell r="O682" t="str">
            <v>12</v>
          </cell>
          <cell r="P682" t="str">
            <v>24</v>
          </cell>
          <cell r="Q682" t="str">
            <v>0</v>
          </cell>
          <cell r="R682" t="str">
            <v>0</v>
          </cell>
          <cell r="S682" t="str">
            <v>Não</v>
          </cell>
          <cell r="T682" t="str">
            <v xml:space="preserve">HLXU8534370           </v>
          </cell>
          <cell r="V682" t="str">
            <v/>
          </cell>
          <cell r="W682" t="str">
            <v/>
          </cell>
          <cell r="X682" t="str">
            <v/>
          </cell>
          <cell r="Y682" t="str">
            <v/>
          </cell>
          <cell r="Z682" t="str">
            <v xml:space="preserve">7 </v>
          </cell>
          <cell r="AA682" t="str">
            <v>0</v>
          </cell>
          <cell r="AB682" t="str">
            <v>44</v>
          </cell>
          <cell r="AC682" t="str">
            <v>11</v>
          </cell>
          <cell r="AD682" t="str">
            <v xml:space="preserve">HLXU8534370              </v>
          </cell>
          <cell r="AE682" t="str">
            <v/>
          </cell>
          <cell r="AF682" t="str">
            <v/>
          </cell>
          <cell r="AG682" t="str">
            <v>13682900</v>
          </cell>
          <cell r="AH682" t="str">
            <v>Pendente</v>
          </cell>
          <cell r="AI682" t="str">
            <v>Não</v>
          </cell>
          <cell r="AJ682" t="str">
            <v>18/02/2022</v>
          </cell>
          <cell r="AK682" t="str">
            <v>Marítimo</v>
          </cell>
          <cell r="AL682" t="str">
            <v>03/03/2022</v>
          </cell>
          <cell r="AM682" t="str">
            <v>18/03/2022</v>
          </cell>
          <cell r="AN682" t="str">
            <v xml:space="preserve">          </v>
          </cell>
        </row>
        <row r="683">
          <cell r="B683">
            <v>80537718</v>
          </cell>
          <cell r="C683" t="str">
            <v xml:space="preserve">540202498 </v>
          </cell>
          <cell r="E683" t="str">
            <v/>
          </cell>
          <cell r="F683" t="str">
            <v/>
          </cell>
          <cell r="G683" t="str">
            <v xml:space="preserve">MSC MICHELA                                       </v>
          </cell>
          <cell r="I683" t="str">
            <v/>
          </cell>
          <cell r="J683">
            <v>17</v>
          </cell>
          <cell r="K683" t="str">
            <v>5</v>
          </cell>
          <cell r="L683" t="str">
            <v>17</v>
          </cell>
          <cell r="M683" t="str">
            <v>0</v>
          </cell>
          <cell r="N683" t="str">
            <v>24</v>
          </cell>
          <cell r="O683" t="str">
            <v>8</v>
          </cell>
          <cell r="P683" t="str">
            <v>4</v>
          </cell>
          <cell r="Q683" t="str">
            <v>1</v>
          </cell>
          <cell r="R683" t="str">
            <v>1</v>
          </cell>
          <cell r="S683" t="str">
            <v>Não</v>
          </cell>
          <cell r="T683" t="str">
            <v xml:space="preserve">FANU1906866           </v>
          </cell>
          <cell r="U683" t="str">
            <v>28/03/2022</v>
          </cell>
          <cell r="V683" t="str">
            <v/>
          </cell>
          <cell r="W683" t="str">
            <v/>
          </cell>
          <cell r="X683" t="str">
            <v/>
          </cell>
          <cell r="Y683" t="str">
            <v/>
          </cell>
          <cell r="Z683" t="str">
            <v xml:space="preserve">7 </v>
          </cell>
          <cell r="AA683" t="str">
            <v>1</v>
          </cell>
          <cell r="AB683" t="str">
            <v>37</v>
          </cell>
          <cell r="AC683" t="str">
            <v>11</v>
          </cell>
          <cell r="AD683" t="str">
            <v xml:space="preserve">FANU1906866              </v>
          </cell>
          <cell r="AE683" t="str">
            <v/>
          </cell>
          <cell r="AF683" t="str">
            <v/>
          </cell>
          <cell r="AG683" t="str">
            <v>13682900</v>
          </cell>
          <cell r="AH683" t="str">
            <v>Pendente</v>
          </cell>
          <cell r="AI683" t="str">
            <v>Não</v>
          </cell>
          <cell r="AJ683" t="str">
            <v>18/02/2022</v>
          </cell>
          <cell r="AK683" t="str">
            <v>Marítimo</v>
          </cell>
          <cell r="AL683" t="str">
            <v>03/03/2022</v>
          </cell>
          <cell r="AM683" t="str">
            <v>18/03/2022</v>
          </cell>
          <cell r="AN683" t="str">
            <v xml:space="preserve">          </v>
          </cell>
        </row>
        <row r="684">
          <cell r="B684">
            <v>80538305</v>
          </cell>
          <cell r="C684" t="str">
            <v xml:space="preserve">540202526 </v>
          </cell>
          <cell r="E684" t="str">
            <v/>
          </cell>
          <cell r="F684" t="str">
            <v/>
          </cell>
          <cell r="G684" t="str">
            <v xml:space="preserve">MSC MICHELA                                       </v>
          </cell>
          <cell r="I684" t="str">
            <v/>
          </cell>
          <cell r="J684">
            <v>99</v>
          </cell>
          <cell r="K684" t="str">
            <v>21</v>
          </cell>
          <cell r="L684" t="str">
            <v>99</v>
          </cell>
          <cell r="M684" t="str">
            <v>543</v>
          </cell>
          <cell r="N684" t="str">
            <v>23</v>
          </cell>
          <cell r="O684" t="str">
            <v>0</v>
          </cell>
          <cell r="P684" t="str">
            <v>21</v>
          </cell>
          <cell r="Q684" t="str">
            <v>1</v>
          </cell>
          <cell r="R684" t="str">
            <v>1</v>
          </cell>
          <cell r="S684" t="str">
            <v>Não</v>
          </cell>
          <cell r="T684" t="str">
            <v xml:space="preserve">HLBU1885400           </v>
          </cell>
          <cell r="U684" t="str">
            <v>23/03/2022</v>
          </cell>
          <cell r="V684" t="str">
            <v/>
          </cell>
          <cell r="W684" t="str">
            <v>CJ TRAVESSA ( DARIO ) PUXE SBL</v>
          </cell>
          <cell r="X684" t="str">
            <v>SBL</v>
          </cell>
          <cell r="Y684" t="str">
            <v/>
          </cell>
          <cell r="Z684" t="str">
            <v xml:space="preserve">7 </v>
          </cell>
          <cell r="AA684" t="str">
            <v>2</v>
          </cell>
          <cell r="AB684" t="str">
            <v>55</v>
          </cell>
          <cell r="AC684" t="str">
            <v>11</v>
          </cell>
          <cell r="AD684" t="str">
            <v xml:space="preserve">HLBU1885400              </v>
          </cell>
          <cell r="AE684" t="str">
            <v/>
          </cell>
          <cell r="AF684" t="str">
            <v/>
          </cell>
          <cell r="AG684" t="str">
            <v>13682900</v>
          </cell>
          <cell r="AH684" t="str">
            <v>Pendente</v>
          </cell>
          <cell r="AI684" t="str">
            <v>Não</v>
          </cell>
          <cell r="AJ684" t="str">
            <v>25/02/2022</v>
          </cell>
          <cell r="AK684" t="str">
            <v>Marítimo</v>
          </cell>
          <cell r="AL684" t="str">
            <v>03/03/2022</v>
          </cell>
          <cell r="AM684" t="str">
            <v>18/03/2022</v>
          </cell>
          <cell r="AN684" t="str">
            <v xml:space="preserve">          </v>
          </cell>
        </row>
        <row r="685">
          <cell r="B685">
            <v>80538548</v>
          </cell>
          <cell r="C685" t="str">
            <v xml:space="preserve">540202530 </v>
          </cell>
          <cell r="E685" t="str">
            <v/>
          </cell>
          <cell r="F685" t="str">
            <v/>
          </cell>
          <cell r="G685" t="str">
            <v xml:space="preserve">MSC MICHELA                                       </v>
          </cell>
          <cell r="I685" t="str">
            <v/>
          </cell>
          <cell r="J685">
            <v>44</v>
          </cell>
          <cell r="K685" t="str">
            <v>9</v>
          </cell>
          <cell r="L685" t="str">
            <v>44</v>
          </cell>
          <cell r="M685" t="str">
            <v>429</v>
          </cell>
          <cell r="N685" t="str">
            <v>18</v>
          </cell>
          <cell r="O685" t="str">
            <v>14</v>
          </cell>
          <cell r="P685" t="str">
            <v>13</v>
          </cell>
          <cell r="Q685" t="str">
            <v>0</v>
          </cell>
          <cell r="R685" t="str">
            <v>0</v>
          </cell>
          <cell r="S685" t="str">
            <v>Não</v>
          </cell>
          <cell r="T685" t="str">
            <v xml:space="preserve">HLXU8174150           </v>
          </cell>
          <cell r="U685" t="str">
            <v>22/03/2022</v>
          </cell>
          <cell r="V685" t="str">
            <v/>
          </cell>
          <cell r="W685" t="str">
            <v>CJ TRAVESSA ( DARIO ) PUXE SBL</v>
          </cell>
          <cell r="X685" t="str">
            <v>SBL</v>
          </cell>
          <cell r="Y685" t="str">
            <v/>
          </cell>
          <cell r="Z685" t="str">
            <v xml:space="preserve">7 </v>
          </cell>
          <cell r="AA685" t="str">
            <v>1</v>
          </cell>
          <cell r="AB685" t="str">
            <v>51</v>
          </cell>
          <cell r="AC685" t="str">
            <v>11</v>
          </cell>
          <cell r="AD685" t="str">
            <v xml:space="preserve">HLXU8174150              </v>
          </cell>
          <cell r="AE685" t="str">
            <v/>
          </cell>
          <cell r="AF685" t="str">
            <v/>
          </cell>
          <cell r="AG685" t="str">
            <v>13682900</v>
          </cell>
          <cell r="AH685" t="str">
            <v>Pendente</v>
          </cell>
          <cell r="AI685" t="str">
            <v>Não</v>
          </cell>
          <cell r="AJ685" t="str">
            <v>25/02/2022</v>
          </cell>
          <cell r="AK685" t="str">
            <v>Marítimo</v>
          </cell>
          <cell r="AL685" t="str">
            <v>03/03/2022</v>
          </cell>
          <cell r="AM685" t="str">
            <v>18/03/2022</v>
          </cell>
          <cell r="AN685" t="str">
            <v xml:space="preserve">          </v>
          </cell>
        </row>
        <row r="686">
          <cell r="B686">
            <v>80538141</v>
          </cell>
          <cell r="C686" t="str">
            <v xml:space="preserve">540202536 </v>
          </cell>
          <cell r="E686" t="str">
            <v/>
          </cell>
          <cell r="F686" t="str">
            <v/>
          </cell>
          <cell r="G686" t="str">
            <v xml:space="preserve">MSC MICHELA                                       </v>
          </cell>
          <cell r="I686" t="str">
            <v/>
          </cell>
          <cell r="J686">
            <v>51</v>
          </cell>
          <cell r="K686" t="str">
            <v>12</v>
          </cell>
          <cell r="L686" t="str">
            <v>51</v>
          </cell>
          <cell r="M686" t="str">
            <v>323</v>
          </cell>
          <cell r="N686" t="str">
            <v>12</v>
          </cell>
          <cell r="O686" t="str">
            <v>36</v>
          </cell>
          <cell r="P686" t="str">
            <v>0</v>
          </cell>
          <cell r="Q686" t="str">
            <v>1</v>
          </cell>
          <cell r="R686" t="str">
            <v>1</v>
          </cell>
          <cell r="S686" t="str">
            <v>Não</v>
          </cell>
          <cell r="T686" t="str">
            <v xml:space="preserve">HLBU1943174           </v>
          </cell>
          <cell r="U686" t="str">
            <v>22/03/2022</v>
          </cell>
          <cell r="V686" t="str">
            <v/>
          </cell>
          <cell r="W686" t="str">
            <v/>
          </cell>
          <cell r="X686" t="str">
            <v/>
          </cell>
          <cell r="Y686" t="str">
            <v/>
          </cell>
          <cell r="Z686" t="str">
            <v xml:space="preserve">7 </v>
          </cell>
          <cell r="AA686" t="str">
            <v>1</v>
          </cell>
          <cell r="AB686" t="str">
            <v>57</v>
          </cell>
          <cell r="AC686" t="str">
            <v>11</v>
          </cell>
          <cell r="AD686" t="str">
            <v xml:space="preserve">HLBU1943174              </v>
          </cell>
          <cell r="AE686" t="str">
            <v/>
          </cell>
          <cell r="AF686" t="str">
            <v/>
          </cell>
          <cell r="AG686" t="str">
            <v>13682900</v>
          </cell>
          <cell r="AH686" t="str">
            <v>Pendente</v>
          </cell>
          <cell r="AI686" t="str">
            <v>Não</v>
          </cell>
          <cell r="AJ686" t="str">
            <v>25/02/2022</v>
          </cell>
          <cell r="AK686" t="str">
            <v>Marítimo</v>
          </cell>
          <cell r="AL686" t="str">
            <v>03/03/2022</v>
          </cell>
          <cell r="AM686" t="str">
            <v>18/03/2022</v>
          </cell>
          <cell r="AN686" t="str">
            <v xml:space="preserve">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3"/>
  <sheetViews>
    <sheetView showGridLines="0" tabSelected="1" zoomScale="93" zoomScaleNormal="93" workbookViewId="0">
      <pane xSplit="5" topLeftCell="Y1" activePane="topRight" state="frozen"/>
      <selection pane="topRight" activeCell="D3" sqref="D3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1.710937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8" width="15.5703125" style="22" hidden="1" customWidth="1"/>
    <col min="19" max="19" width="15.5703125" style="22" customWidth="1"/>
    <col min="20" max="20" width="14.7109375" style="17" bestFit="1" customWidth="1"/>
    <col min="21" max="21" width="13.140625" style="1" hidden="1" customWidth="1"/>
    <col min="22" max="22" width="13.140625" style="1" customWidth="1"/>
    <col min="23" max="23" width="12" style="18" bestFit="1" customWidth="1"/>
    <col min="24" max="25" width="21.42578125" style="3" customWidth="1"/>
    <col min="26" max="26" width="14.28515625" style="15" customWidth="1"/>
    <col min="27" max="27" width="14" style="1" customWidth="1"/>
    <col min="28" max="28" width="13.28515625" style="32" hidden="1" customWidth="1"/>
    <col min="29" max="29" width="13.28515625" style="32" customWidth="1"/>
    <col min="30" max="30" width="12" style="3" bestFit="1" customWidth="1"/>
    <col min="31" max="32" width="14.5703125" style="23" bestFit="1" customWidth="1"/>
    <col min="33" max="33" width="14.5703125" style="23" customWidth="1"/>
    <col min="34" max="34" width="15.28515625" style="23" bestFit="1" customWidth="1"/>
    <col min="35" max="35" width="14.5703125" style="23" bestFit="1" customWidth="1"/>
    <col min="36" max="36" width="16" style="3" customWidth="1"/>
    <col min="37" max="37" width="7.85546875" style="3" bestFit="1" customWidth="1"/>
    <col min="38" max="16384" width="9.140625" style="25"/>
  </cols>
  <sheetData>
    <row r="1" spans="1:37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28</v>
      </c>
      <c r="V1" s="9" t="s">
        <v>28</v>
      </c>
      <c r="W1" s="9" t="s">
        <v>31</v>
      </c>
      <c r="X1" s="4" t="s">
        <v>42</v>
      </c>
      <c r="Y1" s="4" t="s">
        <v>28</v>
      </c>
      <c r="Z1" s="9" t="s">
        <v>31</v>
      </c>
      <c r="AA1" s="9" t="s">
        <v>31</v>
      </c>
      <c r="AB1" s="30" t="s">
        <v>28</v>
      </c>
      <c r="AC1" s="30" t="s">
        <v>28</v>
      </c>
      <c r="AD1" s="9" t="s">
        <v>28</v>
      </c>
      <c r="AE1" s="9" t="s">
        <v>8</v>
      </c>
      <c r="AF1" s="9" t="s">
        <v>8</v>
      </c>
      <c r="AG1" s="9" t="s">
        <v>8</v>
      </c>
      <c r="AH1" s="9" t="s">
        <v>8</v>
      </c>
      <c r="AI1" s="9" t="s">
        <v>8</v>
      </c>
      <c r="AJ1" s="9" t="s">
        <v>31</v>
      </c>
      <c r="AK1" s="9" t="s">
        <v>31</v>
      </c>
    </row>
    <row r="2" spans="1:37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37</v>
      </c>
      <c r="V2" s="9" t="s">
        <v>37</v>
      </c>
      <c r="W2" s="9" t="s">
        <v>38</v>
      </c>
      <c r="X2" s="4" t="s">
        <v>9</v>
      </c>
      <c r="Y2" s="4" t="s">
        <v>451</v>
      </c>
      <c r="Z2" s="9" t="s">
        <v>35</v>
      </c>
      <c r="AA2" s="9" t="s">
        <v>35</v>
      </c>
      <c r="AB2" s="30" t="s">
        <v>36</v>
      </c>
      <c r="AC2" s="30" t="s">
        <v>36</v>
      </c>
      <c r="AD2" s="9" t="s">
        <v>39</v>
      </c>
      <c r="AE2" s="9" t="s">
        <v>32</v>
      </c>
      <c r="AF2" s="9" t="s">
        <v>40</v>
      </c>
      <c r="AG2" s="9" t="s">
        <v>40</v>
      </c>
      <c r="AH2" s="9" t="s">
        <v>40</v>
      </c>
      <c r="AI2" s="9" t="s">
        <v>40</v>
      </c>
      <c r="AJ2" s="9"/>
      <c r="AK2" s="9" t="s">
        <v>35</v>
      </c>
    </row>
    <row r="3" spans="1:37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19</v>
      </c>
      <c r="T3" s="11" t="s">
        <v>4</v>
      </c>
      <c r="U3" s="11" t="s">
        <v>24</v>
      </c>
      <c r="V3" s="11" t="s">
        <v>24</v>
      </c>
      <c r="W3" s="11" t="s">
        <v>20</v>
      </c>
      <c r="X3" s="11" t="s">
        <v>9</v>
      </c>
      <c r="Y3" s="11" t="s">
        <v>451</v>
      </c>
      <c r="Z3" s="11" t="s">
        <v>446</v>
      </c>
      <c r="AA3" s="11" t="s">
        <v>14</v>
      </c>
      <c r="AB3" s="31" t="s">
        <v>6</v>
      </c>
      <c r="AC3" s="31" t="s">
        <v>6</v>
      </c>
      <c r="AD3" s="11" t="s">
        <v>7</v>
      </c>
      <c r="AE3" s="11" t="s">
        <v>11</v>
      </c>
      <c r="AF3" s="11" t="s">
        <v>26</v>
      </c>
      <c r="AG3" s="11" t="s">
        <v>27</v>
      </c>
      <c r="AH3" s="11" t="s">
        <v>12</v>
      </c>
      <c r="AI3" s="11" t="s">
        <v>13</v>
      </c>
      <c r="AJ3" s="11" t="s">
        <v>8</v>
      </c>
      <c r="AK3" s="11" t="s">
        <v>10</v>
      </c>
    </row>
    <row r="4" spans="1:37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VLOOKUP(A4,[4]ImportationMaterialProgrammingE!B$3:C$1048576,2,0)</f>
        <v xml:space="preserve">540200950 </v>
      </c>
      <c r="F4" s="3" t="s">
        <v>585</v>
      </c>
      <c r="G4" s="3" t="s">
        <v>452</v>
      </c>
      <c r="H4" s="17">
        <f ca="1">IFERROR(IF(D4&gt;L4,90-_xlfn.DAYS(NOW(),D4),90-_xlfn.DAYS(NOW(),L4)),90-_xlfn.DAYS(NOW(),D4))</f>
        <v>63</v>
      </c>
      <c r="I4" s="15" t="str">
        <f>IF(VLOOKUP(A4,[4]ImportationMaterialProgrammingE!B$4:U$1048576,20,0)=0,"",VLOOKUP(A4,[4]ImportationMaterialProgrammingE!B$4:U$1048576,20,0))</f>
        <v>15/02/2022</v>
      </c>
      <c r="J4" s="15" t="str">
        <f>IF(VLOOKUP(A4,[4]ImportationMaterialProgrammingE!B$3:Y$1048576,24,0)&lt;&gt;"","Sim","Não")</f>
        <v>Não</v>
      </c>
      <c r="K4" s="15" t="str">
        <f>IF(VLOOKUP(A4,[4]ImportationMaterialProgrammingE!B:X,23,0)="DTA TRANSP",VLOOKUP(A4,[4]ImportationMaterialProgrammingE!B:V,21,0),"")</f>
        <v/>
      </c>
      <c r="L4" s="15" t="str">
        <f>IF(VLOOKUP(A4,[4]ImportationMaterialProgrammingE!B:Y,24,0)=0,"",VLOOKUP(A4,[4]ImportationMaterialProgrammingE!B:Y,24,0))</f>
        <v/>
      </c>
      <c r="N4" s="3" t="str">
        <f>IF(AND(M4&gt;=-0.1,M4&lt;=0.1,M4&lt;&gt;""),"Remover bloqueio","")</f>
        <v/>
      </c>
      <c r="P4" s="3" t="s">
        <v>586</v>
      </c>
      <c r="Q4" s="16" t="str">
        <f>VLOOKUP(A4,[4]ImportationMaterialProgrammingE!B:AN,39,0)</f>
        <v>2203431902</v>
      </c>
      <c r="R4" s="22" t="e">
        <f>VLOOKUP(E4,[3]Relatório!$A$1:$AK$65536,29,0)</f>
        <v>#N/A</v>
      </c>
      <c r="S4" s="22">
        <v>44613</v>
      </c>
      <c r="T4" s="17" t="str">
        <f>VLOOKUP(A4,[4]ImportationMaterialProgrammingE!B:F,5,0)</f>
        <v>VERDE</v>
      </c>
      <c r="U4" s="22" t="e">
        <f>VLOOKUP(E4,[3]Relatório!$A$1:$AK$65536,33,0)</f>
        <v>#N/A</v>
      </c>
      <c r="V4" s="22">
        <v>44614</v>
      </c>
      <c r="W4" s="18">
        <f ca="1">IF(V4&lt;&gt;"",15-_xlfn.DAYS(NOW(),V4),"")</f>
        <v>-9</v>
      </c>
      <c r="Z4" s="15" t="str">
        <f>VLOOKUP(A4,[4]ImportationMaterialProgrammingE!B:X,23,0)</f>
        <v>FINALIZADO</v>
      </c>
      <c r="AA4" s="1" t="str">
        <f>IF(Z4="DTA TRANSP","",VLOOKUP(A4,[4]ImportationMaterialProgrammingE!$B:$V,21,0))</f>
        <v>23/02/2022</v>
      </c>
      <c r="AB4" s="22" t="e">
        <f>VLOOKUP(E4,[3]Relatório!$A$1:$AK$65536,36,0)</f>
        <v>#N/A</v>
      </c>
      <c r="AC4" s="22">
        <v>44614</v>
      </c>
      <c r="AD4" s="3" t="s">
        <v>457</v>
      </c>
      <c r="AF4" s="24"/>
      <c r="AG4" s="24"/>
      <c r="AH4" s="24"/>
      <c r="AI4" s="24"/>
    </row>
    <row r="5" spans="1:37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VLOOKUP(A5,[4]ImportationMaterialProgrammingE!B$3:C$1048576,2,0)</f>
        <v xml:space="preserve">540200957 </v>
      </c>
      <c r="F5" s="3" t="s">
        <v>585</v>
      </c>
      <c r="G5" s="3" t="s">
        <v>452</v>
      </c>
      <c r="H5" s="17">
        <f t="shared" ref="H5:H68" ca="1" si="0">IFERROR(IF(D5&gt;L5,90-_xlfn.DAYS(NOW(),D5),90-_xlfn.DAYS(NOW(),L5)),90-_xlfn.DAYS(NOW(),D5))</f>
        <v>63</v>
      </c>
      <c r="I5" s="15" t="str">
        <f>IF(VLOOKUP(A5,[4]ImportationMaterialProgrammingE!B$4:U$1048576,20,0)=0,"",VLOOKUP(A5,[4]ImportationMaterialProgrammingE!B$4:U$1048576,20,0))</f>
        <v>22/02/2022</v>
      </c>
      <c r="J5" s="15" t="str">
        <f>IF(VLOOKUP(A5,[4]ImportationMaterialProgrammingE!B$3:Y$1048576,24,0)&lt;&gt;"","Sim","Não")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P5" s="3" t="s">
        <v>586</v>
      </c>
      <c r="Q5" s="16" t="str">
        <f>VLOOKUP(A5,[4]ImportationMaterialProgrammingE!B:AN,39,0)</f>
        <v>2203425503</v>
      </c>
      <c r="R5" s="22" t="e">
        <f>VLOOKUP(E5,[3]Relatório!$A$1:$AK$65536,29,0)</f>
        <v>#N/A</v>
      </c>
      <c r="S5" s="22">
        <v>44613</v>
      </c>
      <c r="T5" s="17" t="str">
        <f>VLOOKUP(A5,[4]ImportationMaterialProgrammingE!B:F,5,0)</f>
        <v>VERDE</v>
      </c>
      <c r="U5" s="22" t="e">
        <f>VLOOKUP(E5,[3]Relatório!$A$1:$AK$65536,33,0)</f>
        <v>#N/A</v>
      </c>
      <c r="V5" s="22">
        <v>44614</v>
      </c>
      <c r="W5" s="18">
        <f t="shared" ref="W5:W68" ca="1" si="2">IF(V5&lt;&gt;"",15-_xlfn.DAYS(NOW(),V5),"")</f>
        <v>-9</v>
      </c>
      <c r="Z5" s="15" t="str">
        <f>VLOOKUP(A5,[4]ImportationMaterialProgrammingE!B:X,23,0)</f>
        <v>FINALIZADO</v>
      </c>
      <c r="AA5" s="1" t="str">
        <f>IF(Z5="DTA TRANSP","",VLOOKUP(A5,[4]ImportationMaterialProgrammingE!$B:$V,21,0))</f>
        <v>23/02/2022</v>
      </c>
      <c r="AB5" s="22" t="e">
        <f>VLOOKUP(E5,[3]Relatório!$A$1:$AK$65536,36,0)</f>
        <v>#N/A</v>
      </c>
      <c r="AC5" s="22">
        <v>44614</v>
      </c>
      <c r="AD5" s="3" t="s">
        <v>457</v>
      </c>
      <c r="AF5" s="24">
        <v>44615.588194444441</v>
      </c>
      <c r="AG5" s="24">
        <v>44615.647222222222</v>
      </c>
      <c r="AH5" s="24">
        <v>44615.838194444441</v>
      </c>
      <c r="AI5" s="24">
        <v>44616.131944444445</v>
      </c>
      <c r="AJ5" s="3" t="s">
        <v>447</v>
      </c>
      <c r="AK5" s="3" t="s">
        <v>31</v>
      </c>
    </row>
    <row r="6" spans="1:37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VLOOKUP(A6,[4]ImportationMaterialProgrammingE!B$3:C$1048576,2,0)</f>
        <v xml:space="preserve">540200949 </v>
      </c>
      <c r="F6" s="3" t="s">
        <v>585</v>
      </c>
      <c r="G6" s="3" t="s">
        <v>452</v>
      </c>
      <c r="H6" s="17">
        <f t="shared" ca="1" si="0"/>
        <v>63</v>
      </c>
      <c r="I6" s="15" t="str">
        <f>IF(VLOOKUP(A6,[4]ImportationMaterialProgrammingE!B$4:U$1048576,20,0)=0,"",VLOOKUP(A6,[4]ImportationMaterialProgrammingE!B$4:U$1048576,20,0))</f>
        <v>21/02/2022</v>
      </c>
      <c r="J6" s="15" t="str">
        <f>IF(VLOOKUP(A6,[4]ImportationMaterialProgrammingE!B$3:Y$1048576,24,0)&lt;&gt;"","Sim","Não")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P6" s="3" t="s">
        <v>586</v>
      </c>
      <c r="Q6" s="16" t="str">
        <f>VLOOKUP(A6,[4]ImportationMaterialProgrammingE!B:AN,39,0)</f>
        <v>2203408293</v>
      </c>
      <c r="R6" s="22" t="e">
        <f>VLOOKUP(E6,[3]Relatório!$A$1:$AK$65536,29,0)</f>
        <v>#N/A</v>
      </c>
      <c r="S6" s="22">
        <v>44613</v>
      </c>
      <c r="T6" s="17" t="str">
        <f>VLOOKUP(A6,[4]ImportationMaterialProgrammingE!B:F,5,0)</f>
        <v>VERDE</v>
      </c>
      <c r="U6" s="22" t="e">
        <f>VLOOKUP(E6,[3]Relatório!$A$1:$AK$65536,33,0)</f>
        <v>#N/A</v>
      </c>
      <c r="V6" s="22">
        <v>44613</v>
      </c>
      <c r="W6" s="18">
        <f t="shared" ca="1" si="2"/>
        <v>-10</v>
      </c>
      <c r="Z6" s="15" t="str">
        <f>VLOOKUP(A6,[4]ImportationMaterialProgrammingE!B:X,23,0)</f>
        <v>FINALIZADO</v>
      </c>
      <c r="AA6" s="1" t="str">
        <f>IF(Z6="DTA TRANSP","",VLOOKUP(A6,[4]ImportationMaterialProgrammingE!$B:$V,21,0))</f>
        <v>22/02/2022</v>
      </c>
      <c r="AB6" s="22" t="e">
        <f>VLOOKUP(E6,[3]Relatório!$A$1:$AK$65536,36,0)</f>
        <v>#N/A</v>
      </c>
      <c r="AC6" s="22">
        <v>44613</v>
      </c>
      <c r="AD6" s="3" t="s">
        <v>457</v>
      </c>
      <c r="AF6" s="24"/>
      <c r="AG6" s="24"/>
      <c r="AH6" s="24"/>
      <c r="AI6" s="24"/>
      <c r="AK6" s="3" t="s">
        <v>448</v>
      </c>
    </row>
    <row r="7" spans="1:37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VLOOKUP(A7,[4]ImportationMaterialProgrammingE!B$3:C$1048576,2,0)</f>
        <v xml:space="preserve">540200952 </v>
      </c>
      <c r="F7" s="3" t="s">
        <v>585</v>
      </c>
      <c r="G7" s="3" t="s">
        <v>452</v>
      </c>
      <c r="H7" s="17">
        <f t="shared" ca="1" si="0"/>
        <v>63</v>
      </c>
      <c r="I7" s="15" t="str">
        <f>IF(VLOOKUP(A7,[4]ImportationMaterialProgrammingE!B$4:U$1048576,20,0)=0,"",VLOOKUP(A7,[4]ImportationMaterialProgrammingE!B$4:U$1048576,20,0))</f>
        <v>23/02/2022</v>
      </c>
      <c r="J7" s="15" t="str">
        <f>IF(VLOOKUP(A7,[4]ImportationMaterialProgrammingE!B$3:Y$1048576,24,0)&lt;&gt;"","Sim","Não")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P7" s="3" t="s">
        <v>586</v>
      </c>
      <c r="Q7" s="16" t="str">
        <f>VLOOKUP(A7,[4]ImportationMaterialProgrammingE!B:AN,39,0)</f>
        <v>2203431708</v>
      </c>
      <c r="R7" s="22" t="e">
        <f>VLOOKUP(E7,[3]Relatório!$A$1:$AK$65536,29,0)</f>
        <v>#N/A</v>
      </c>
      <c r="S7" s="22">
        <v>44613</v>
      </c>
      <c r="T7" s="17" t="str">
        <f>VLOOKUP(A7,[4]ImportationMaterialProgrammingE!B:F,5,0)</f>
        <v>VERDE</v>
      </c>
      <c r="U7" s="22" t="e">
        <f>VLOOKUP(E7,[3]Relatório!$A$1:$AK$65536,33,0)</f>
        <v>#N/A</v>
      </c>
      <c r="V7" s="22">
        <v>44614</v>
      </c>
      <c r="W7" s="18">
        <f t="shared" ca="1" si="2"/>
        <v>-9</v>
      </c>
      <c r="Z7" s="15" t="str">
        <f>VLOOKUP(A7,[4]ImportationMaterialProgrammingE!B:X,23,0)</f>
        <v>FINALIZADO</v>
      </c>
      <c r="AA7" s="1" t="str">
        <f>IF(Z7="DTA TRANSP","",VLOOKUP(A7,[4]ImportationMaterialProgrammingE!$B:$V,21,0))</f>
        <v>23/02/2022</v>
      </c>
      <c r="AB7" s="22" t="e">
        <f>VLOOKUP(E7,[3]Relatório!$A$1:$AK$65536,36,0)</f>
        <v>#N/A</v>
      </c>
      <c r="AC7" s="22">
        <v>44615</v>
      </c>
      <c r="AD7" s="3" t="s">
        <v>457</v>
      </c>
      <c r="AF7" s="24"/>
      <c r="AG7" s="24"/>
      <c r="AH7" s="24"/>
      <c r="AI7" s="24"/>
    </row>
    <row r="8" spans="1:37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VLOOKUP(A8,[4]ImportationMaterialProgrammingE!B$3:C$1048576,2,0)</f>
        <v xml:space="preserve">540200953 </v>
      </c>
      <c r="F8" s="3" t="s">
        <v>585</v>
      </c>
      <c r="G8" s="3" t="s">
        <v>452</v>
      </c>
      <c r="H8" s="17">
        <f t="shared" ca="1" si="0"/>
        <v>63</v>
      </c>
      <c r="I8" s="15" t="str">
        <f>IF(VLOOKUP(A8,[4]ImportationMaterialProgrammingE!B$4:U$1048576,20,0)=0,"",VLOOKUP(A8,[4]ImportationMaterialProgrammingE!B$4:U$1048576,20,0))</f>
        <v>25/03/2022</v>
      </c>
      <c r="J8" s="15" t="str">
        <f>IF(VLOOKUP(A8,[4]ImportationMaterialProgrammingE!B$3:Y$1048576,24,0)&lt;&gt;"","Sim","Não")</f>
        <v>Sim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P8" s="3" t="s">
        <v>586</v>
      </c>
      <c r="Q8" s="16" t="str">
        <f>VLOOKUP(A8,[4]ImportationMaterialProgrammingE!B:AN,39,0)</f>
        <v>2204766878</v>
      </c>
      <c r="R8" s="22" t="e">
        <f>VLOOKUP(E8,[3]Relatório!$A$1:$AK$65536,29,0)</f>
        <v>#N/A</v>
      </c>
      <c r="S8" s="22">
        <v>44631</v>
      </c>
      <c r="T8" s="17" t="str">
        <f>VLOOKUP(A8,[4]ImportationMaterialProgrammingE!B:F,5,0)</f>
        <v>VERDE</v>
      </c>
      <c r="U8" s="22" t="e">
        <f>VLOOKUP(E8,[3]Relatório!$A$1:$AK$65536,33,0)</f>
        <v>#N/A</v>
      </c>
      <c r="V8" s="22">
        <v>44634</v>
      </c>
      <c r="W8" s="18">
        <f t="shared" ca="1" si="2"/>
        <v>11</v>
      </c>
      <c r="Z8" s="15" t="str">
        <f>VLOOKUP(A8,[4]ImportationMaterialProgrammingE!B:X,23,0)</f>
        <v>DTA EADI</v>
      </c>
      <c r="AA8" s="1" t="str">
        <f>IF(Z8="DTA TRANSP","",VLOOKUP(A8,[4]ImportationMaterialProgrammingE!$B:$V,21,0))</f>
        <v/>
      </c>
      <c r="AB8" s="22" t="e">
        <f>VLOOKUP(E8,[3]Relatório!$A$1:$AK$65536,36,0)</f>
        <v>#N/A</v>
      </c>
      <c r="AC8" s="22" t="s">
        <v>587</v>
      </c>
      <c r="AF8" s="24"/>
      <c r="AG8" s="24"/>
      <c r="AH8" s="24"/>
      <c r="AI8" s="24"/>
    </row>
    <row r="9" spans="1:37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VLOOKUP(A9,[4]ImportationMaterialProgrammingE!B$3:C$1048576,2,0)</f>
        <v xml:space="preserve">540200951 </v>
      </c>
      <c r="F9" s="3" t="s">
        <v>585</v>
      </c>
      <c r="G9" s="3" t="s">
        <v>452</v>
      </c>
      <c r="H9" s="17">
        <f t="shared" ca="1" si="0"/>
        <v>63</v>
      </c>
      <c r="I9" s="15" t="str">
        <f>IF(VLOOKUP(A9,[4]ImportationMaterialProgrammingE!B$4:U$1048576,20,0)=0,"",VLOOKUP(A9,[4]ImportationMaterialProgrammingE!B$4:U$1048576,20,0))</f>
        <v>22/03/2022</v>
      </c>
      <c r="J9" s="15" t="str">
        <f>IF(VLOOKUP(A9,[4]ImportationMaterialProgrammingE!B$3:Y$1048576,24,0)&lt;&gt;"","Sim","Não")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VLOOKUP(A9,[4]ImportationMaterialProgrammingE!B:AN,39,0)</f>
        <v>2204432279</v>
      </c>
      <c r="R9" s="22" t="e">
        <f>VLOOKUP(E9,[3]Relatório!$A$1:$AK$65536,29,0)</f>
        <v>#N/A</v>
      </c>
      <c r="S9" s="22">
        <v>44628</v>
      </c>
      <c r="T9" s="17" t="str">
        <f>VLOOKUP(A9,[4]ImportationMaterialProgrammingE!B:F,5,0)</f>
        <v>VERDE</v>
      </c>
      <c r="U9" s="22" t="e">
        <f>VLOOKUP(E9,[3]Relatório!$A$1:$AK$65536,33,0)</f>
        <v>#N/A</v>
      </c>
      <c r="V9" s="22">
        <v>44628</v>
      </c>
      <c r="W9" s="18">
        <f t="shared" ca="1" si="2"/>
        <v>5</v>
      </c>
      <c r="Z9" s="15" t="str">
        <f>VLOOKUP(A9,[4]ImportationMaterialProgrammingE!B:X,23,0)</f>
        <v>SBL</v>
      </c>
      <c r="AA9" s="1" t="str">
        <f>IF(Z9="DTA TRANSP","",VLOOKUP(A9,[4]ImportationMaterialProgrammingE!$B:$V,21,0))</f>
        <v/>
      </c>
      <c r="AB9" s="22" t="e">
        <f>VLOOKUP(E9,[3]Relatório!$A$1:$AK$65536,36,0)</f>
        <v>#N/A</v>
      </c>
      <c r="AC9" s="22" t="s">
        <v>587</v>
      </c>
      <c r="AF9" s="24"/>
      <c r="AG9" s="24"/>
      <c r="AH9" s="24"/>
      <c r="AI9" s="24"/>
    </row>
    <row r="10" spans="1:37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VLOOKUP(A10,[4]ImportationMaterialProgrammingE!B$3:C$1048576,2,0)</f>
        <v xml:space="preserve">540200761 </v>
      </c>
      <c r="F10" s="3" t="s">
        <v>585</v>
      </c>
      <c r="G10" s="3" t="s">
        <v>452</v>
      </c>
      <c r="H10" s="17">
        <f t="shared" ca="1" si="0"/>
        <v>63</v>
      </c>
      <c r="I10" s="15" t="str">
        <f>IF(VLOOKUP(A10,[4]ImportationMaterialProgrammingE!B$4:U$1048576,20,0)=0,"",VLOOKUP(A10,[4]ImportationMaterialProgrammingE!B$4:U$1048576,20,0))</f>
        <v>24/02/2022</v>
      </c>
      <c r="J10" s="15" t="str">
        <f>IF(VLOOKUP(A10,[4]ImportationMaterialProgrammingE!B$3:Y$1048576,24,0)&lt;&gt;"","Sim","Não")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P10" s="3" t="s">
        <v>586</v>
      </c>
      <c r="Q10" s="16" t="str">
        <f>VLOOKUP(A10,[4]ImportationMaterialProgrammingE!B:AN,39,0)</f>
        <v>2203609914</v>
      </c>
      <c r="R10" s="22" t="e">
        <f>VLOOKUP(E10,[3]Relatório!$A$1:$AK$65536,29,0)</f>
        <v>#N/A</v>
      </c>
      <c r="S10" s="22">
        <v>44615</v>
      </c>
      <c r="T10" s="17" t="str">
        <f>VLOOKUP(A10,[4]ImportationMaterialProgrammingE!B:F,5,0)</f>
        <v>VERDE</v>
      </c>
      <c r="U10" s="22" t="e">
        <f>VLOOKUP(E10,[3]Relatório!$A$1:$AK$65536,33,0)</f>
        <v>#N/A</v>
      </c>
      <c r="V10" s="22">
        <v>44615</v>
      </c>
      <c r="W10" s="18">
        <f t="shared" ca="1" si="2"/>
        <v>-8</v>
      </c>
      <c r="Z10" s="15" t="str">
        <f>VLOOKUP(A10,[4]ImportationMaterialProgrammingE!B:X,23,0)</f>
        <v>FINALIZADO</v>
      </c>
      <c r="AA10" s="1" t="str">
        <f>IF(Z10="DTA TRANSP","",VLOOKUP(A10,[4]ImportationMaterialProgrammingE!$B:$V,21,0))</f>
        <v>24/02/2022</v>
      </c>
      <c r="AB10" s="22" t="e">
        <f>VLOOKUP(E10,[3]Relatório!$A$1:$AK$65536,36,0)</f>
        <v>#N/A</v>
      </c>
      <c r="AC10" s="22">
        <v>44615</v>
      </c>
      <c r="AD10" s="3" t="s">
        <v>457</v>
      </c>
      <c r="AF10" s="24"/>
      <c r="AG10" s="24"/>
      <c r="AH10" s="24"/>
      <c r="AI10" s="24"/>
    </row>
    <row r="11" spans="1:37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VLOOKUP(A11,[4]ImportationMaterialProgrammingE!B$3:C$1048576,2,0)</f>
        <v xml:space="preserve">540200954 </v>
      </c>
      <c r="F11" s="3" t="s">
        <v>585</v>
      </c>
      <c r="G11" s="3" t="s">
        <v>452</v>
      </c>
      <c r="H11" s="17">
        <f t="shared" ca="1" si="0"/>
        <v>63</v>
      </c>
      <c r="I11" s="15" t="str">
        <f>IF(VLOOKUP(A11,[4]ImportationMaterialProgrammingE!B$4:U$1048576,20,0)=0,"",VLOOKUP(A11,[4]ImportationMaterialProgrammingE!B$4:U$1048576,20,0))</f>
        <v>22/03/2022</v>
      </c>
      <c r="J11" s="15" t="str">
        <f>IF(VLOOKUP(A11,[4]ImportationMaterialProgrammingE!B$3:Y$1048576,24,0)&lt;&gt;"","Sim","Não")</f>
        <v>Sim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P11" s="3" t="s">
        <v>586</v>
      </c>
      <c r="Q11" s="16" t="str">
        <f>VLOOKUP(A11,[4]ImportationMaterialProgrammingE!B:AN,39,0)</f>
        <v xml:space="preserve">          </v>
      </c>
      <c r="R11" s="22" t="e">
        <f>VLOOKUP(E11,[3]Relatório!$A$1:$AK$65536,29,0)</f>
        <v>#N/A</v>
      </c>
      <c r="S11" s="22" t="s">
        <v>587</v>
      </c>
      <c r="T11" s="17" t="str">
        <f>VLOOKUP(A11,[4]ImportationMaterialProgrammingE!B:F,5,0)</f>
        <v/>
      </c>
      <c r="U11" s="22" t="e">
        <f>VLOOKUP(E11,[3]Relatório!$A$1:$AK$65536,33,0)</f>
        <v>#N/A</v>
      </c>
      <c r="V11" s="22">
        <v>44613</v>
      </c>
      <c r="W11" s="18">
        <f t="shared" ca="1" si="2"/>
        <v>-10</v>
      </c>
      <c r="Z11" s="15" t="str">
        <f>VLOOKUP(A11,[4]ImportationMaterialProgrammingE!B:X,23,0)</f>
        <v>DTA EADI</v>
      </c>
      <c r="AA11" s="1" t="str">
        <f>IF(Z11="DTA TRANSP","",VLOOKUP(A11,[4]ImportationMaterialProgrammingE!$B:$V,21,0))</f>
        <v/>
      </c>
      <c r="AB11" s="22" t="e">
        <f>VLOOKUP(E11,[3]Relatório!$A$1:$AK$65536,36,0)</f>
        <v>#N/A</v>
      </c>
      <c r="AC11" s="22" t="s">
        <v>587</v>
      </c>
      <c r="AF11" s="24"/>
      <c r="AG11" s="24"/>
      <c r="AH11" s="24"/>
      <c r="AI11" s="24"/>
    </row>
    <row r="12" spans="1:37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VLOOKUP(A12,[4]ImportationMaterialProgrammingE!B$3:C$1048576,2,0)</f>
        <v xml:space="preserve">540200955 </v>
      </c>
      <c r="F12" s="3" t="s">
        <v>585</v>
      </c>
      <c r="G12" s="3" t="s">
        <v>452</v>
      </c>
      <c r="H12" s="17">
        <f t="shared" ca="1" si="0"/>
        <v>63</v>
      </c>
      <c r="I12" s="15" t="str">
        <f>IF(VLOOKUP(A12,[4]ImportationMaterialProgrammingE!B$4:U$1048576,20,0)=0,"",VLOOKUP(A12,[4]ImportationMaterialProgrammingE!B$4:U$1048576,20,0))</f>
        <v>21/02/2022</v>
      </c>
      <c r="J12" s="15" t="str">
        <f>IF(VLOOKUP(A12,[4]ImportationMaterialProgrammingE!B$3:Y$1048576,24,0)&lt;&gt;"","Sim","Não")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P12" s="3" t="s">
        <v>586</v>
      </c>
      <c r="Q12" s="16" t="str">
        <f>VLOOKUP(A12,[4]ImportationMaterialProgrammingE!B:AN,39,0)</f>
        <v>2203408307</v>
      </c>
      <c r="R12" s="22" t="e">
        <f>VLOOKUP(E12,[3]Relatório!$A$1:$AK$65536,29,0)</f>
        <v>#N/A</v>
      </c>
      <c r="S12" s="22">
        <v>44613</v>
      </c>
      <c r="T12" s="17" t="str">
        <f>VLOOKUP(A12,[4]ImportationMaterialProgrammingE!B:F,5,0)</f>
        <v>VERDE</v>
      </c>
      <c r="U12" s="22" t="e">
        <f>VLOOKUP(E12,[3]Relatório!$A$1:$AK$65536,33,0)</f>
        <v>#N/A</v>
      </c>
      <c r="V12" s="22">
        <v>44613</v>
      </c>
      <c r="W12" s="18">
        <f t="shared" ca="1" si="2"/>
        <v>-10</v>
      </c>
      <c r="Z12" s="15" t="str">
        <f>VLOOKUP(A12,[4]ImportationMaterialProgrammingE!B:X,23,0)</f>
        <v>FINALIZADO</v>
      </c>
      <c r="AA12" s="1" t="str">
        <f>IF(Z12="DTA TRANSP","",VLOOKUP(A12,[4]ImportationMaterialProgrammingE!$B:$V,21,0))</f>
        <v>22/02/2022</v>
      </c>
      <c r="AB12" s="22" t="e">
        <f>VLOOKUP(E12,[3]Relatório!$A$1:$AK$65536,36,0)</f>
        <v>#N/A</v>
      </c>
      <c r="AC12" s="22">
        <v>44614</v>
      </c>
      <c r="AD12" s="3" t="s">
        <v>457</v>
      </c>
      <c r="AF12" s="24"/>
      <c r="AG12" s="24"/>
      <c r="AH12" s="24"/>
      <c r="AI12" s="24"/>
    </row>
    <row r="13" spans="1:37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VLOOKUP(A13,[4]ImportationMaterialProgrammingE!B$3:C$1048576,2,0)</f>
        <v xml:space="preserve">540200885 </v>
      </c>
      <c r="F13" s="3" t="s">
        <v>585</v>
      </c>
      <c r="G13" s="3" t="s">
        <v>452</v>
      </c>
      <c r="H13" s="17">
        <f t="shared" ca="1" si="0"/>
        <v>63</v>
      </c>
      <c r="I13" s="15" t="str">
        <f>IF(VLOOKUP(A13,[4]ImportationMaterialProgrammingE!B$4:U$1048576,20,0)=0,"",VLOOKUP(A13,[4]ImportationMaterialProgrammingE!B$4:U$1048576,20,0))</f>
        <v>21/02/2022</v>
      </c>
      <c r="J13" s="15" t="str">
        <f>IF(VLOOKUP(A13,[4]ImportationMaterialProgrammingE!B$3:Y$1048576,24,0)&lt;&gt;"","Sim","Não")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P13" s="3" t="s">
        <v>586</v>
      </c>
      <c r="Q13" s="16" t="str">
        <f>VLOOKUP(A13,[4]ImportationMaterialProgrammingE!B:AN,39,0)</f>
        <v>2203404786</v>
      </c>
      <c r="R13" s="22" t="e">
        <f>VLOOKUP(E13,[3]Relatório!$A$1:$AK$65536,29,0)</f>
        <v>#N/A</v>
      </c>
      <c r="S13" s="22">
        <v>44613</v>
      </c>
      <c r="T13" s="17" t="str">
        <f>VLOOKUP(A13,[4]ImportationMaterialProgrammingE!B:F,5,0)</f>
        <v>VERDE</v>
      </c>
      <c r="U13" s="22" t="e">
        <f>VLOOKUP(E13,[3]Relatório!$A$1:$AK$65536,33,0)</f>
        <v>#N/A</v>
      </c>
      <c r="V13" s="22">
        <v>44613</v>
      </c>
      <c r="W13" s="18">
        <f t="shared" ca="1" si="2"/>
        <v>-10</v>
      </c>
      <c r="Z13" s="15" t="str">
        <f>VLOOKUP(A13,[4]ImportationMaterialProgrammingE!B:X,23,0)</f>
        <v>FINALIZADO</v>
      </c>
      <c r="AA13" s="1" t="str">
        <f>IF(Z13="DTA TRANSP","",VLOOKUP(A13,[4]ImportationMaterialProgrammingE!$B:$V,21,0))</f>
        <v>22/02/2022</v>
      </c>
      <c r="AB13" s="22" t="e">
        <f>VLOOKUP(E13,[3]Relatório!$A$1:$AK$65536,36,0)</f>
        <v>#N/A</v>
      </c>
      <c r="AC13" s="22">
        <v>44613</v>
      </c>
      <c r="AD13" s="3" t="s">
        <v>457</v>
      </c>
      <c r="AF13" s="24"/>
      <c r="AG13" s="24"/>
      <c r="AH13" s="24"/>
      <c r="AI13" s="24"/>
    </row>
    <row r="14" spans="1:37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VLOOKUP(A14,[4]ImportationMaterialProgrammingE!B$3:C$1048576,2,0)</f>
        <v xml:space="preserve">540200958 </v>
      </c>
      <c r="F14" s="3" t="s">
        <v>585</v>
      </c>
      <c r="G14" s="3" t="s">
        <v>452</v>
      </c>
      <c r="H14" s="17">
        <f t="shared" ca="1" si="0"/>
        <v>63</v>
      </c>
      <c r="I14" s="15" t="str">
        <f>IF(VLOOKUP(A14,[4]ImportationMaterialProgrammingE!B$4:U$1048576,20,0)=0,"",VLOOKUP(A14,[4]ImportationMaterialProgrammingE!B$4:U$1048576,20,0))</f>
        <v>22/02/2022</v>
      </c>
      <c r="J14" s="15" t="str">
        <f>IF(VLOOKUP(A14,[4]ImportationMaterialProgrammingE!B$3:Y$1048576,24,0)&lt;&gt;"","Sim","Não")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P14" s="3" t="s">
        <v>586</v>
      </c>
      <c r="Q14" s="16" t="str">
        <f>VLOOKUP(A14,[4]ImportationMaterialProgrammingE!B:AN,39,0)</f>
        <v>2203412428</v>
      </c>
      <c r="R14" s="22" t="e">
        <f>VLOOKUP(E14,[3]Relatório!$A$1:$AK$65536,29,0)</f>
        <v>#N/A</v>
      </c>
      <c r="S14" s="22">
        <v>44613</v>
      </c>
      <c r="T14" s="17" t="str">
        <f>VLOOKUP(A14,[4]ImportationMaterialProgrammingE!B:F,5,0)</f>
        <v>VERDE</v>
      </c>
      <c r="U14" s="22" t="e">
        <f>VLOOKUP(E14,[3]Relatório!$A$1:$AK$65536,33,0)</f>
        <v>#N/A</v>
      </c>
      <c r="V14" s="22">
        <v>44614</v>
      </c>
      <c r="W14" s="18">
        <f t="shared" ca="1" si="2"/>
        <v>-9</v>
      </c>
      <c r="Z14" s="15" t="str">
        <f>VLOOKUP(A14,[4]ImportationMaterialProgrammingE!B:X,23,0)</f>
        <v>FINALIZADO</v>
      </c>
      <c r="AA14" s="1" t="str">
        <f>IF(Z14="DTA TRANSP","",VLOOKUP(A14,[4]ImportationMaterialProgrammingE!$B:$V,21,0))</f>
        <v>22/02/2022</v>
      </c>
      <c r="AB14" s="22" t="e">
        <f>VLOOKUP(E14,[3]Relatório!$A$1:$AK$65536,36,0)</f>
        <v>#N/A</v>
      </c>
      <c r="AC14" s="22">
        <v>44613</v>
      </c>
      <c r="AD14" s="3" t="s">
        <v>457</v>
      </c>
      <c r="AF14" s="24"/>
      <c r="AG14" s="24"/>
      <c r="AH14" s="24"/>
      <c r="AI14" s="24"/>
    </row>
    <row r="15" spans="1:37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VLOOKUP(A15,[4]ImportationMaterialProgrammingE!B$3:C$1048576,2,0)</f>
        <v xml:space="preserve">540200956 </v>
      </c>
      <c r="F15" s="3" t="s">
        <v>585</v>
      </c>
      <c r="G15" s="3" t="s">
        <v>452</v>
      </c>
      <c r="H15" s="17">
        <f t="shared" ca="1" si="0"/>
        <v>63</v>
      </c>
      <c r="I15" s="15" t="str">
        <f>IF(VLOOKUP(A15,[4]ImportationMaterialProgrammingE!B$4:U$1048576,20,0)=0,"",VLOOKUP(A15,[4]ImportationMaterialProgrammingE!B$4:U$1048576,20,0))</f>
        <v>22/02/2022</v>
      </c>
      <c r="J15" s="15" t="str">
        <f>IF(VLOOKUP(A15,[4]ImportationMaterialProgrammingE!B$3:Y$1048576,24,0)&lt;&gt;"","Sim","Não")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P15" s="3" t="s">
        <v>586</v>
      </c>
      <c r="Q15" s="16" t="str">
        <f>VLOOKUP(A15,[4]ImportationMaterialProgrammingE!B:AN,39,0)</f>
        <v>2203428006</v>
      </c>
      <c r="R15" s="22" t="e">
        <f>VLOOKUP(E15,[3]Relatório!$A$1:$AK$65536,29,0)</f>
        <v>#N/A</v>
      </c>
      <c r="S15" s="22">
        <v>44613</v>
      </c>
      <c r="T15" s="17" t="str">
        <f>VLOOKUP(A15,[4]ImportationMaterialProgrammingE!B:F,5,0)</f>
        <v>VERDE</v>
      </c>
      <c r="U15" s="22" t="e">
        <f>VLOOKUP(E15,[3]Relatório!$A$1:$AK$65536,33,0)</f>
        <v>#N/A</v>
      </c>
      <c r="V15" s="22">
        <v>44613</v>
      </c>
      <c r="W15" s="18">
        <f t="shared" ca="1" si="2"/>
        <v>-10</v>
      </c>
      <c r="Z15" s="15" t="str">
        <f>VLOOKUP(A15,[4]ImportationMaterialProgrammingE!B:X,23,0)</f>
        <v>FINALIZADO</v>
      </c>
      <c r="AA15" s="1" t="str">
        <f>IF(Z15="DTA TRANSP","",VLOOKUP(A15,[4]ImportationMaterialProgrammingE!$B:$V,21,0))</f>
        <v>23/02/2022</v>
      </c>
      <c r="AB15" s="22" t="e">
        <f>VLOOKUP(E15,[3]Relatório!$A$1:$AK$65536,36,0)</f>
        <v>#N/A</v>
      </c>
      <c r="AC15" s="22">
        <v>44614</v>
      </c>
      <c r="AD15" s="3" t="s">
        <v>457</v>
      </c>
      <c r="AF15" s="24"/>
      <c r="AG15" s="24"/>
      <c r="AH15" s="24"/>
      <c r="AI15" s="24"/>
    </row>
    <row r="16" spans="1:37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VLOOKUP(A16,[4]ImportationMaterialProgrammingE!B$3:C$1048576,2,0)</f>
        <v xml:space="preserve">540200883 </v>
      </c>
      <c r="F16" s="3" t="s">
        <v>585</v>
      </c>
      <c r="G16" s="3" t="s">
        <v>452</v>
      </c>
      <c r="H16" s="17">
        <f t="shared" ca="1" si="0"/>
        <v>63</v>
      </c>
      <c r="I16" s="15" t="str">
        <f>IF(VLOOKUP(A16,[4]ImportationMaterialProgrammingE!B$4:U$1048576,20,0)=0,"",VLOOKUP(A16,[4]ImportationMaterialProgrammingE!B$4:U$1048576,20,0))</f>
        <v>21/02/2022</v>
      </c>
      <c r="J16" s="15" t="str">
        <f>IF(VLOOKUP(A16,[4]ImportationMaterialProgrammingE!B$3:Y$1048576,24,0)&lt;&gt;"","Sim","Não")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P16" s="3" t="s">
        <v>586</v>
      </c>
      <c r="Q16" s="16" t="str">
        <f>VLOOKUP(A16,[4]ImportationMaterialProgrammingE!B:AN,39,0)</f>
        <v>2203404778</v>
      </c>
      <c r="R16" s="22" t="e">
        <f>VLOOKUP(E16,[3]Relatório!$A$1:$AK$65536,29,0)</f>
        <v>#N/A</v>
      </c>
      <c r="S16" s="22">
        <v>44613</v>
      </c>
      <c r="T16" s="17" t="str">
        <f>VLOOKUP(A16,[4]ImportationMaterialProgrammingE!B:F,5,0)</f>
        <v>VERDE</v>
      </c>
      <c r="U16" s="22" t="e">
        <f>VLOOKUP(E16,[3]Relatório!$A$1:$AK$65536,33,0)</f>
        <v>#N/A</v>
      </c>
      <c r="V16" s="22">
        <v>44628</v>
      </c>
      <c r="W16" s="18">
        <f t="shared" ca="1" si="2"/>
        <v>5</v>
      </c>
      <c r="Z16" s="15" t="str">
        <f>VLOOKUP(A16,[4]ImportationMaterialProgrammingE!B:X,23,0)</f>
        <v>FINALIZADO</v>
      </c>
      <c r="AA16" s="1" t="str">
        <f>IF(Z16="DTA TRANSP","",VLOOKUP(A16,[4]ImportationMaterialProgrammingE!$B:$V,21,0))</f>
        <v>23/02/2022</v>
      </c>
      <c r="AB16" s="22" t="e">
        <f>VLOOKUP(E16,[3]Relatório!$A$1:$AK$65536,36,0)</f>
        <v>#N/A</v>
      </c>
      <c r="AC16" s="22">
        <v>44614</v>
      </c>
      <c r="AD16" s="3" t="s">
        <v>457</v>
      </c>
      <c r="AF16" s="24"/>
      <c r="AG16" s="24"/>
      <c r="AH16" s="24"/>
      <c r="AI16" s="24"/>
    </row>
    <row r="17" spans="1:35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VLOOKUP(A17,[4]ImportationMaterialProgrammingE!B$3:C$1048576,2,0)</f>
        <v xml:space="preserve">540200959 </v>
      </c>
      <c r="F17" s="3" t="s">
        <v>585</v>
      </c>
      <c r="G17" s="3" t="s">
        <v>452</v>
      </c>
      <c r="H17" s="17">
        <f t="shared" ca="1" si="0"/>
        <v>63</v>
      </c>
      <c r="I17" s="15" t="str">
        <f>IF(VLOOKUP(A17,[4]ImportationMaterialProgrammingE!B$4:U$1048576,20,0)=0,"",VLOOKUP(A17,[4]ImportationMaterialProgrammingE!B$4:U$1048576,20,0))</f>
        <v>25/03/2022</v>
      </c>
      <c r="J17" s="15" t="str">
        <f>IF(VLOOKUP(A17,[4]ImportationMaterialProgrammingE!B$3:Y$1048576,24,0)&lt;&gt;"","Sim","Não")</f>
        <v>Sim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P17" s="3" t="s">
        <v>586</v>
      </c>
      <c r="Q17" s="16" t="str">
        <f>VLOOKUP(A17,[4]ImportationMaterialProgrammingE!B:AN,39,0)</f>
        <v xml:space="preserve">          </v>
      </c>
      <c r="R17" s="22" t="e">
        <f>VLOOKUP(E17,[3]Relatório!$A$1:$AK$65536,29,0)</f>
        <v>#N/A</v>
      </c>
      <c r="S17" s="22" t="s">
        <v>587</v>
      </c>
      <c r="T17" s="17" t="str">
        <f>VLOOKUP(A17,[4]ImportationMaterialProgrammingE!B:F,5,0)</f>
        <v/>
      </c>
      <c r="U17" s="22" t="e">
        <f>VLOOKUP(E17,[3]Relatório!$A$1:$AK$65536,33,0)</f>
        <v>#N/A</v>
      </c>
      <c r="V17" s="22">
        <v>44623</v>
      </c>
      <c r="W17" s="18">
        <f t="shared" ca="1" si="2"/>
        <v>0</v>
      </c>
      <c r="Z17" s="15" t="str">
        <f>VLOOKUP(A17,[4]ImportationMaterialProgrammingE!B:X,23,0)</f>
        <v>DTA EADI</v>
      </c>
      <c r="AA17" s="1" t="str">
        <f>IF(Z17="DTA TRANSP","",VLOOKUP(A17,[4]ImportationMaterialProgrammingE!$B:$V,21,0))</f>
        <v/>
      </c>
      <c r="AB17" s="22" t="e">
        <f>VLOOKUP(E17,[3]Relatório!$A$1:$AK$65536,36,0)</f>
        <v>#N/A</v>
      </c>
      <c r="AC17" s="22" t="s">
        <v>587</v>
      </c>
      <c r="AF17" s="24"/>
      <c r="AG17" s="24"/>
      <c r="AH17" s="24"/>
      <c r="AI17" s="24"/>
    </row>
    <row r="18" spans="1:35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VLOOKUP(A18,[4]ImportationMaterialProgrammingE!B$3:C$1048576,2,0)</f>
        <v xml:space="preserve">540200886 </v>
      </c>
      <c r="F18" s="3" t="s">
        <v>585</v>
      </c>
      <c r="G18" s="3" t="s">
        <v>452</v>
      </c>
      <c r="H18" s="17">
        <f t="shared" ca="1" si="0"/>
        <v>63</v>
      </c>
      <c r="I18" s="15" t="str">
        <f>IF(VLOOKUP(A18,[4]ImportationMaterialProgrammingE!B$4:U$1048576,20,0)=0,"",VLOOKUP(A18,[4]ImportationMaterialProgrammingE!B$4:U$1048576,20,0))</f>
        <v/>
      </c>
      <c r="J18" s="15" t="str">
        <f>IF(VLOOKUP(A18,[4]ImportationMaterialProgrammingE!B$3:Y$1048576,24,0)&lt;&gt;"","Sim","Não")</f>
        <v>Sim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P18" s="3" t="s">
        <v>586</v>
      </c>
      <c r="Q18" s="16" t="str">
        <f>VLOOKUP(A18,[4]ImportationMaterialProgrammingE!B:AN,39,0)</f>
        <v xml:space="preserve">          </v>
      </c>
      <c r="R18" s="22" t="e">
        <f>VLOOKUP(E18,[3]Relatório!$A$1:$AK$65536,29,0)</f>
        <v>#N/A</v>
      </c>
      <c r="S18" s="22" t="s">
        <v>587</v>
      </c>
      <c r="T18" s="17" t="str">
        <f>VLOOKUP(A18,[4]ImportationMaterialProgrammingE!B:F,5,0)</f>
        <v/>
      </c>
      <c r="U18" s="22" t="e">
        <f>VLOOKUP(E18,[3]Relatório!$A$1:$AK$65536,33,0)</f>
        <v>#N/A</v>
      </c>
      <c r="V18" s="22">
        <v>44629</v>
      </c>
      <c r="W18" s="18">
        <f t="shared" ca="1" si="2"/>
        <v>6</v>
      </c>
      <c r="Z18" s="15" t="str">
        <f>VLOOKUP(A18,[4]ImportationMaterialProgrammingE!B:X,23,0)</f>
        <v>DTA EADI</v>
      </c>
      <c r="AA18" s="1" t="str">
        <f>IF(Z18="DTA TRANSP","",VLOOKUP(A18,[4]ImportationMaterialProgrammingE!$B:$V,21,0))</f>
        <v/>
      </c>
      <c r="AB18" s="22" t="e">
        <f>VLOOKUP(E18,[3]Relatório!$A$1:$AK$65536,36,0)</f>
        <v>#N/A</v>
      </c>
      <c r="AC18" s="22" t="s">
        <v>587</v>
      </c>
      <c r="AF18" s="24"/>
      <c r="AG18" s="24"/>
      <c r="AH18" s="24"/>
      <c r="AI18" s="24"/>
    </row>
    <row r="19" spans="1:35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VLOOKUP(A19,[4]ImportationMaterialProgrammingE!B$3:C$1048576,2,0)</f>
        <v xml:space="preserve">540200888 </v>
      </c>
      <c r="F19" s="3" t="s">
        <v>585</v>
      </c>
      <c r="G19" s="3" t="s">
        <v>452</v>
      </c>
      <c r="H19" s="17">
        <f t="shared" ca="1" si="0"/>
        <v>63</v>
      </c>
      <c r="I19" s="15" t="str">
        <f>IF(VLOOKUP(A19,[4]ImportationMaterialProgrammingE!B$4:U$1048576,20,0)=0,"",VLOOKUP(A19,[4]ImportationMaterialProgrammingE!B$4:U$1048576,20,0))</f>
        <v>11/03/2022</v>
      </c>
      <c r="J19" s="15" t="str">
        <f>IF(VLOOKUP(A19,[4]ImportationMaterialProgrammingE!B$3:Y$1048576,24,0)&lt;&gt;"","Sim","Não")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VLOOKUP(A19,[4]ImportationMaterialProgrammingE!B:AN,39,0)</f>
        <v>2204335893</v>
      </c>
      <c r="R19" s="22" t="e">
        <f>VLOOKUP(E19,[3]Relatório!$A$1:$AK$65536,29,0)</f>
        <v>#N/A</v>
      </c>
      <c r="S19" s="22">
        <v>44627</v>
      </c>
      <c r="T19" s="17" t="str">
        <f>VLOOKUP(A19,[4]ImportationMaterialProgrammingE!B:F,5,0)</f>
        <v>VERDE</v>
      </c>
      <c r="U19" s="22" t="e">
        <f>VLOOKUP(E19,[3]Relatório!$A$1:$AK$65536,33,0)</f>
        <v>#N/A</v>
      </c>
      <c r="V19" s="22">
        <v>44629</v>
      </c>
      <c r="W19" s="18">
        <f t="shared" ca="1" si="2"/>
        <v>6</v>
      </c>
      <c r="Z19" s="15" t="str">
        <f>VLOOKUP(A19,[4]ImportationMaterialProgrammingE!B:X,23,0)</f>
        <v>FINALIZADO</v>
      </c>
      <c r="AA19" s="1" t="str">
        <f>IF(Z19="DTA TRANSP","",VLOOKUP(A19,[4]ImportationMaterialProgrammingE!$B:$V,21,0))</f>
        <v>11/03/2022</v>
      </c>
      <c r="AB19" s="22" t="e">
        <f>VLOOKUP(E19,[3]Relatório!$A$1:$AK$65536,36,0)</f>
        <v>#N/A</v>
      </c>
      <c r="AC19" s="22">
        <v>44630</v>
      </c>
      <c r="AD19" s="3" t="s">
        <v>457</v>
      </c>
      <c r="AF19" s="24"/>
      <c r="AG19" s="24"/>
      <c r="AH19" s="24"/>
      <c r="AI19" s="24"/>
    </row>
    <row r="20" spans="1:35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VLOOKUP(A20,[4]ImportationMaterialProgrammingE!B$3:C$1048576,2,0)</f>
        <v xml:space="preserve">540200889 </v>
      </c>
      <c r="F20" s="3" t="s">
        <v>585</v>
      </c>
      <c r="G20" s="3" t="s">
        <v>452</v>
      </c>
      <c r="H20" s="17">
        <f t="shared" ca="1" si="0"/>
        <v>63</v>
      </c>
      <c r="I20" s="15" t="str">
        <f>IF(VLOOKUP(A20,[4]ImportationMaterialProgrammingE!B$4:U$1048576,20,0)=0,"",VLOOKUP(A20,[4]ImportationMaterialProgrammingE!B$4:U$1048576,20,0))</f>
        <v>02/03/2022</v>
      </c>
      <c r="J20" s="15" t="str">
        <f>IF(VLOOKUP(A20,[4]ImportationMaterialProgrammingE!B$3:Y$1048576,24,0)&lt;&gt;"","Sim","Não")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P20" s="3" t="s">
        <v>586</v>
      </c>
      <c r="Q20" s="16" t="str">
        <f>VLOOKUP(A20,[4]ImportationMaterialProgrammingE!B:AN,39,0)</f>
        <v>2203846045</v>
      </c>
      <c r="R20" s="22" t="e">
        <f>VLOOKUP(E20,[3]Relatório!$A$1:$AK$65536,29,0)</f>
        <v>#N/A</v>
      </c>
      <c r="S20" s="22">
        <v>44617</v>
      </c>
      <c r="T20" s="17" t="str">
        <f>VLOOKUP(A20,[4]ImportationMaterialProgrammingE!B:F,5,0)</f>
        <v>VERDE</v>
      </c>
      <c r="U20" s="22" t="e">
        <f>VLOOKUP(E20,[3]Relatório!$A$1:$AK$65536,33,0)</f>
        <v>#N/A</v>
      </c>
      <c r="V20" s="22">
        <v>44630</v>
      </c>
      <c r="W20" s="18">
        <f t="shared" ca="1" si="2"/>
        <v>7</v>
      </c>
      <c r="Z20" s="15" t="str">
        <f>VLOOKUP(A20,[4]ImportationMaterialProgrammingE!B:X,23,0)</f>
        <v>FINALIZADO</v>
      </c>
      <c r="AA20" s="1" t="str">
        <f>IF(Z20="DTA TRANSP","",VLOOKUP(A20,[4]ImportationMaterialProgrammingE!$B:$V,21,0))</f>
        <v>02/03/2022</v>
      </c>
      <c r="AB20" s="22" t="e">
        <f>VLOOKUP(E20,[3]Relatório!$A$1:$AK$65536,36,0)</f>
        <v>#N/A</v>
      </c>
      <c r="AC20" s="22">
        <v>44623</v>
      </c>
      <c r="AD20" s="3" t="s">
        <v>457</v>
      </c>
      <c r="AF20" s="24"/>
      <c r="AG20" s="24"/>
      <c r="AH20" s="24"/>
      <c r="AI20" s="24"/>
    </row>
    <row r="21" spans="1:35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VLOOKUP(A21,[4]ImportationMaterialProgrammingE!B$3:C$1048576,2,0)</f>
        <v xml:space="preserve">540200763 </v>
      </c>
      <c r="F21" s="3" t="s">
        <v>585</v>
      </c>
      <c r="G21" s="3" t="s">
        <v>452</v>
      </c>
      <c r="H21" s="17">
        <f t="shared" ca="1" si="0"/>
        <v>63</v>
      </c>
      <c r="I21" s="15" t="str">
        <f>IF(VLOOKUP(A21,[4]ImportationMaterialProgrammingE!B$4:U$1048576,20,0)=0,"",VLOOKUP(A21,[4]ImportationMaterialProgrammingE!B$4:U$1048576,20,0))</f>
        <v>15/02/2022</v>
      </c>
      <c r="J21" s="15" t="str">
        <f>IF(VLOOKUP(A21,[4]ImportationMaterialProgrammingE!B$3:Y$1048576,24,0)&lt;&gt;"","Sim","Não")</f>
        <v>Não</v>
      </c>
      <c r="K21" s="15" t="str">
        <f>IF(VLOOKUP(A21,[2]ImportationMaterialProgrammingE!B:X,23,0)="DTA TRANSP",VLOOKUP(A21,[2]ImportationMaterialProgrammingE!B:V,21,0),"")</f>
        <v/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P21" s="3" t="s">
        <v>586</v>
      </c>
      <c r="Q21" s="16" t="str">
        <f>VLOOKUP(A21,[4]ImportationMaterialProgrammingE!B:AN,39,0)</f>
        <v>2204533083</v>
      </c>
      <c r="R21" s="22" t="e">
        <f>VLOOKUP(E21,[3]Relatório!$A$1:$AK$65536,29,0)</f>
        <v>#N/A</v>
      </c>
      <c r="S21" s="22">
        <v>44629</v>
      </c>
      <c r="T21" s="17" t="str">
        <f>VLOOKUP(A21,[4]ImportationMaterialProgrammingE!B:F,5,0)</f>
        <v>VERDE</v>
      </c>
      <c r="U21" s="22" t="e">
        <f>VLOOKUP(E21,[3]Relatório!$A$1:$AK$65536,33,0)</f>
        <v>#N/A</v>
      </c>
      <c r="V21" s="22">
        <v>44613</v>
      </c>
      <c r="W21" s="18">
        <f t="shared" ca="1" si="2"/>
        <v>-10</v>
      </c>
      <c r="Z21" s="15" t="str">
        <f>VLOOKUP(A21,[4]ImportationMaterialProgrammingE!B:X,23,0)</f>
        <v>FINALIZADO</v>
      </c>
      <c r="AA21" s="1" t="str">
        <f>IF(Z21="DTA TRANSP","",VLOOKUP(A21,[4]ImportationMaterialProgrammingE!$B:$V,21,0))</f>
        <v>10/03/2022</v>
      </c>
      <c r="AB21" s="22" t="e">
        <f>VLOOKUP(E21,[3]Relatório!$A$1:$AK$65536,36,0)</f>
        <v>#N/A</v>
      </c>
      <c r="AC21" s="22" t="s">
        <v>587</v>
      </c>
      <c r="AF21" s="24"/>
      <c r="AG21" s="24"/>
      <c r="AH21" s="24"/>
      <c r="AI21" s="24"/>
    </row>
    <row r="22" spans="1:35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VLOOKUP(A22,[4]ImportationMaterialProgrammingE!B$3:C$1048576,2,0)</f>
        <v xml:space="preserve">540200892 </v>
      </c>
      <c r="F22" s="3" t="s">
        <v>585</v>
      </c>
      <c r="G22" s="3" t="s">
        <v>452</v>
      </c>
      <c r="H22" s="17">
        <f t="shared" ca="1" si="0"/>
        <v>63</v>
      </c>
      <c r="I22" s="15" t="str">
        <f>IF(VLOOKUP(A22,[4]ImportationMaterialProgrammingE!B$4:U$1048576,20,0)=0,"",VLOOKUP(A22,[4]ImportationMaterialProgrammingE!B$4:U$1048576,20,0))</f>
        <v>09/03/2022</v>
      </c>
      <c r="J22" s="15" t="str">
        <f>IF(VLOOKUP(A22,[4]ImportationMaterialProgrammingE!B$3:Y$1048576,24,0)&lt;&gt;"","Sim","Não")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Q22" s="16" t="str">
        <f>VLOOKUP(A22,[4]ImportationMaterialProgrammingE!B:AN,39,0)</f>
        <v>2204686246</v>
      </c>
      <c r="R22" s="22" t="e">
        <f>VLOOKUP(E22,[3]Relatório!$A$1:$AK$65536,29,0)</f>
        <v>#N/A</v>
      </c>
      <c r="S22" s="22" t="s">
        <v>587</v>
      </c>
      <c r="T22" s="17" t="str">
        <f>VLOOKUP(A22,[4]ImportationMaterialProgrammingE!B:F,5,0)</f>
        <v>VERDE</v>
      </c>
      <c r="U22" s="22" t="e">
        <f>VLOOKUP(E22,[3]Relatório!$A$1:$AK$65536,33,0)</f>
        <v>#N/A</v>
      </c>
      <c r="V22" s="22"/>
      <c r="W22" s="18" t="str">
        <f t="shared" ca="1" si="2"/>
        <v/>
      </c>
      <c r="Z22" s="15" t="str">
        <f>VLOOKUP(A22,[4]ImportationMaterialProgrammingE!B:X,23,0)</f>
        <v>MBB</v>
      </c>
      <c r="AA22" s="1" t="str">
        <f>IF(Z22="DTA TRANSP","",VLOOKUP(A22,[4]ImportationMaterialProgrammingE!$B:$V,21,0))</f>
        <v>10/03/2022</v>
      </c>
      <c r="AB22" s="22" t="e">
        <f>VLOOKUP(E22,[3]Relatório!$A$1:$AK$65536,36,0)</f>
        <v>#N/A</v>
      </c>
      <c r="AC22" s="22" t="s">
        <v>587</v>
      </c>
      <c r="AF22" s="24"/>
      <c r="AG22" s="24"/>
      <c r="AH22" s="24"/>
      <c r="AI22" s="24"/>
    </row>
    <row r="23" spans="1:35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VLOOKUP(A23,[4]ImportationMaterialProgrammingE!B$3:C$1048576,2,0)</f>
        <v xml:space="preserve">540200895 </v>
      </c>
      <c r="F23" s="3" t="s">
        <v>585</v>
      </c>
      <c r="G23" s="3" t="s">
        <v>452</v>
      </c>
      <c r="H23" s="17">
        <f t="shared" ca="1" si="0"/>
        <v>63</v>
      </c>
      <c r="I23" s="15" t="str">
        <f>IF(VLOOKUP(A23,[4]ImportationMaterialProgrammingE!B$4:U$1048576,20,0)=0,"",VLOOKUP(A23,[4]ImportationMaterialProgrammingE!B$4:U$1048576,20,0))</f>
        <v>10/03/2022</v>
      </c>
      <c r="J23" s="15" t="str">
        <f>IF(VLOOKUP(A23,[4]ImportationMaterialProgrammingE!B$3:Y$1048576,24,0)&lt;&gt;"","Sim","Não")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VLOOKUP(A23,[4]ImportationMaterialProgrammingE!B:AN,39,0)</f>
        <v>2204538336</v>
      </c>
      <c r="R23" s="22" t="e">
        <f>VLOOKUP(E23,[3]Relatório!$A$1:$AK$65536,29,0)</f>
        <v>#N/A</v>
      </c>
      <c r="S23" s="22">
        <v>44629</v>
      </c>
      <c r="T23" s="17" t="str">
        <f>VLOOKUP(A23,[4]ImportationMaterialProgrammingE!B:F,5,0)</f>
        <v>VERDE</v>
      </c>
      <c r="U23" s="22" t="e">
        <f>VLOOKUP(E23,[3]Relatório!$A$1:$AK$65536,33,0)</f>
        <v>#N/A</v>
      </c>
      <c r="V23" s="22">
        <v>44613</v>
      </c>
      <c r="W23" s="18">
        <f t="shared" ca="1" si="2"/>
        <v>-10</v>
      </c>
      <c r="Z23" s="15" t="str">
        <f>VLOOKUP(A23,[4]ImportationMaterialProgrammingE!B:X,23,0)</f>
        <v>FINALIZADO</v>
      </c>
      <c r="AA23" s="1" t="str">
        <f>IF(Z23="DTA TRANSP","",VLOOKUP(A23,[4]ImportationMaterialProgrammingE!$B:$V,21,0))</f>
        <v>09/03/2022</v>
      </c>
      <c r="AB23" s="22" t="e">
        <f>VLOOKUP(E23,[3]Relatório!$A$1:$AK$65536,36,0)</f>
        <v>#N/A</v>
      </c>
      <c r="AC23" s="22">
        <v>44630</v>
      </c>
      <c r="AD23" s="3" t="s">
        <v>457</v>
      </c>
      <c r="AF23" s="24"/>
      <c r="AG23" s="24"/>
      <c r="AH23" s="24"/>
      <c r="AI23" s="24"/>
    </row>
    <row r="24" spans="1:35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VLOOKUP(A24,[4]ImportationMaterialProgrammingE!B$3:C$1048576,2,0)</f>
        <v xml:space="preserve">540200896 </v>
      </c>
      <c r="F24" s="3" t="s">
        <v>585</v>
      </c>
      <c r="G24" s="3" t="s">
        <v>452</v>
      </c>
      <c r="H24" s="17">
        <f t="shared" ca="1" si="0"/>
        <v>63</v>
      </c>
      <c r="I24" s="15" t="str">
        <f>IF(VLOOKUP(A24,[4]ImportationMaterialProgrammingE!B$4:U$1048576,20,0)=0,"",VLOOKUP(A24,[4]ImportationMaterialProgrammingE!B$4:U$1048576,20,0))</f>
        <v>22/03/2022</v>
      </c>
      <c r="J24" s="15" t="str">
        <f>IF(VLOOKUP(A24,[4]ImportationMaterialProgrammingE!B$3:Y$1048576,24,0)&lt;&gt;"","Sim","Não")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VLOOKUP(A24,[4]ImportationMaterialProgrammingE!B:AN,39,0)</f>
        <v>2204636290</v>
      </c>
      <c r="R24" s="22" t="e">
        <f>VLOOKUP(E24,[3]Relatório!$A$1:$AK$65536,29,0)</f>
        <v>#N/A</v>
      </c>
      <c r="S24" s="22">
        <v>44630</v>
      </c>
      <c r="T24" s="17" t="str">
        <f>VLOOKUP(A24,[4]ImportationMaterialProgrammingE!B:F,5,0)</f>
        <v>VERDE</v>
      </c>
      <c r="U24" s="22" t="e">
        <f>VLOOKUP(E24,[3]Relatório!$A$1:$AK$65536,33,0)</f>
        <v>#N/A</v>
      </c>
      <c r="V24" s="22">
        <v>44614</v>
      </c>
      <c r="W24" s="18">
        <f t="shared" ca="1" si="2"/>
        <v>-9</v>
      </c>
      <c r="Z24" s="15" t="str">
        <f>VLOOKUP(A24,[4]ImportationMaterialProgrammingE!B:X,23,0)</f>
        <v/>
      </c>
      <c r="AA24" s="1" t="str">
        <f>IF(Z24="DTA TRANSP","",VLOOKUP(A24,[4]ImportationMaterialProgrammingE!$B:$V,21,0))</f>
        <v/>
      </c>
      <c r="AB24" s="22" t="e">
        <f>VLOOKUP(E24,[3]Relatório!$A$1:$AK$65536,36,0)</f>
        <v>#N/A</v>
      </c>
      <c r="AC24" s="22" t="s">
        <v>587</v>
      </c>
      <c r="AF24" s="24"/>
      <c r="AG24" s="24"/>
      <c r="AH24" s="24"/>
      <c r="AI24" s="24"/>
    </row>
    <row r="25" spans="1:35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VLOOKUP(A25,[4]ImportationMaterialProgrammingE!B$3:C$1048576,2,0)</f>
        <v xml:space="preserve">540200897 </v>
      </c>
      <c r="F25" s="3" t="s">
        <v>585</v>
      </c>
      <c r="G25" s="3" t="s">
        <v>452</v>
      </c>
      <c r="H25" s="17">
        <f t="shared" ca="1" si="0"/>
        <v>63</v>
      </c>
      <c r="I25" s="15" t="str">
        <f>IF(VLOOKUP(A25,[4]ImportationMaterialProgrammingE!B$4:U$1048576,20,0)=0,"",VLOOKUP(A25,[4]ImportationMaterialProgrammingE!B$4:U$1048576,20,0))</f>
        <v>22/02/2022</v>
      </c>
      <c r="J25" s="15" t="str">
        <f>IF(VLOOKUP(A25,[4]ImportationMaterialProgrammingE!B$3:Y$1048576,24,0)&lt;&gt;"","Sim","Não")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P25" s="3" t="s">
        <v>586</v>
      </c>
      <c r="Q25" s="16" t="str">
        <f>VLOOKUP(A25,[4]ImportationMaterialProgrammingE!B:AN,39,0)</f>
        <v>2203410620</v>
      </c>
      <c r="R25" s="22" t="e">
        <f>VLOOKUP(E25,[3]Relatório!$A$1:$AK$65536,29,0)</f>
        <v>#N/A</v>
      </c>
      <c r="S25" s="22">
        <v>44613</v>
      </c>
      <c r="T25" s="17" t="str">
        <f>VLOOKUP(A25,[4]ImportationMaterialProgrammingE!B:F,5,0)</f>
        <v>VERDE</v>
      </c>
      <c r="U25" s="22" t="e">
        <f>VLOOKUP(E25,[3]Relatório!$A$1:$AK$65536,33,0)</f>
        <v>#N/A</v>
      </c>
      <c r="V25" s="22">
        <v>44614</v>
      </c>
      <c r="W25" s="18">
        <f t="shared" ca="1" si="2"/>
        <v>-9</v>
      </c>
      <c r="Z25" s="15" t="str">
        <f>VLOOKUP(A25,[4]ImportationMaterialProgrammingE!B:X,23,0)</f>
        <v>FINALIZADO</v>
      </c>
      <c r="AA25" s="1" t="str">
        <f>IF(Z25="DTA TRANSP","",VLOOKUP(A25,[4]ImportationMaterialProgrammingE!$B:$V,21,0))</f>
        <v>22/02/2022</v>
      </c>
      <c r="AB25" s="22" t="e">
        <f>VLOOKUP(E25,[3]Relatório!$A$1:$AK$65536,36,0)</f>
        <v>#N/A</v>
      </c>
      <c r="AC25" s="22">
        <v>44613</v>
      </c>
      <c r="AD25" s="3" t="s">
        <v>457</v>
      </c>
      <c r="AF25" s="24"/>
      <c r="AG25" s="24"/>
      <c r="AH25" s="24"/>
      <c r="AI25" s="24"/>
    </row>
    <row r="26" spans="1:35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VLOOKUP(A26,[4]ImportationMaterialProgrammingE!B$3:C$1048576,2,0)</f>
        <v xml:space="preserve">540200898 </v>
      </c>
      <c r="F26" s="3" t="s">
        <v>585</v>
      </c>
      <c r="G26" s="3" t="s">
        <v>452</v>
      </c>
      <c r="H26" s="17">
        <f t="shared" ca="1" si="0"/>
        <v>63</v>
      </c>
      <c r="I26" s="15" t="str">
        <f>IF(VLOOKUP(A26,[4]ImportationMaterialProgrammingE!B$4:U$1048576,20,0)=0,"",VLOOKUP(A26,[4]ImportationMaterialProgrammingE!B$4:U$1048576,20,0))</f>
        <v>23/02/2022</v>
      </c>
      <c r="J26" s="15" t="str">
        <f>IF(VLOOKUP(A26,[4]ImportationMaterialProgrammingE!B$3:Y$1048576,24,0)&lt;&gt;"","Sim","Não")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P26" s="3" t="s">
        <v>586</v>
      </c>
      <c r="Q26" s="16" t="str">
        <f>VLOOKUP(A26,[4]ImportationMaterialProgrammingE!B:AN,39,0)</f>
        <v>2203660197</v>
      </c>
      <c r="R26" s="22" t="e">
        <f>VLOOKUP(E26,[3]Relatório!$A$1:$AK$65536,29,0)</f>
        <v>#N/A</v>
      </c>
      <c r="S26" s="22">
        <v>44615</v>
      </c>
      <c r="T26" s="17" t="str">
        <f>VLOOKUP(A26,[4]ImportationMaterialProgrammingE!B:F,5,0)</f>
        <v>VERDE</v>
      </c>
      <c r="U26" s="22" t="e">
        <f>VLOOKUP(E26,[3]Relatório!$A$1:$AK$65536,33,0)</f>
        <v>#N/A</v>
      </c>
      <c r="V26" s="22">
        <v>44614</v>
      </c>
      <c r="W26" s="18">
        <f t="shared" ca="1" si="2"/>
        <v>-9</v>
      </c>
      <c r="Z26" s="15" t="str">
        <f>VLOOKUP(A26,[4]ImportationMaterialProgrammingE!B:X,23,0)</f>
        <v>FINALIZADO</v>
      </c>
      <c r="AA26" s="1" t="str">
        <f>IF(Z26="DTA TRANSP","",VLOOKUP(A26,[4]ImportationMaterialProgrammingE!$B:$V,21,0))</f>
        <v>23/02/2022</v>
      </c>
      <c r="AB26" s="22" t="e">
        <f>VLOOKUP(E26,[3]Relatório!$A$1:$AK$65536,36,0)</f>
        <v>#N/A</v>
      </c>
      <c r="AC26" s="22">
        <v>44616</v>
      </c>
      <c r="AD26" s="3" t="s">
        <v>457</v>
      </c>
      <c r="AF26" s="24"/>
      <c r="AG26" s="24"/>
      <c r="AH26" s="24"/>
      <c r="AI26" s="24"/>
    </row>
    <row r="27" spans="1:35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VLOOKUP(A27,[4]ImportationMaterialProgrammingE!B$3:C$1048576,2,0)</f>
        <v xml:space="preserve">540200899 </v>
      </c>
      <c r="F27" s="3" t="s">
        <v>585</v>
      </c>
      <c r="G27" s="3" t="s">
        <v>452</v>
      </c>
      <c r="H27" s="17">
        <f t="shared" ca="1" si="0"/>
        <v>63</v>
      </c>
      <c r="I27" s="15" t="str">
        <f>IF(VLOOKUP(A27,[4]ImportationMaterialProgrammingE!B$4:U$1048576,20,0)=0,"",VLOOKUP(A27,[4]ImportationMaterialProgrammingE!B$4:U$1048576,20,0))</f>
        <v>04/03/2022</v>
      </c>
      <c r="J27" s="15" t="str">
        <f>IF(VLOOKUP(A27,[4]ImportationMaterialProgrammingE!B$3:Y$1048576,24,0)&lt;&gt;"","Sim","Não")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P27" s="3" t="s">
        <v>586</v>
      </c>
      <c r="Q27" s="16" t="str">
        <f>VLOOKUP(A27,[4]ImportationMaterialProgrammingE!B:AN,39,0)</f>
        <v>2203817908</v>
      </c>
      <c r="R27" s="22" t="e">
        <f>VLOOKUP(E27,[3]Relatório!$A$1:$AK$65536,29,0)</f>
        <v>#N/A</v>
      </c>
      <c r="S27" s="22">
        <v>44617</v>
      </c>
      <c r="T27" s="17" t="str">
        <f>VLOOKUP(A27,[4]ImportationMaterialProgrammingE!B:F,5,0)</f>
        <v>VERMELHO</v>
      </c>
      <c r="U27" s="22" t="e">
        <f>VLOOKUP(E27,[3]Relatório!$A$1:$AK$65536,33,0)</f>
        <v>#N/A</v>
      </c>
      <c r="V27" s="22">
        <v>44614</v>
      </c>
      <c r="W27" s="18">
        <f t="shared" ca="1" si="2"/>
        <v>-9</v>
      </c>
      <c r="Z27" s="15" t="str">
        <f>VLOOKUP(A27,[4]ImportationMaterialProgrammingE!B:X,23,0)</f>
        <v>AGUARDANDO TRANSPORTE</v>
      </c>
      <c r="AA27" s="1" t="str">
        <f>IF(Z27="DTA TRANSP","",VLOOKUP(A27,[4]ImportationMaterialProgrammingE!$B:$V,21,0))</f>
        <v/>
      </c>
      <c r="AB27" s="22" t="e">
        <f>VLOOKUP(E27,[3]Relatório!$A$1:$AK$65536,36,0)</f>
        <v>#N/A</v>
      </c>
      <c r="AC27" s="22" t="s">
        <v>587</v>
      </c>
      <c r="AF27" s="24"/>
      <c r="AG27" s="24"/>
      <c r="AH27" s="24"/>
      <c r="AI27" s="24"/>
    </row>
    <row r="28" spans="1:35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VLOOKUP(A28,[4]ImportationMaterialProgrammingE!B$3:C$1048576,2,0)</f>
        <v xml:space="preserve">540200900 </v>
      </c>
      <c r="F28" s="3" t="s">
        <v>585</v>
      </c>
      <c r="G28" s="3" t="s">
        <v>452</v>
      </c>
      <c r="H28" s="17">
        <f t="shared" ca="1" si="0"/>
        <v>63</v>
      </c>
      <c r="I28" s="15" t="str">
        <f>IF(VLOOKUP(A28,[4]ImportationMaterialProgrammingE!B$4:U$1048576,20,0)=0,"",VLOOKUP(A28,[4]ImportationMaterialProgrammingE!B$4:U$1048576,20,0))</f>
        <v>21/02/2022</v>
      </c>
      <c r="J28" s="15" t="str">
        <f>IF(VLOOKUP(A28,[4]ImportationMaterialProgrammingE!B$3:Y$1048576,24,0)&lt;&gt;"","Sim","Não")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P28" s="3" t="s">
        <v>586</v>
      </c>
      <c r="Q28" s="16" t="str">
        <f>VLOOKUP(A28,[4]ImportationMaterialProgrammingE!B:AN,39,0)</f>
        <v>2203405758</v>
      </c>
      <c r="R28" s="22" t="e">
        <f>VLOOKUP(E28,[3]Relatório!$A$1:$AK$65536,29,0)</f>
        <v>#N/A</v>
      </c>
      <c r="S28" s="22">
        <v>44613</v>
      </c>
      <c r="T28" s="17" t="str">
        <f>VLOOKUP(A28,[4]ImportationMaterialProgrammingE!B:F,5,0)</f>
        <v>VERDE</v>
      </c>
      <c r="U28" s="22" t="e">
        <f>VLOOKUP(E28,[3]Relatório!$A$1:$AK$65536,33,0)</f>
        <v>#N/A</v>
      </c>
      <c r="V28" s="22">
        <v>44613</v>
      </c>
      <c r="W28" s="18">
        <f t="shared" ca="1" si="2"/>
        <v>-10</v>
      </c>
      <c r="Z28" s="15" t="str">
        <f>VLOOKUP(A28,[4]ImportationMaterialProgrammingE!B:X,23,0)</f>
        <v>FINALIZADO</v>
      </c>
      <c r="AA28" s="1" t="str">
        <f>IF(Z28="DTA TRANSP","",VLOOKUP(A28,[4]ImportationMaterialProgrammingE!$B:$V,21,0))</f>
        <v>22/02/2022</v>
      </c>
      <c r="AB28" s="22" t="e">
        <f>VLOOKUP(E28,[3]Relatório!$A$1:$AK$65536,36,0)</f>
        <v>#N/A</v>
      </c>
      <c r="AC28" s="22">
        <v>44613</v>
      </c>
      <c r="AD28" s="3" t="s">
        <v>457</v>
      </c>
      <c r="AF28" s="24"/>
      <c r="AG28" s="24"/>
      <c r="AH28" s="24"/>
      <c r="AI28" s="24"/>
    </row>
    <row r="29" spans="1:35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VLOOKUP(A29,[4]ImportationMaterialProgrammingE!B$3:C$1048576,2,0)</f>
        <v xml:space="preserve">540200901 </v>
      </c>
      <c r="F29" s="3" t="s">
        <v>585</v>
      </c>
      <c r="G29" s="3" t="s">
        <v>452</v>
      </c>
      <c r="H29" s="17">
        <f t="shared" ca="1" si="0"/>
        <v>63</v>
      </c>
      <c r="I29" s="15" t="str">
        <f>IF(VLOOKUP(A29,[4]ImportationMaterialProgrammingE!B$4:U$1048576,20,0)=0,"",VLOOKUP(A29,[4]ImportationMaterialProgrammingE!B$4:U$1048576,20,0))</f>
        <v/>
      </c>
      <c r="J29" s="15" t="str">
        <f>IF(VLOOKUP(A29,[4]ImportationMaterialProgrammingE!B$3:Y$1048576,24,0)&lt;&gt;"","Sim","Não")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VLOOKUP(A29,[4]ImportationMaterialProgrammingE!B:AN,39,0)</f>
        <v xml:space="preserve">          </v>
      </c>
      <c r="R29" s="22" t="e">
        <f>VLOOKUP(E29,[3]Relatório!$A$1:$AK$65536,29,0)</f>
        <v>#N/A</v>
      </c>
      <c r="S29" s="22" t="s">
        <v>587</v>
      </c>
      <c r="T29" s="17" t="str">
        <f>VLOOKUP(A29,[4]ImportationMaterialProgrammingE!B:F,5,0)</f>
        <v/>
      </c>
      <c r="U29" s="22" t="e">
        <f>VLOOKUP(E29,[3]Relatório!$A$1:$AK$65536,33,0)</f>
        <v>#N/A</v>
      </c>
      <c r="V29" s="22">
        <v>44613</v>
      </c>
      <c r="W29" s="18">
        <f t="shared" ca="1" si="2"/>
        <v>-10</v>
      </c>
      <c r="Z29" s="15" t="str">
        <f>VLOOKUP(A29,[4]ImportationMaterialProgrammingE!B:X,23,0)</f>
        <v>DTA TRANSP</v>
      </c>
      <c r="AA29" s="1" t="str">
        <f>IF(Z29="DTA TRANSP","",VLOOKUP(A29,[4]ImportationMaterialProgrammingE!$B:$V,21,0))</f>
        <v/>
      </c>
      <c r="AB29" s="22" t="e">
        <f>VLOOKUP(E29,[3]Relatório!$A$1:$AK$65536,36,0)</f>
        <v>#N/A</v>
      </c>
      <c r="AC29" s="22" t="s">
        <v>587</v>
      </c>
      <c r="AF29" s="24"/>
      <c r="AG29" s="24"/>
      <c r="AH29" s="24"/>
      <c r="AI29" s="24"/>
    </row>
    <row r="30" spans="1:35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VLOOKUP(A30,[4]ImportationMaterialProgrammingE!B$3:C$1048576,2,0)</f>
        <v xml:space="preserve">540200902 </v>
      </c>
      <c r="F30" s="3" t="s">
        <v>585</v>
      </c>
      <c r="G30" s="3" t="s">
        <v>452</v>
      </c>
      <c r="H30" s="17">
        <f t="shared" ca="1" si="0"/>
        <v>63</v>
      </c>
      <c r="I30" s="15" t="str">
        <f>IF(VLOOKUP(A30,[4]ImportationMaterialProgrammingE!B$4:U$1048576,20,0)=0,"",VLOOKUP(A30,[4]ImportationMaterialProgrammingE!B$4:U$1048576,20,0))</f>
        <v>22/02/2022</v>
      </c>
      <c r="J30" s="15" t="str">
        <f>IF(VLOOKUP(A30,[4]ImportationMaterialProgrammingE!B$3:Y$1048576,24,0)&lt;&gt;"","Sim","Não")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P30" s="3" t="s">
        <v>586</v>
      </c>
      <c r="Q30" s="16" t="str">
        <f>VLOOKUP(A30,[4]ImportationMaterialProgrammingE!B:AN,39,0)</f>
        <v>2203522770</v>
      </c>
      <c r="R30" s="22" t="e">
        <f>VLOOKUP(E30,[3]Relatório!$A$1:$AK$65536,29,0)</f>
        <v>#N/A</v>
      </c>
      <c r="S30" s="22">
        <v>44614</v>
      </c>
      <c r="T30" s="17" t="str">
        <f>VLOOKUP(A30,[4]ImportationMaterialProgrammingE!B:F,5,0)</f>
        <v>VERDE</v>
      </c>
      <c r="U30" s="22" t="e">
        <f>VLOOKUP(E30,[3]Relatório!$A$1:$AK$65536,33,0)</f>
        <v>#N/A</v>
      </c>
      <c r="V30" s="22">
        <v>44616</v>
      </c>
      <c r="W30" s="18">
        <f t="shared" ca="1" si="2"/>
        <v>-7</v>
      </c>
      <c r="Z30" s="15" t="str">
        <f>VLOOKUP(A30,[4]ImportationMaterialProgrammingE!B:X,23,0)</f>
        <v>FINALIZADO</v>
      </c>
      <c r="AA30" s="1" t="str">
        <f>IF(Z30="DTA TRANSP","",VLOOKUP(A30,[4]ImportationMaterialProgrammingE!$B:$V,21,0))</f>
        <v>23/02/2022</v>
      </c>
      <c r="AB30" s="22" t="e">
        <f>VLOOKUP(E30,[3]Relatório!$A$1:$AK$65536,36,0)</f>
        <v>#N/A</v>
      </c>
      <c r="AC30" s="22">
        <v>44614</v>
      </c>
      <c r="AD30" s="3" t="s">
        <v>457</v>
      </c>
      <c r="AF30" s="24"/>
      <c r="AG30" s="24"/>
      <c r="AH30" s="24"/>
      <c r="AI30" s="24"/>
    </row>
    <row r="31" spans="1:35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VLOOKUP(A31,[4]ImportationMaterialProgrammingE!B$3:C$1048576,2,0)</f>
        <v xml:space="preserve">540200903 </v>
      </c>
      <c r="F31" s="3" t="s">
        <v>585</v>
      </c>
      <c r="G31" s="3" t="s">
        <v>452</v>
      </c>
      <c r="H31" s="17">
        <f t="shared" ca="1" si="0"/>
        <v>63</v>
      </c>
      <c r="I31" s="15" t="str">
        <f>IF(VLOOKUP(A31,[4]ImportationMaterialProgrammingE!B$4:U$1048576,20,0)=0,"",VLOOKUP(A31,[4]ImportationMaterialProgrammingE!B$4:U$1048576,20,0))</f>
        <v>02/03/2022</v>
      </c>
      <c r="J31" s="15" t="str">
        <f>IF(VLOOKUP(A31,[4]ImportationMaterialProgrammingE!B$3:Y$1048576,24,0)&lt;&gt;"","Sim","Não")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P31" s="3" t="s">
        <v>586</v>
      </c>
      <c r="Q31" s="16" t="str">
        <f>VLOOKUP(A31,[4]ImportationMaterialProgrammingE!B:AN,39,0)</f>
        <v>2203431686</v>
      </c>
      <c r="R31" s="22" t="e">
        <f>VLOOKUP(E31,[3]Relatório!$A$1:$AK$65536,29,0)</f>
        <v>#N/A</v>
      </c>
      <c r="S31" s="22">
        <v>44613</v>
      </c>
      <c r="T31" s="17" t="str">
        <f>VLOOKUP(A31,[4]ImportationMaterialProgrammingE!B:F,5,0)</f>
        <v>VERDE</v>
      </c>
      <c r="U31" s="22" t="e">
        <f>VLOOKUP(E31,[3]Relatório!$A$1:$AK$65536,33,0)</f>
        <v>#N/A</v>
      </c>
      <c r="V31" s="22">
        <v>44614</v>
      </c>
      <c r="W31" s="18">
        <f t="shared" ca="1" si="2"/>
        <v>-9</v>
      </c>
      <c r="Z31" s="15" t="str">
        <f>VLOOKUP(A31,[4]ImportationMaterialProgrammingE!B:X,23,0)</f>
        <v>FINALIZADO</v>
      </c>
      <c r="AA31" s="1" t="str">
        <f>IF(Z31="DTA TRANSP","",VLOOKUP(A31,[4]ImportationMaterialProgrammingE!$B:$V,21,0))</f>
        <v>23/02/2022</v>
      </c>
      <c r="AB31" s="22" t="e">
        <f>VLOOKUP(E31,[3]Relatório!$A$1:$AK$65536,36,0)</f>
        <v>#N/A</v>
      </c>
      <c r="AC31" s="22">
        <v>44614</v>
      </c>
      <c r="AD31" s="3" t="s">
        <v>457</v>
      </c>
      <c r="AF31" s="24"/>
      <c r="AG31" s="24"/>
      <c r="AH31" s="24"/>
      <c r="AI31" s="24"/>
    </row>
    <row r="32" spans="1:35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VLOOKUP(A32,[4]ImportationMaterialProgrammingE!B$3:C$1048576,2,0)</f>
        <v xml:space="preserve">540200904 </v>
      </c>
      <c r="F32" s="3" t="s">
        <v>585</v>
      </c>
      <c r="G32" s="3" t="s">
        <v>452</v>
      </c>
      <c r="H32" s="17">
        <f t="shared" ca="1" si="0"/>
        <v>63</v>
      </c>
      <c r="I32" s="15" t="str">
        <f>IF(VLOOKUP(A32,[4]ImportationMaterialProgrammingE!B$4:U$1048576,20,0)=0,"",VLOOKUP(A32,[4]ImportationMaterialProgrammingE!B$4:U$1048576,20,0))</f>
        <v>21/03/2022</v>
      </c>
      <c r="J32" s="15" t="str">
        <f>IF(VLOOKUP(A32,[4]ImportationMaterialProgrammingE!B$3:Y$1048576,24,0)&lt;&gt;"","Sim","Não")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VLOOKUP(A32,[4]ImportationMaterialProgrammingE!B:AN,39,0)</f>
        <v>2205035940</v>
      </c>
      <c r="R32" s="22" t="e">
        <f>VLOOKUP(E32,[3]Relatório!$A$1:$AK$65536,29,0)</f>
        <v>#N/A</v>
      </c>
      <c r="S32" s="22" t="s">
        <v>587</v>
      </c>
      <c r="T32" s="17" t="str">
        <f>VLOOKUP(A32,[4]ImportationMaterialProgrammingE!B:F,5,0)</f>
        <v>VERDE</v>
      </c>
      <c r="U32" s="22" t="e">
        <f>VLOOKUP(E32,[3]Relatório!$A$1:$AK$65536,33,0)</f>
        <v>#N/A</v>
      </c>
      <c r="V32" s="22">
        <v>44613</v>
      </c>
      <c r="W32" s="18">
        <f t="shared" ca="1" si="2"/>
        <v>-10</v>
      </c>
      <c r="Z32" s="15" t="str">
        <f>VLOOKUP(A32,[4]ImportationMaterialProgrammingE!B:X,23,0)</f>
        <v/>
      </c>
      <c r="AA32" s="1" t="str">
        <f>IF(Z32="DTA TRANSP","",VLOOKUP(A32,[4]ImportationMaterialProgrammingE!$B:$V,21,0))</f>
        <v/>
      </c>
      <c r="AB32" s="22" t="e">
        <f>VLOOKUP(E32,[3]Relatório!$A$1:$AK$65536,36,0)</f>
        <v>#N/A</v>
      </c>
      <c r="AC32" s="22" t="s">
        <v>587</v>
      </c>
      <c r="AF32" s="24"/>
      <c r="AG32" s="24"/>
      <c r="AH32" s="24"/>
      <c r="AI32" s="24"/>
    </row>
    <row r="33" spans="1:35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VLOOKUP(A33,[4]ImportationMaterialProgrammingE!B$3:C$1048576,2,0)</f>
        <v xml:space="preserve">540200905 </v>
      </c>
      <c r="F33" s="3" t="s">
        <v>585</v>
      </c>
      <c r="G33" s="3" t="s">
        <v>452</v>
      </c>
      <c r="H33" s="17">
        <f t="shared" ca="1" si="0"/>
        <v>63</v>
      </c>
      <c r="I33" s="15" t="str">
        <f>IF(VLOOKUP(A33,[4]ImportationMaterialProgrammingE!B$4:U$1048576,20,0)=0,"",VLOOKUP(A33,[4]ImportationMaterialProgrammingE!B$4:U$1048576,20,0))</f>
        <v>22/02/2022</v>
      </c>
      <c r="J33" s="15" t="str">
        <f>IF(VLOOKUP(A33,[4]ImportationMaterialProgrammingE!B$3:Y$1048576,24,0)&lt;&gt;"","Sim","Não")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P33" s="3" t="s">
        <v>586</v>
      </c>
      <c r="Q33" s="16" t="str">
        <f>VLOOKUP(A33,[4]ImportationMaterialProgrammingE!B:AN,39,0)</f>
        <v>2203427638</v>
      </c>
      <c r="R33" s="22" t="e">
        <f>VLOOKUP(E33,[3]Relatório!$A$1:$AK$65536,29,0)</f>
        <v>#N/A</v>
      </c>
      <c r="S33" s="22">
        <v>44613</v>
      </c>
      <c r="T33" s="17" t="str">
        <f>VLOOKUP(A33,[4]ImportationMaterialProgrammingE!B:F,5,0)</f>
        <v>VERDE</v>
      </c>
      <c r="U33" s="22" t="e">
        <f>VLOOKUP(E33,[3]Relatório!$A$1:$AK$65536,33,0)</f>
        <v>#N/A</v>
      </c>
      <c r="V33" s="22">
        <v>44614</v>
      </c>
      <c r="W33" s="18">
        <f t="shared" ca="1" si="2"/>
        <v>-9</v>
      </c>
      <c r="Z33" s="15" t="str">
        <f>VLOOKUP(A33,[4]ImportationMaterialProgrammingE!B:X,23,0)</f>
        <v>FINALIZADO</v>
      </c>
      <c r="AA33" s="1" t="str">
        <f>IF(Z33="DTA TRANSP","",VLOOKUP(A33,[4]ImportationMaterialProgrammingE!$B:$V,21,0))</f>
        <v>22/02/2022</v>
      </c>
      <c r="AB33" s="22" t="e">
        <f>VLOOKUP(E33,[3]Relatório!$A$1:$AK$65536,36,0)</f>
        <v>#N/A</v>
      </c>
      <c r="AC33" s="22">
        <v>44614</v>
      </c>
      <c r="AD33" s="3" t="s">
        <v>457</v>
      </c>
      <c r="AF33" s="24"/>
      <c r="AG33" s="24"/>
      <c r="AH33" s="24"/>
      <c r="AI33" s="24"/>
    </row>
    <row r="34" spans="1:35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VLOOKUP(A34,[4]ImportationMaterialProgrammingE!B$3:C$1048576,2,0)</f>
        <v xml:space="preserve">540200906 </v>
      </c>
      <c r="F34" s="3" t="s">
        <v>585</v>
      </c>
      <c r="G34" s="3" t="s">
        <v>452</v>
      </c>
      <c r="H34" s="17">
        <f t="shared" ca="1" si="0"/>
        <v>63</v>
      </c>
      <c r="I34" s="15" t="str">
        <f>IF(VLOOKUP(A34,[4]ImportationMaterialProgrammingE!B$4:U$1048576,20,0)=0,"",VLOOKUP(A34,[4]ImportationMaterialProgrammingE!B$4:U$1048576,20,0))</f>
        <v>02/02/2022</v>
      </c>
      <c r="J34" s="15" t="str">
        <f>IF(VLOOKUP(A34,[4]ImportationMaterialProgrammingE!B$3:Y$1048576,24,0)&lt;&gt;"","Sim","Não")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P34" s="3" t="s">
        <v>586</v>
      </c>
      <c r="Q34" s="16" t="str">
        <f>VLOOKUP(A34,[4]ImportationMaterialProgrammingE!B:AN,39,0)</f>
        <v>2203444320</v>
      </c>
      <c r="R34" s="22" t="e">
        <f>VLOOKUP(E34,[3]Relatório!$A$1:$AK$65536,29,0)</f>
        <v>#N/A</v>
      </c>
      <c r="S34" s="22">
        <v>44613</v>
      </c>
      <c r="T34" s="17" t="str">
        <f>VLOOKUP(A34,[4]ImportationMaterialProgrammingE!B:F,5,0)</f>
        <v>VERDE</v>
      </c>
      <c r="U34" s="22" t="e">
        <f>VLOOKUP(E34,[3]Relatório!$A$1:$AK$65536,33,0)</f>
        <v>#N/A</v>
      </c>
      <c r="V34" s="22">
        <v>44613</v>
      </c>
      <c r="W34" s="18">
        <f t="shared" ca="1" si="2"/>
        <v>-10</v>
      </c>
      <c r="Z34" s="15" t="str">
        <f>VLOOKUP(A34,[4]ImportationMaterialProgrammingE!B:X,23,0)</f>
        <v>MBB</v>
      </c>
      <c r="AA34" s="1" t="str">
        <f>IF(Z34="DTA TRANSP","",VLOOKUP(A34,[4]ImportationMaterialProgrammingE!$B:$V,21,0))</f>
        <v>02/03/2022</v>
      </c>
      <c r="AB34" s="22" t="e">
        <f>VLOOKUP(E34,[3]Relatório!$A$1:$AK$65536,36,0)</f>
        <v>#N/A</v>
      </c>
      <c r="AC34" s="22">
        <v>44615</v>
      </c>
      <c r="AD34" s="3" t="s">
        <v>457</v>
      </c>
      <c r="AF34" s="24"/>
      <c r="AG34" s="24"/>
      <c r="AH34" s="24"/>
      <c r="AI34" s="24"/>
    </row>
    <row r="35" spans="1:35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VLOOKUP(A35,[4]ImportationMaterialProgrammingE!B$3:C$1048576,2,0)</f>
        <v xml:space="preserve">540200907 </v>
      </c>
      <c r="F35" s="3" t="s">
        <v>585</v>
      </c>
      <c r="G35" s="3" t="s">
        <v>452</v>
      </c>
      <c r="H35" s="17">
        <f t="shared" ca="1" si="0"/>
        <v>63</v>
      </c>
      <c r="I35" s="15" t="str">
        <f>IF(VLOOKUP(A35,[4]ImportationMaterialProgrammingE!B$4:U$1048576,20,0)=0,"",VLOOKUP(A35,[4]ImportationMaterialProgrammingE!B$4:U$1048576,20,0))</f>
        <v>21/02/2022</v>
      </c>
      <c r="J35" s="15" t="str">
        <f>IF(VLOOKUP(A35,[4]ImportationMaterialProgrammingE!B$3:Y$1048576,24,0)&lt;&gt;"","Sim","Não")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P35" s="3" t="s">
        <v>586</v>
      </c>
      <c r="Q35" s="16" t="str">
        <f>VLOOKUP(A35,[4]ImportationMaterialProgrammingE!B:AN,39,0)</f>
        <v>2203405502</v>
      </c>
      <c r="R35" s="22" t="e">
        <f>VLOOKUP(E35,[3]Relatório!$A$1:$AK$65536,29,0)</f>
        <v>#N/A</v>
      </c>
      <c r="S35" s="22">
        <v>44613</v>
      </c>
      <c r="T35" s="17" t="str">
        <f>VLOOKUP(A35,[4]ImportationMaterialProgrammingE!B:F,5,0)</f>
        <v>VERDE</v>
      </c>
      <c r="U35" s="22" t="e">
        <f>VLOOKUP(E35,[3]Relatório!$A$1:$AK$65536,33,0)</f>
        <v>#N/A</v>
      </c>
      <c r="V35" s="22">
        <v>44616</v>
      </c>
      <c r="W35" s="18">
        <f t="shared" ca="1" si="2"/>
        <v>-7</v>
      </c>
      <c r="Z35" s="15" t="str">
        <f>VLOOKUP(A35,[4]ImportationMaterialProgrammingE!B:X,23,0)</f>
        <v>FINALIZADO</v>
      </c>
      <c r="AA35" s="1" t="str">
        <f>IF(Z35="DTA TRANSP","",VLOOKUP(A35,[4]ImportationMaterialProgrammingE!$B:$V,21,0))</f>
        <v>23/02/2022</v>
      </c>
      <c r="AB35" s="22" t="e">
        <f>VLOOKUP(E35,[3]Relatório!$A$1:$AK$65536,36,0)</f>
        <v>#N/A</v>
      </c>
      <c r="AC35" s="22">
        <v>44614</v>
      </c>
      <c r="AD35" s="3" t="s">
        <v>457</v>
      </c>
      <c r="AF35" s="24"/>
      <c r="AG35" s="24"/>
      <c r="AH35" s="24"/>
      <c r="AI35" s="24"/>
    </row>
    <row r="36" spans="1:35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VLOOKUP(A36,[4]ImportationMaterialProgrammingE!B$3:C$1048576,2,0)</f>
        <v xml:space="preserve">540200908 </v>
      </c>
      <c r="F36" s="3" t="s">
        <v>585</v>
      </c>
      <c r="G36" s="3" t="s">
        <v>452</v>
      </c>
      <c r="H36" s="17">
        <f t="shared" ca="1" si="0"/>
        <v>63</v>
      </c>
      <c r="I36" s="15" t="str">
        <f>IF(VLOOKUP(A36,[4]ImportationMaterialProgrammingE!B$4:U$1048576,20,0)=0,"",VLOOKUP(A36,[4]ImportationMaterialProgrammingE!B$4:U$1048576,20,0))</f>
        <v>14/02/2022</v>
      </c>
      <c r="J36" s="15" t="str">
        <f>IF(VLOOKUP(A36,[4]ImportationMaterialProgrammingE!B$3:Y$1048576,24,0)&lt;&gt;"","Sim","Não")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P36" s="3" t="s">
        <v>586</v>
      </c>
      <c r="Q36" s="16" t="str">
        <f>VLOOKUP(A36,[4]ImportationMaterialProgrammingE!B:AN,39,0)</f>
        <v>2203411995</v>
      </c>
      <c r="R36" s="22" t="e">
        <f>VLOOKUP(E36,[3]Relatório!$A$1:$AK$65536,29,0)</f>
        <v>#N/A</v>
      </c>
      <c r="S36" s="22">
        <v>44613</v>
      </c>
      <c r="T36" s="17" t="str">
        <f>VLOOKUP(A36,[4]ImportationMaterialProgrammingE!B:F,5,0)</f>
        <v>VERDE</v>
      </c>
      <c r="U36" s="22" t="e">
        <f>VLOOKUP(E36,[3]Relatório!$A$1:$AK$65536,33,0)</f>
        <v>#N/A</v>
      </c>
      <c r="V36" s="22">
        <v>44623</v>
      </c>
      <c r="W36" s="18">
        <f t="shared" ca="1" si="2"/>
        <v>0</v>
      </c>
      <c r="Z36" s="15" t="str">
        <f>VLOOKUP(A36,[4]ImportationMaterialProgrammingE!B:X,23,0)</f>
        <v>FINALIZADO</v>
      </c>
      <c r="AA36" s="1" t="str">
        <f>IF(Z36="DTA TRANSP","",VLOOKUP(A36,[4]ImportationMaterialProgrammingE!$B:$V,21,0))</f>
        <v>23/02/2022</v>
      </c>
      <c r="AB36" s="22" t="e">
        <f>VLOOKUP(E36,[3]Relatório!$A$1:$AK$65536,36,0)</f>
        <v>#N/A</v>
      </c>
      <c r="AC36" s="22">
        <v>44614</v>
      </c>
      <c r="AD36" s="3" t="s">
        <v>457</v>
      </c>
      <c r="AF36" s="24"/>
      <c r="AG36" s="24"/>
      <c r="AH36" s="24"/>
      <c r="AI36" s="24"/>
    </row>
    <row r="37" spans="1:35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VLOOKUP(A37,[4]ImportationMaterialProgrammingE!B$3:C$1048576,2,0)</f>
        <v xml:space="preserve">540200909 </v>
      </c>
      <c r="F37" s="3" t="s">
        <v>585</v>
      </c>
      <c r="G37" s="3" t="s">
        <v>452</v>
      </c>
      <c r="H37" s="17">
        <f t="shared" ca="1" si="0"/>
        <v>63</v>
      </c>
      <c r="I37" s="15" t="str">
        <f>IF(VLOOKUP(A37,[4]ImportationMaterialProgrammingE!B$4:U$1048576,20,0)=0,"",VLOOKUP(A37,[4]ImportationMaterialProgrammingE!B$4:U$1048576,20,0))</f>
        <v>23/02/2022</v>
      </c>
      <c r="J37" s="15" t="str">
        <f>IF(VLOOKUP(A37,[4]ImportationMaterialProgrammingE!B$3:Y$1048576,24,0)&lt;&gt;"","Sim","Não")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P37" s="3" t="s">
        <v>586</v>
      </c>
      <c r="Q37" s="16" t="str">
        <f>VLOOKUP(A37,[4]ImportationMaterialProgrammingE!B:AN,39,0)</f>
        <v>2203660219</v>
      </c>
      <c r="R37" s="22" t="e">
        <f>VLOOKUP(E37,[3]Relatório!$A$1:$AK$65536,29,0)</f>
        <v>#N/A</v>
      </c>
      <c r="S37" s="22">
        <v>44615</v>
      </c>
      <c r="T37" s="17" t="str">
        <f>VLOOKUP(A37,[4]ImportationMaterialProgrammingE!B:F,5,0)</f>
        <v>VERDE</v>
      </c>
      <c r="U37" s="22" t="e">
        <f>VLOOKUP(E37,[3]Relatório!$A$1:$AK$65536,33,0)</f>
        <v>#N/A</v>
      </c>
      <c r="V37" s="22">
        <v>44627</v>
      </c>
      <c r="W37" s="18">
        <f t="shared" ca="1" si="2"/>
        <v>4</v>
      </c>
      <c r="Z37" s="15" t="str">
        <f>VLOOKUP(A37,[4]ImportationMaterialProgrammingE!B:X,23,0)</f>
        <v>FINALIZADO</v>
      </c>
      <c r="AA37" s="1" t="str">
        <f>IF(Z37="DTA TRANSP","",VLOOKUP(A37,[4]ImportationMaterialProgrammingE!$B:$V,21,0))</f>
        <v>23/02/2022</v>
      </c>
      <c r="AB37" s="22" t="e">
        <f>VLOOKUP(E37,[3]Relatório!$A$1:$AK$65536,36,0)</f>
        <v>#N/A</v>
      </c>
      <c r="AC37" s="22">
        <v>44616</v>
      </c>
      <c r="AD37" s="3" t="s">
        <v>457</v>
      </c>
      <c r="AF37" s="24"/>
      <c r="AG37" s="24"/>
      <c r="AH37" s="24"/>
      <c r="AI37" s="24"/>
    </row>
    <row r="38" spans="1:35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VLOOKUP(A38,[4]ImportationMaterialProgrammingE!B$3:C$1048576,2,0)</f>
        <v xml:space="preserve">540200919 </v>
      </c>
      <c r="F38" s="3" t="s">
        <v>585</v>
      </c>
      <c r="G38" s="3" t="s">
        <v>452</v>
      </c>
      <c r="H38" s="17">
        <f t="shared" ca="1" si="0"/>
        <v>63</v>
      </c>
      <c r="I38" s="15" t="str">
        <f>IF(VLOOKUP(A38,[4]ImportationMaterialProgrammingE!B$4:U$1048576,20,0)=0,"",VLOOKUP(A38,[4]ImportationMaterialProgrammingE!B$4:U$1048576,20,0))</f>
        <v>08/02/2022</v>
      </c>
      <c r="J38" s="15" t="str">
        <f>IF(VLOOKUP(A38,[4]ImportationMaterialProgrammingE!B$3:Y$1048576,24,0)&lt;&gt;"","Sim","Não")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P38" s="3" t="s">
        <v>586</v>
      </c>
      <c r="Q38" s="16" t="str">
        <f>VLOOKUP(A38,[4]ImportationMaterialProgrammingE!B:AN,39,0)</f>
        <v>2203431910</v>
      </c>
      <c r="R38" s="22" t="e">
        <f>VLOOKUP(E38,[3]Relatório!$A$1:$AK$65536,29,0)</f>
        <v>#N/A</v>
      </c>
      <c r="S38" s="22">
        <v>44613</v>
      </c>
      <c r="T38" s="17" t="str">
        <f>VLOOKUP(A38,[4]ImportationMaterialProgrammingE!B:F,5,0)</f>
        <v>VERDE</v>
      </c>
      <c r="U38" s="22" t="e">
        <f>VLOOKUP(E38,[3]Relatório!$A$1:$AK$65536,33,0)</f>
        <v>#N/A</v>
      </c>
      <c r="V38" s="22">
        <v>44616</v>
      </c>
      <c r="W38" s="18">
        <f t="shared" ca="1" si="2"/>
        <v>-7</v>
      </c>
      <c r="Z38" s="15" t="str">
        <f>VLOOKUP(A38,[4]ImportationMaterialProgrammingE!B:X,23,0)</f>
        <v>FINALIZADO</v>
      </c>
      <c r="AA38" s="1" t="str">
        <f>IF(Z38="DTA TRANSP","",VLOOKUP(A38,[4]ImportationMaterialProgrammingE!$B:$V,21,0))</f>
        <v>23/02/2022</v>
      </c>
      <c r="AB38" s="22" t="e">
        <f>VLOOKUP(E38,[3]Relatório!$A$1:$AK$65536,36,0)</f>
        <v>#N/A</v>
      </c>
      <c r="AC38" s="22">
        <v>44614</v>
      </c>
      <c r="AD38" s="3" t="s">
        <v>457</v>
      </c>
      <c r="AF38" s="24"/>
      <c r="AG38" s="24"/>
      <c r="AH38" s="24"/>
      <c r="AI38" s="24"/>
    </row>
    <row r="39" spans="1:35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VLOOKUP(A39,[4]ImportationMaterialProgrammingE!B$3:C$1048576,2,0)</f>
        <v xml:space="preserve">540200918 </v>
      </c>
      <c r="F39" s="3" t="s">
        <v>585</v>
      </c>
      <c r="G39" s="3" t="s">
        <v>452</v>
      </c>
      <c r="H39" s="17">
        <f t="shared" ca="1" si="0"/>
        <v>63</v>
      </c>
      <c r="I39" s="15" t="str">
        <f>IF(VLOOKUP(A39,[4]ImportationMaterialProgrammingE!B$4:U$1048576,20,0)=0,"",VLOOKUP(A39,[4]ImportationMaterialProgrammingE!B$4:U$1048576,20,0))</f>
        <v>21/02/2022</v>
      </c>
      <c r="J39" s="15" t="str">
        <f>IF(VLOOKUP(A39,[4]ImportationMaterialProgrammingE!B$3:Y$1048576,24,0)&lt;&gt;"","Sim","Não")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P39" s="3" t="s">
        <v>586</v>
      </c>
      <c r="Q39" s="16" t="str">
        <f>VLOOKUP(A39,[4]ImportationMaterialProgrammingE!B:AN,39,0)</f>
        <v>2203405693</v>
      </c>
      <c r="R39" s="22" t="e">
        <f>VLOOKUP(E39,[3]Relatório!$A$1:$AK$65536,29,0)</f>
        <v>#N/A</v>
      </c>
      <c r="S39" s="22">
        <v>44613</v>
      </c>
      <c r="T39" s="17" t="str">
        <f>VLOOKUP(A39,[4]ImportationMaterialProgrammingE!B:F,5,0)</f>
        <v>VERDE</v>
      </c>
      <c r="U39" s="22" t="e">
        <f>VLOOKUP(E39,[3]Relatório!$A$1:$AK$65536,33,0)</f>
        <v>#N/A</v>
      </c>
      <c r="V39" s="22">
        <v>44623</v>
      </c>
      <c r="W39" s="18">
        <f t="shared" ca="1" si="2"/>
        <v>0</v>
      </c>
      <c r="Z39" s="15" t="str">
        <f>VLOOKUP(A39,[4]ImportationMaterialProgrammingE!B:X,23,0)</f>
        <v>FINALIZADO</v>
      </c>
      <c r="AA39" s="1" t="str">
        <f>IF(Z39="DTA TRANSP","",VLOOKUP(A39,[4]ImportationMaterialProgrammingE!$B:$V,21,0))</f>
        <v>23/02/2022</v>
      </c>
      <c r="AB39" s="22" t="e">
        <f>VLOOKUP(E39,[3]Relatório!$A$1:$AK$65536,36,0)</f>
        <v>#N/A</v>
      </c>
      <c r="AC39" s="22">
        <v>44614</v>
      </c>
      <c r="AD39" s="3" t="s">
        <v>457</v>
      </c>
      <c r="AF39" s="24"/>
      <c r="AG39" s="24"/>
      <c r="AH39" s="24"/>
      <c r="AI39" s="24"/>
    </row>
    <row r="40" spans="1:35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VLOOKUP(A40,[4]ImportationMaterialProgrammingE!B$3:C$1048576,2,0)</f>
        <v xml:space="preserve">540200910 </v>
      </c>
      <c r="F40" s="3" t="s">
        <v>585</v>
      </c>
      <c r="G40" s="3" t="s">
        <v>452</v>
      </c>
      <c r="H40" s="17">
        <f t="shared" ca="1" si="0"/>
        <v>63</v>
      </c>
      <c r="I40" s="15" t="str">
        <f>IF(VLOOKUP(A40,[4]ImportationMaterialProgrammingE!B$4:U$1048576,20,0)=0,"",VLOOKUP(A40,[4]ImportationMaterialProgrammingE!B$4:U$1048576,20,0))</f>
        <v>23/02/2022</v>
      </c>
      <c r="J40" s="15" t="str">
        <f>IF(VLOOKUP(A40,[4]ImportationMaterialProgrammingE!B$3:Y$1048576,24,0)&lt;&gt;"","Sim","Não")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P40" s="3" t="s">
        <v>586</v>
      </c>
      <c r="Q40" s="16" t="str">
        <f>VLOOKUP(A40,[4]ImportationMaterialProgrammingE!B:AN,39,0)</f>
        <v>2203431554</v>
      </c>
      <c r="R40" s="22" t="e">
        <f>VLOOKUP(E40,[3]Relatório!$A$1:$AK$65536,29,0)</f>
        <v>#N/A</v>
      </c>
      <c r="S40" s="22">
        <v>44613</v>
      </c>
      <c r="T40" s="17" t="str">
        <f>VLOOKUP(A40,[4]ImportationMaterialProgrammingE!B:F,5,0)</f>
        <v>VERDE</v>
      </c>
      <c r="U40" s="22" t="e">
        <f>VLOOKUP(E40,[3]Relatório!$A$1:$AK$65536,33,0)</f>
        <v>#N/A</v>
      </c>
      <c r="V40" s="22">
        <v>44627</v>
      </c>
      <c r="W40" s="18">
        <f t="shared" ca="1" si="2"/>
        <v>4</v>
      </c>
      <c r="Z40" s="15" t="str">
        <f>VLOOKUP(A40,[4]ImportationMaterialProgrammingE!B:X,23,0)</f>
        <v>FINALIZADO</v>
      </c>
      <c r="AA40" s="1" t="str">
        <f>IF(Z40="DTA TRANSP","",VLOOKUP(A40,[4]ImportationMaterialProgrammingE!$B:$V,21,0))</f>
        <v>23/02/2022</v>
      </c>
      <c r="AB40" s="22" t="e">
        <f>VLOOKUP(E40,[3]Relatório!$A$1:$AK$65536,36,0)</f>
        <v>#N/A</v>
      </c>
      <c r="AC40" s="22">
        <v>44614</v>
      </c>
      <c r="AD40" s="3" t="s">
        <v>457</v>
      </c>
      <c r="AF40" s="24"/>
      <c r="AG40" s="24"/>
      <c r="AH40" s="24"/>
      <c r="AI40" s="24"/>
    </row>
    <row r="41" spans="1:35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VLOOKUP(A41,[4]ImportationMaterialProgrammingE!B$3:C$1048576,2,0)</f>
        <v xml:space="preserve">540200920 </v>
      </c>
      <c r="F41" s="3" t="s">
        <v>585</v>
      </c>
      <c r="G41" s="3" t="s">
        <v>452</v>
      </c>
      <c r="H41" s="17">
        <f t="shared" ca="1" si="0"/>
        <v>63</v>
      </c>
      <c r="I41" s="15" t="str">
        <f>IF(VLOOKUP(A41,[4]ImportationMaterialProgrammingE!B$4:U$1048576,20,0)=0,"",VLOOKUP(A41,[4]ImportationMaterialProgrammingE!B$4:U$1048576,20,0))</f>
        <v>16/02/2022</v>
      </c>
      <c r="J41" s="15" t="str">
        <f>IF(VLOOKUP(A41,[4]ImportationMaterialProgrammingE!B$3:Y$1048576,24,0)&lt;&gt;"","Sim","Não")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P41" s="3" t="s">
        <v>586</v>
      </c>
      <c r="Q41" s="16" t="str">
        <f>VLOOKUP(A41,[4]ImportationMaterialProgrammingE!B:AN,39,0)</f>
        <v>2203406231</v>
      </c>
      <c r="R41" s="22" t="e">
        <f>VLOOKUP(E41,[3]Relatório!$A$1:$AK$65536,29,0)</f>
        <v>#N/A</v>
      </c>
      <c r="S41" s="22">
        <v>44613</v>
      </c>
      <c r="T41" s="17" t="str">
        <f>VLOOKUP(A41,[4]ImportationMaterialProgrammingE!B:F,5,0)</f>
        <v>VERDE</v>
      </c>
      <c r="U41" s="22" t="e">
        <f>VLOOKUP(E41,[3]Relatório!$A$1:$AK$65536,33,0)</f>
        <v>#N/A</v>
      </c>
      <c r="V41" s="22">
        <v>44613</v>
      </c>
      <c r="W41" s="18">
        <f t="shared" ca="1" si="2"/>
        <v>-10</v>
      </c>
      <c r="Z41" s="15" t="str">
        <f>VLOOKUP(A41,[4]ImportationMaterialProgrammingE!B:X,23,0)</f>
        <v>FINALIZADO</v>
      </c>
      <c r="AA41" s="1" t="str">
        <f>IF(Z41="DTA TRANSP","",VLOOKUP(A41,[4]ImportationMaterialProgrammingE!$B:$V,21,0))</f>
        <v>21/02/2022</v>
      </c>
      <c r="AB41" s="22" t="e">
        <f>VLOOKUP(E41,[3]Relatório!$A$1:$AK$65536,36,0)</f>
        <v>#N/A</v>
      </c>
      <c r="AC41" s="22">
        <v>44613</v>
      </c>
      <c r="AD41" s="3" t="s">
        <v>457</v>
      </c>
      <c r="AF41" s="24"/>
      <c r="AG41" s="24"/>
      <c r="AH41" s="24"/>
      <c r="AI41" s="24"/>
    </row>
    <row r="42" spans="1:35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VLOOKUP(A42,[4]ImportationMaterialProgrammingE!B$3:C$1048576,2,0)</f>
        <v xml:space="preserve">540200911 </v>
      </c>
      <c r="F42" s="3" t="s">
        <v>585</v>
      </c>
      <c r="G42" s="3" t="s">
        <v>452</v>
      </c>
      <c r="H42" s="17">
        <f t="shared" ca="1" si="0"/>
        <v>63</v>
      </c>
      <c r="I42" s="15" t="str">
        <f>IF(VLOOKUP(A42,[4]ImportationMaterialProgrammingE!B$4:U$1048576,20,0)=0,"",VLOOKUP(A42,[4]ImportationMaterialProgrammingE!B$4:U$1048576,20,0))</f>
        <v>18/03/2022</v>
      </c>
      <c r="J42" s="15" t="str">
        <f>IF(VLOOKUP(A42,[4]ImportationMaterialProgrammingE!B$3:Y$1048576,24,0)&lt;&gt;"","Sim","Não")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P42" s="3" t="s">
        <v>586</v>
      </c>
      <c r="Q42" s="16" t="str">
        <f>VLOOKUP(A42,[4]ImportationMaterialProgrammingE!B:AN,39,0)</f>
        <v>2203656904</v>
      </c>
      <c r="R42" s="22" t="e">
        <f>VLOOKUP(E42,[3]Relatório!$A$1:$AK$65536,29,0)</f>
        <v>#N/A</v>
      </c>
      <c r="S42" s="22">
        <v>44615</v>
      </c>
      <c r="T42" s="17" t="str">
        <f>VLOOKUP(A42,[4]ImportationMaterialProgrammingE!B:F,5,0)</f>
        <v>VERDE</v>
      </c>
      <c r="U42" s="22" t="e">
        <f>VLOOKUP(E42,[3]Relatório!$A$1:$AK$65536,33,0)</f>
        <v>#N/A</v>
      </c>
      <c r="V42" s="22">
        <v>44614</v>
      </c>
      <c r="W42" s="18">
        <f t="shared" ca="1" si="2"/>
        <v>-9</v>
      </c>
      <c r="Z42" s="15" t="str">
        <f>VLOOKUP(A42,[4]ImportationMaterialProgrammingE!B:X,23,0)</f>
        <v>SBL</v>
      </c>
      <c r="AA42" s="1" t="str">
        <f>IF(Z42="DTA TRANSP","",VLOOKUP(A42,[4]ImportationMaterialProgrammingE!$B:$V,21,0))</f>
        <v>18/03/2022</v>
      </c>
      <c r="AB42" s="22" t="e">
        <f>VLOOKUP(E42,[3]Relatório!$A$1:$AK$65536,36,0)</f>
        <v>#N/A</v>
      </c>
      <c r="AC42" s="22" t="s">
        <v>587</v>
      </c>
      <c r="AF42" s="24"/>
      <c r="AG42" s="24"/>
      <c r="AH42" s="24"/>
      <c r="AI42" s="24"/>
    </row>
    <row r="43" spans="1:35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VLOOKUP(A43,[4]ImportationMaterialProgrammingE!B$3:C$1048576,2,0)</f>
        <v xml:space="preserve">540200912 </v>
      </c>
      <c r="F43" s="3" t="s">
        <v>585</v>
      </c>
      <c r="G43" s="3" t="s">
        <v>452</v>
      </c>
      <c r="H43" s="17">
        <f t="shared" ca="1" si="0"/>
        <v>63</v>
      </c>
      <c r="I43" s="15" t="str">
        <f>IF(VLOOKUP(A43,[4]ImportationMaterialProgrammingE!B$4:U$1048576,20,0)=0,"",VLOOKUP(A43,[4]ImportationMaterialProgrammingE!B$4:U$1048576,20,0))</f>
        <v>03/03/2022</v>
      </c>
      <c r="J43" s="15" t="str">
        <f>IF(VLOOKUP(A43,[4]ImportationMaterialProgrammingE!B$3:Y$1048576,24,0)&lt;&gt;"","Sim","Não")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P43" s="3" t="s">
        <v>586</v>
      </c>
      <c r="Q43" s="16" t="str">
        <f>VLOOKUP(A43,[4]ImportationMaterialProgrammingE!B:AN,39,0)</f>
        <v>2203973268</v>
      </c>
      <c r="R43" s="22" t="e">
        <f>VLOOKUP(E43,[3]Relatório!$A$1:$AK$65536,29,0)</f>
        <v>#N/A</v>
      </c>
      <c r="S43" s="22">
        <v>44622</v>
      </c>
      <c r="T43" s="17" t="str">
        <f>VLOOKUP(A43,[4]ImportationMaterialProgrammingE!B:F,5,0)</f>
        <v>VERDE</v>
      </c>
      <c r="U43" s="22" t="e">
        <f>VLOOKUP(E43,[3]Relatório!$A$1:$AK$65536,33,0)</f>
        <v>#N/A</v>
      </c>
      <c r="V43" s="22">
        <v>44614</v>
      </c>
      <c r="W43" s="18">
        <f t="shared" ca="1" si="2"/>
        <v>-9</v>
      </c>
      <c r="Z43" s="15" t="str">
        <f>VLOOKUP(A43,[4]ImportationMaterialProgrammingE!B:X,23,0)</f>
        <v>FINALIZADO</v>
      </c>
      <c r="AA43" s="1" t="str">
        <f>IF(Z43="DTA TRANSP","",VLOOKUP(A43,[4]ImportationMaterialProgrammingE!$B:$V,21,0))</f>
        <v>03/03/2022</v>
      </c>
      <c r="AB43" s="22" t="e">
        <f>VLOOKUP(E43,[3]Relatório!$A$1:$AK$65536,36,0)</f>
        <v>#N/A</v>
      </c>
      <c r="AC43" s="22">
        <v>44623</v>
      </c>
      <c r="AD43" s="3" t="s">
        <v>457</v>
      </c>
      <c r="AF43" s="24"/>
      <c r="AG43" s="24"/>
      <c r="AH43" s="24"/>
      <c r="AI43" s="24"/>
    </row>
    <row r="44" spans="1:35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VLOOKUP(A44,[4]ImportationMaterialProgrammingE!B$3:C$1048576,2,0)</f>
        <v xml:space="preserve">540200913 </v>
      </c>
      <c r="F44" s="3" t="s">
        <v>585</v>
      </c>
      <c r="G44" s="3" t="s">
        <v>452</v>
      </c>
      <c r="H44" s="17">
        <f t="shared" ca="1" si="0"/>
        <v>63</v>
      </c>
      <c r="I44" s="15" t="str">
        <f>IF(VLOOKUP(A44,[4]ImportationMaterialProgrammingE!B$4:U$1048576,20,0)=0,"",VLOOKUP(A44,[4]ImportationMaterialProgrammingE!B$4:U$1048576,20,0))</f>
        <v>09/03/2022</v>
      </c>
      <c r="J44" s="15" t="str">
        <f>IF(VLOOKUP(A44,[4]ImportationMaterialProgrammingE!B$3:Y$1048576,24,0)&lt;&gt;"","Sim","Não")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VLOOKUP(A44,[4]ImportationMaterialProgrammingE!B:AN,39,0)</f>
        <v>2204337780</v>
      </c>
      <c r="R44" s="22" t="e">
        <f>VLOOKUP(E44,[3]Relatório!$A$1:$AK$65536,29,0)</f>
        <v>#N/A</v>
      </c>
      <c r="S44" s="22">
        <v>44627</v>
      </c>
      <c r="T44" s="17" t="str">
        <f>VLOOKUP(A44,[4]ImportationMaterialProgrammingE!B:F,5,0)</f>
        <v>VERDE</v>
      </c>
      <c r="U44" s="22" t="e">
        <f>VLOOKUP(E44,[3]Relatório!$A$1:$AK$65536,33,0)</f>
        <v>#N/A</v>
      </c>
      <c r="V44" s="22">
        <v>44613</v>
      </c>
      <c r="W44" s="18">
        <f t="shared" ca="1" si="2"/>
        <v>-10</v>
      </c>
      <c r="Z44" s="15" t="str">
        <f>VLOOKUP(A44,[4]ImportationMaterialProgrammingE!B:X,23,0)</f>
        <v>FINALIZADO</v>
      </c>
      <c r="AA44" s="1" t="str">
        <f>IF(Z44="DTA TRANSP","",VLOOKUP(A44,[4]ImportationMaterialProgrammingE!$B:$V,21,0))</f>
        <v>09/03/2022</v>
      </c>
      <c r="AB44" s="22" t="e">
        <f>VLOOKUP(E44,[3]Relatório!$A$1:$AK$65536,36,0)</f>
        <v>#N/A</v>
      </c>
      <c r="AC44" s="22">
        <v>44628</v>
      </c>
      <c r="AD44" s="3" t="s">
        <v>457</v>
      </c>
      <c r="AF44" s="24"/>
      <c r="AG44" s="24"/>
      <c r="AH44" s="24"/>
      <c r="AI44" s="24"/>
    </row>
    <row r="45" spans="1:35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VLOOKUP(A45,[4]ImportationMaterialProgrammingE!B$3:C$1048576,2,0)</f>
        <v xml:space="preserve">540200916 </v>
      </c>
      <c r="F45" s="3" t="s">
        <v>585</v>
      </c>
      <c r="G45" s="3" t="s">
        <v>452</v>
      </c>
      <c r="H45" s="17">
        <f t="shared" ca="1" si="0"/>
        <v>63</v>
      </c>
      <c r="I45" s="15" t="str">
        <f>IF(VLOOKUP(A45,[4]ImportationMaterialProgrammingE!B$4:U$1048576,20,0)=0,"",VLOOKUP(A45,[4]ImportationMaterialProgrammingE!B$4:U$1048576,20,0))</f>
        <v>03/03/2022</v>
      </c>
      <c r="J45" s="15" t="str">
        <f>IF(VLOOKUP(A45,[4]ImportationMaterialProgrammingE!B$3:Y$1048576,24,0)&lt;&gt;"","Sim","Não")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P45" s="3" t="s">
        <v>586</v>
      </c>
      <c r="Q45" s="16" t="str">
        <f>VLOOKUP(A45,[4]ImportationMaterialProgrammingE!B:AN,39,0)</f>
        <v>2203714203</v>
      </c>
      <c r="R45" s="22" t="e">
        <f>VLOOKUP(E45,[3]Relatório!$A$1:$AK$65536,29,0)</f>
        <v>#N/A</v>
      </c>
      <c r="S45" s="22">
        <v>44616</v>
      </c>
      <c r="T45" s="17" t="str">
        <f>VLOOKUP(A45,[4]ImportationMaterialProgrammingE!B:F,5,0)</f>
        <v>VERDE</v>
      </c>
      <c r="U45" s="22" t="e">
        <f>VLOOKUP(E45,[3]Relatório!$A$1:$AK$65536,33,0)</f>
        <v>#N/A</v>
      </c>
      <c r="V45" s="22">
        <v>44613</v>
      </c>
      <c r="W45" s="18">
        <f t="shared" ca="1" si="2"/>
        <v>-10</v>
      </c>
      <c r="Z45" s="15" t="str">
        <f>VLOOKUP(A45,[4]ImportationMaterialProgrammingE!B:X,23,0)</f>
        <v>FINALIZADO</v>
      </c>
      <c r="AA45" s="1" t="str">
        <f>IF(Z45="DTA TRANSP","",VLOOKUP(A45,[4]ImportationMaterialProgrammingE!$B:$V,21,0))</f>
        <v>03/03/2022</v>
      </c>
      <c r="AB45" s="22" t="e">
        <f>VLOOKUP(E45,[3]Relatório!$A$1:$AK$65536,36,0)</f>
        <v>#N/A</v>
      </c>
      <c r="AC45" s="22">
        <v>44622</v>
      </c>
      <c r="AD45" s="3" t="s">
        <v>457</v>
      </c>
      <c r="AF45" s="24"/>
      <c r="AG45" s="24"/>
      <c r="AH45" s="24"/>
      <c r="AI45" s="24"/>
    </row>
    <row r="46" spans="1:35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VLOOKUP(A46,[4]ImportationMaterialProgrammingE!B$3:C$1048576,2,0)</f>
        <v xml:space="preserve">540200917 </v>
      </c>
      <c r="F46" s="3" t="s">
        <v>585</v>
      </c>
      <c r="G46" s="3" t="s">
        <v>452</v>
      </c>
      <c r="H46" s="17">
        <f t="shared" ca="1" si="0"/>
        <v>63</v>
      </c>
      <c r="I46" s="15" t="str">
        <f>IF(VLOOKUP(A46,[4]ImportationMaterialProgrammingE!B$4:U$1048576,20,0)=0,"",VLOOKUP(A46,[4]ImportationMaterialProgrammingE!B$4:U$1048576,20,0))</f>
        <v>28/02/2022</v>
      </c>
      <c r="J46" s="15" t="str">
        <f>IF(VLOOKUP(A46,[4]ImportationMaterialProgrammingE!B$3:Y$1048576,24,0)&lt;&gt;"","Sim","Não")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VLOOKUP(A46,[4]ImportationMaterialProgrammingE!B:AN,39,0)</f>
        <v xml:space="preserve">          </v>
      </c>
      <c r="R46" s="22" t="e">
        <f>VLOOKUP(E46,[3]Relatório!$A$1:$AK$65536,29,0)</f>
        <v>#N/A</v>
      </c>
      <c r="S46" s="22" t="s">
        <v>587</v>
      </c>
      <c r="T46" s="17" t="str">
        <f>VLOOKUP(A46,[4]ImportationMaterialProgrammingE!B:F,5,0)</f>
        <v/>
      </c>
      <c r="U46" s="22" t="e">
        <f>VLOOKUP(E46,[3]Relatório!$A$1:$AK$65536,33,0)</f>
        <v>#N/A</v>
      </c>
      <c r="V46" s="22">
        <v>44614</v>
      </c>
      <c r="W46" s="18">
        <f t="shared" ca="1" si="2"/>
        <v>-9</v>
      </c>
      <c r="Z46" s="15" t="str">
        <f>VLOOKUP(A46,[4]ImportationMaterialProgrammingE!B:X,23,0)</f>
        <v>DTA TRANSP</v>
      </c>
      <c r="AA46" s="1" t="str">
        <f>IF(Z46="DTA TRANSP","",VLOOKUP(A46,[4]ImportationMaterialProgrammingE!$B:$V,21,0))</f>
        <v/>
      </c>
      <c r="AB46" s="22" t="e">
        <f>VLOOKUP(E46,[3]Relatório!$A$1:$AK$65536,36,0)</f>
        <v>#N/A</v>
      </c>
      <c r="AC46" s="22" t="s">
        <v>587</v>
      </c>
      <c r="AF46" s="24"/>
      <c r="AG46" s="24"/>
      <c r="AH46" s="24"/>
      <c r="AI46" s="24"/>
    </row>
    <row r="47" spans="1:35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VLOOKUP(A47,[4]ImportationMaterialProgrammingE!B$3:C$1048576,2,0)</f>
        <v xml:space="preserve">540200914 </v>
      </c>
      <c r="F47" s="3" t="s">
        <v>585</v>
      </c>
      <c r="G47" s="3" t="s">
        <v>452</v>
      </c>
      <c r="H47" s="17">
        <f t="shared" ca="1" si="0"/>
        <v>63</v>
      </c>
      <c r="I47" s="15" t="str">
        <f>IF(VLOOKUP(A47,[4]ImportationMaterialProgrammingE!B$4:U$1048576,20,0)=0,"",VLOOKUP(A47,[4]ImportationMaterialProgrammingE!B$4:U$1048576,20,0))</f>
        <v>04/03/2022</v>
      </c>
      <c r="J47" s="15" t="str">
        <f>IF(VLOOKUP(A47,[4]ImportationMaterialProgrammingE!B$3:Y$1048576,24,0)&lt;&gt;"","Sim","Não")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P47" s="3" t="s">
        <v>586</v>
      </c>
      <c r="Q47" s="16" t="str">
        <f>VLOOKUP(A47,[4]ImportationMaterialProgrammingE!B:AN,39,0)</f>
        <v>2203973357</v>
      </c>
      <c r="R47" s="22" t="e">
        <f>VLOOKUP(E47,[3]Relatório!$A$1:$AK$65536,29,0)</f>
        <v>#N/A</v>
      </c>
      <c r="S47" s="22">
        <v>44622</v>
      </c>
      <c r="T47" s="17" t="str">
        <f>VLOOKUP(A47,[4]ImportationMaterialProgrammingE!B:F,5,0)</f>
        <v>VERDE</v>
      </c>
      <c r="U47" s="22" t="e">
        <f>VLOOKUP(E47,[3]Relatório!$A$1:$AK$65536,33,0)</f>
        <v>#N/A</v>
      </c>
      <c r="V47" s="22">
        <v>44614</v>
      </c>
      <c r="W47" s="18">
        <f t="shared" ca="1" si="2"/>
        <v>-9</v>
      </c>
      <c r="Z47" s="15" t="str">
        <f>VLOOKUP(A47,[4]ImportationMaterialProgrammingE!B:X,23,0)</f>
        <v>FINALIZADO</v>
      </c>
      <c r="AA47" s="1" t="str">
        <f>IF(Z47="DTA TRANSP","",VLOOKUP(A47,[4]ImportationMaterialProgrammingE!$B:$V,21,0))</f>
        <v>03/03/2022</v>
      </c>
      <c r="AB47" s="22" t="e">
        <f>VLOOKUP(E47,[3]Relatório!$A$1:$AK$65536,36,0)</f>
        <v>#N/A</v>
      </c>
      <c r="AC47" s="22">
        <v>44623</v>
      </c>
      <c r="AD47" s="3" t="s">
        <v>457</v>
      </c>
      <c r="AF47" s="24"/>
      <c r="AG47" s="24"/>
      <c r="AH47" s="24"/>
      <c r="AI47" s="24"/>
    </row>
    <row r="48" spans="1:35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VLOOKUP(A48,[4]ImportationMaterialProgrammingE!B$3:C$1048576,2,0)</f>
        <v xml:space="preserve">540200915 </v>
      </c>
      <c r="F48" s="3" t="s">
        <v>585</v>
      </c>
      <c r="G48" s="3" t="s">
        <v>452</v>
      </c>
      <c r="H48" s="17">
        <f t="shared" ca="1" si="0"/>
        <v>63</v>
      </c>
      <c r="I48" s="15" t="str">
        <f>IF(VLOOKUP(A48,[4]ImportationMaterialProgrammingE!B$4:U$1048576,20,0)=0,"",VLOOKUP(A48,[4]ImportationMaterialProgrammingE!B$4:U$1048576,20,0))</f>
        <v>15/03/2022</v>
      </c>
      <c r="J48" s="15" t="str">
        <f>IF(VLOOKUP(A48,[4]ImportationMaterialProgrammingE!B$3:Y$1048576,24,0)&lt;&gt;"","Sim","Não")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VLOOKUP(A48,[4]ImportationMaterialProgrammingE!B:AN,39,0)</f>
        <v>2204335982</v>
      </c>
      <c r="R48" s="22" t="e">
        <f>VLOOKUP(E48,[3]Relatório!$A$1:$AK$65536,29,0)</f>
        <v>#N/A</v>
      </c>
      <c r="S48" s="22">
        <v>44627</v>
      </c>
      <c r="T48" s="17" t="str">
        <f>VLOOKUP(A48,[4]ImportationMaterialProgrammingE!B:F,5,0)</f>
        <v>VERDE</v>
      </c>
      <c r="U48" s="22" t="e">
        <f>VLOOKUP(E48,[3]Relatório!$A$1:$AK$65536,33,0)</f>
        <v>#N/A</v>
      </c>
      <c r="V48" s="22">
        <v>44613</v>
      </c>
      <c r="W48" s="18">
        <f t="shared" ca="1" si="2"/>
        <v>-10</v>
      </c>
      <c r="Z48" s="15" t="str">
        <f>VLOOKUP(A48,[4]ImportationMaterialProgrammingE!B:X,23,0)</f>
        <v>FINALIZADO</v>
      </c>
      <c r="AA48" s="1" t="str">
        <f>IF(Z48="DTA TRANSP","",VLOOKUP(A48,[4]ImportationMaterialProgrammingE!$B:$V,21,0))</f>
        <v>15/03/2022</v>
      </c>
      <c r="AB48" s="22" t="e">
        <f>VLOOKUP(E48,[3]Relatório!$A$1:$AK$65536,36,0)</f>
        <v>#N/A</v>
      </c>
      <c r="AC48" s="22">
        <v>44634</v>
      </c>
      <c r="AF48" s="24"/>
      <c r="AG48" s="24"/>
      <c r="AH48" s="24"/>
      <c r="AI48" s="24"/>
    </row>
    <row r="49" spans="1:35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VLOOKUP(A49,[4]ImportationMaterialProgrammingE!B$3:C$1048576,2,0)</f>
        <v xml:space="preserve">540200921 </v>
      </c>
      <c r="F49" s="3" t="s">
        <v>585</v>
      </c>
      <c r="G49" s="3" t="s">
        <v>452</v>
      </c>
      <c r="H49" s="17">
        <f t="shared" ca="1" si="0"/>
        <v>63</v>
      </c>
      <c r="I49" s="15" t="str">
        <f>IF(VLOOKUP(A49,[4]ImportationMaterialProgrammingE!B$4:U$1048576,20,0)=0,"",VLOOKUP(A49,[4]ImportationMaterialProgrammingE!B$4:U$1048576,20,0))</f>
        <v>21/02/2022</v>
      </c>
      <c r="J49" s="15" t="str">
        <f>IF(VLOOKUP(A49,[4]ImportationMaterialProgrammingE!B$3:Y$1048576,24,0)&lt;&gt;"","Sim","Não")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P49" s="3" t="s">
        <v>586</v>
      </c>
      <c r="Q49" s="16" t="str">
        <f>VLOOKUP(A49,[4]ImportationMaterialProgrammingE!B:AN,39,0)</f>
        <v>2203405855</v>
      </c>
      <c r="R49" s="22" t="e">
        <f>VLOOKUP(E49,[3]Relatório!$A$1:$AK$65536,29,0)</f>
        <v>#N/A</v>
      </c>
      <c r="S49" s="22">
        <v>44613</v>
      </c>
      <c r="T49" s="17" t="str">
        <f>VLOOKUP(A49,[4]ImportationMaterialProgrammingE!B:F,5,0)</f>
        <v>VERDE</v>
      </c>
      <c r="U49" s="22" t="e">
        <f>VLOOKUP(E49,[3]Relatório!$A$1:$AK$65536,33,0)</f>
        <v>#N/A</v>
      </c>
      <c r="V49" s="22">
        <v>44613</v>
      </c>
      <c r="W49" s="18">
        <f t="shared" ca="1" si="2"/>
        <v>-10</v>
      </c>
      <c r="Z49" s="15" t="str">
        <f>VLOOKUP(A49,[4]ImportationMaterialProgrammingE!B:X,23,0)</f>
        <v>FINALIZADO</v>
      </c>
      <c r="AA49" s="1" t="str">
        <f>IF(Z49="DTA TRANSP","",VLOOKUP(A49,[4]ImportationMaterialProgrammingE!$B:$V,21,0))</f>
        <v>22/02/2022</v>
      </c>
      <c r="AB49" s="22" t="e">
        <f>VLOOKUP(E49,[3]Relatório!$A$1:$AK$65536,36,0)</f>
        <v>#N/A</v>
      </c>
      <c r="AC49" s="22">
        <v>44613</v>
      </c>
      <c r="AD49" s="3" t="s">
        <v>457</v>
      </c>
      <c r="AF49" s="24"/>
      <c r="AG49" s="24"/>
      <c r="AH49" s="24"/>
      <c r="AI49" s="24"/>
    </row>
    <row r="50" spans="1:35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VLOOKUP(A50,[4]ImportationMaterialProgrammingE!B$3:C$1048576,2,0)</f>
        <v xml:space="preserve">540200923 </v>
      </c>
      <c r="F50" s="3" t="s">
        <v>585</v>
      </c>
      <c r="G50" s="3" t="s">
        <v>452</v>
      </c>
      <c r="H50" s="17">
        <f t="shared" ca="1" si="0"/>
        <v>63</v>
      </c>
      <c r="I50" s="15" t="str">
        <f>IF(VLOOKUP(A50,[4]ImportationMaterialProgrammingE!B$4:U$1048576,20,0)=0,"",VLOOKUP(A50,[4]ImportationMaterialProgrammingE!B$4:U$1048576,20,0))</f>
        <v>22/02/2022</v>
      </c>
      <c r="J50" s="15" t="str">
        <f>IF(VLOOKUP(A50,[4]ImportationMaterialProgrammingE!B$3:Y$1048576,24,0)&lt;&gt;"","Sim","Não")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P50" s="3" t="s">
        <v>586</v>
      </c>
      <c r="Q50" s="16" t="str">
        <f>VLOOKUP(A50,[4]ImportationMaterialProgrammingE!B:AN,39,0)</f>
        <v>2203508441</v>
      </c>
      <c r="R50" s="22" t="e">
        <f>VLOOKUP(E50,[3]Relatório!$A$1:$AK$65536,29,0)</f>
        <v>#N/A</v>
      </c>
      <c r="S50" s="22">
        <v>44614</v>
      </c>
      <c r="T50" s="17" t="str">
        <f>VLOOKUP(A50,[4]ImportationMaterialProgrammingE!B:F,5,0)</f>
        <v>VERDE</v>
      </c>
      <c r="U50" s="22" t="e">
        <f>VLOOKUP(E50,[3]Relatório!$A$1:$AK$65536,33,0)</f>
        <v>#N/A</v>
      </c>
      <c r="V50" s="22">
        <v>44614</v>
      </c>
      <c r="W50" s="18">
        <f t="shared" ca="1" si="2"/>
        <v>-9</v>
      </c>
      <c r="Z50" s="15" t="str">
        <f>VLOOKUP(A50,[4]ImportationMaterialProgrammingE!B:X,23,0)</f>
        <v>FINALIZADO</v>
      </c>
      <c r="AA50" s="1" t="str">
        <f>IF(Z50="DTA TRANSP","",VLOOKUP(A50,[4]ImportationMaterialProgrammingE!$B:$V,21,0))</f>
        <v>23/02/2022</v>
      </c>
      <c r="AB50" s="22" t="e">
        <f>VLOOKUP(E50,[3]Relatório!$A$1:$AK$65536,36,0)</f>
        <v>#N/A</v>
      </c>
      <c r="AC50" s="22">
        <v>44614</v>
      </c>
      <c r="AD50" s="3" t="s">
        <v>457</v>
      </c>
      <c r="AF50" s="24"/>
      <c r="AG50" s="24"/>
      <c r="AH50" s="24"/>
      <c r="AI50" s="24"/>
    </row>
    <row r="51" spans="1:35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VLOOKUP(A51,[4]ImportationMaterialProgrammingE!B$3:C$1048576,2,0)</f>
        <v xml:space="preserve">540200922 </v>
      </c>
      <c r="F51" s="3" t="s">
        <v>585</v>
      </c>
      <c r="G51" s="3" t="s">
        <v>452</v>
      </c>
      <c r="H51" s="17">
        <f t="shared" ca="1" si="0"/>
        <v>63</v>
      </c>
      <c r="I51" s="15" t="str">
        <f>IF(VLOOKUP(A51,[4]ImportationMaterialProgrammingE!B$4:U$1048576,20,0)=0,"",VLOOKUP(A51,[4]ImportationMaterialProgrammingE!B$4:U$1048576,20,0))</f>
        <v>22/02/2022</v>
      </c>
      <c r="J51" s="15" t="str">
        <f>IF(VLOOKUP(A51,[4]ImportationMaterialProgrammingE!B$3:Y$1048576,24,0)&lt;&gt;"","Sim","Não")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P51" s="3" t="s">
        <v>586</v>
      </c>
      <c r="Q51" s="16" t="str">
        <f>VLOOKUP(A51,[4]ImportationMaterialProgrammingE!B:AN,39,0)</f>
        <v>2203427670</v>
      </c>
      <c r="R51" s="22" t="e">
        <f>VLOOKUP(E51,[3]Relatório!$A$1:$AK$65536,29,0)</f>
        <v>#N/A</v>
      </c>
      <c r="S51" s="22">
        <v>44613</v>
      </c>
      <c r="T51" s="17" t="str">
        <f>VLOOKUP(A51,[4]ImportationMaterialProgrammingE!B:F,5,0)</f>
        <v>VERDE</v>
      </c>
      <c r="U51" s="22" t="e">
        <f>VLOOKUP(E51,[3]Relatório!$A$1:$AK$65536,33,0)</f>
        <v>#N/A</v>
      </c>
      <c r="V51" s="22">
        <v>44614</v>
      </c>
      <c r="W51" s="18">
        <f t="shared" ca="1" si="2"/>
        <v>-9</v>
      </c>
      <c r="Z51" s="15" t="str">
        <f>VLOOKUP(A51,[4]ImportationMaterialProgrammingE!B:X,23,0)</f>
        <v>FINALIZADO</v>
      </c>
      <c r="AA51" s="1" t="str">
        <f>IF(Z51="DTA TRANSP","",VLOOKUP(A51,[4]ImportationMaterialProgrammingE!$B:$V,21,0))</f>
        <v>23/02/2022</v>
      </c>
      <c r="AB51" s="22" t="e">
        <f>VLOOKUP(E51,[3]Relatório!$A$1:$AK$65536,36,0)</f>
        <v>#N/A</v>
      </c>
      <c r="AC51" s="22">
        <v>44614</v>
      </c>
      <c r="AD51" s="3" t="s">
        <v>457</v>
      </c>
      <c r="AF51" s="24"/>
      <c r="AG51" s="24"/>
      <c r="AH51" s="24"/>
      <c r="AI51" s="24"/>
    </row>
    <row r="52" spans="1:35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VLOOKUP(A52,[4]ImportationMaterialProgrammingE!B$3:C$1048576,2,0)</f>
        <v xml:space="preserve">540200924 </v>
      </c>
      <c r="F52" s="3" t="s">
        <v>585</v>
      </c>
      <c r="G52" s="3" t="s">
        <v>452</v>
      </c>
      <c r="H52" s="17">
        <f t="shared" ca="1" si="0"/>
        <v>63</v>
      </c>
      <c r="I52" s="15" t="str">
        <f>IF(VLOOKUP(A52,[4]ImportationMaterialProgrammingE!B$4:U$1048576,20,0)=0,"",VLOOKUP(A52,[4]ImportationMaterialProgrammingE!B$4:U$1048576,20,0))</f>
        <v>21/02/2022</v>
      </c>
      <c r="J52" s="15" t="str">
        <f>IF(VLOOKUP(A52,[4]ImportationMaterialProgrammingE!B$3:Y$1048576,24,0)&lt;&gt;"","Sim","Não")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P52" s="3" t="s">
        <v>586</v>
      </c>
      <c r="Q52" s="16" t="str">
        <f>VLOOKUP(A52,[4]ImportationMaterialProgrammingE!B:AN,39,0)</f>
        <v>2203406266</v>
      </c>
      <c r="R52" s="22" t="e">
        <f>VLOOKUP(E52,[3]Relatório!$A$1:$AK$65536,29,0)</f>
        <v>#N/A</v>
      </c>
      <c r="S52" s="22">
        <v>44613</v>
      </c>
      <c r="T52" s="17" t="str">
        <f>VLOOKUP(A52,[4]ImportationMaterialProgrammingE!B:F,5,0)</f>
        <v>VERDE</v>
      </c>
      <c r="U52" s="22" t="e">
        <f>VLOOKUP(E52,[3]Relatório!$A$1:$AK$65536,33,0)</f>
        <v>#N/A</v>
      </c>
      <c r="V52" s="22">
        <v>44628</v>
      </c>
      <c r="W52" s="18">
        <f t="shared" ca="1" si="2"/>
        <v>5</v>
      </c>
      <c r="Z52" s="15" t="str">
        <f>VLOOKUP(A52,[4]ImportationMaterialProgrammingE!B:X,23,0)</f>
        <v>FINALIZADO</v>
      </c>
      <c r="AA52" s="1" t="str">
        <f>IF(Z52="DTA TRANSP","",VLOOKUP(A52,[4]ImportationMaterialProgrammingE!$B:$V,21,0))</f>
        <v>22/02/2022</v>
      </c>
      <c r="AB52" s="22" t="e">
        <f>VLOOKUP(E52,[3]Relatório!$A$1:$AK$65536,36,0)</f>
        <v>#N/A</v>
      </c>
      <c r="AC52" s="22">
        <v>44613</v>
      </c>
      <c r="AD52" s="3" t="s">
        <v>457</v>
      </c>
      <c r="AF52" s="24"/>
      <c r="AG52" s="24"/>
      <c r="AH52" s="24"/>
      <c r="AI52" s="24"/>
    </row>
    <row r="53" spans="1:35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VLOOKUP(A53,[4]ImportationMaterialProgrammingE!B$3:C$1048576,2,0)</f>
        <v xml:space="preserve">540200925 </v>
      </c>
      <c r="F53" s="3" t="s">
        <v>585</v>
      </c>
      <c r="G53" s="3" t="s">
        <v>452</v>
      </c>
      <c r="H53" s="17">
        <f t="shared" ca="1" si="0"/>
        <v>63</v>
      </c>
      <c r="I53" s="15" t="str">
        <f>IF(VLOOKUP(A53,[4]ImportationMaterialProgrammingE!B$4:U$1048576,20,0)=0,"",VLOOKUP(A53,[4]ImportationMaterialProgrammingE!B$4:U$1048576,20,0))</f>
        <v>23/02/2022</v>
      </c>
      <c r="J53" s="15" t="str">
        <f>IF(VLOOKUP(A53,[4]ImportationMaterialProgrammingE!B$3:Y$1048576,24,0)&lt;&gt;"","Sim","Não")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P53" s="3" t="s">
        <v>586</v>
      </c>
      <c r="Q53" s="16" t="str">
        <f>VLOOKUP(A53,[4]ImportationMaterialProgrammingE!B:AN,39,0)</f>
        <v>2203412401</v>
      </c>
      <c r="R53" s="22" t="e">
        <f>VLOOKUP(E53,[3]Relatório!$A$1:$AK$65536,29,0)</f>
        <v>#N/A</v>
      </c>
      <c r="S53" s="22">
        <v>44613</v>
      </c>
      <c r="T53" s="17" t="str">
        <f>VLOOKUP(A53,[4]ImportationMaterialProgrammingE!B:F,5,0)</f>
        <v>VERDE</v>
      </c>
      <c r="U53" s="22" t="e">
        <f>VLOOKUP(E53,[3]Relatório!$A$1:$AK$65536,33,0)</f>
        <v>#N/A</v>
      </c>
      <c r="V53" s="22">
        <v>44617</v>
      </c>
      <c r="W53" s="18">
        <f t="shared" ca="1" si="2"/>
        <v>-6</v>
      </c>
      <c r="Z53" s="15" t="str">
        <f>VLOOKUP(A53,[4]ImportationMaterialProgrammingE!B:X,23,0)</f>
        <v>FINALIZADO</v>
      </c>
      <c r="AA53" s="1" t="str">
        <f>IF(Z53="DTA TRANSP","",VLOOKUP(A53,[4]ImportationMaterialProgrammingE!$B:$V,21,0))</f>
        <v>22/02/2022</v>
      </c>
      <c r="AB53" s="22" t="e">
        <f>VLOOKUP(E53,[3]Relatório!$A$1:$AK$65536,36,0)</f>
        <v>#N/A</v>
      </c>
      <c r="AC53" s="22">
        <v>44613</v>
      </c>
      <c r="AD53" s="3" t="s">
        <v>457</v>
      </c>
      <c r="AF53" s="24"/>
      <c r="AG53" s="24"/>
      <c r="AH53" s="24"/>
      <c r="AI53" s="24"/>
    </row>
    <row r="54" spans="1:35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VLOOKUP(A54,[4]ImportationMaterialProgrammingE!B$3:C$1048576,2,0)</f>
        <v xml:space="preserve">540200926 </v>
      </c>
      <c r="F54" s="3" t="s">
        <v>585</v>
      </c>
      <c r="G54" s="3" t="s">
        <v>452</v>
      </c>
      <c r="H54" s="17">
        <f t="shared" ca="1" si="0"/>
        <v>63</v>
      </c>
      <c r="I54" s="15" t="str">
        <f>IF(VLOOKUP(A54,[4]ImportationMaterialProgrammingE!B$4:U$1048576,20,0)=0,"",VLOOKUP(A54,[4]ImportationMaterialProgrammingE!B$4:U$1048576,20,0))</f>
        <v>22/02/2022</v>
      </c>
      <c r="J54" s="15" t="str">
        <f>IF(VLOOKUP(A54,[4]ImportationMaterialProgrammingE!B$3:Y$1048576,24,0)&lt;&gt;"","Sim","Não")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P54" s="3" t="s">
        <v>586</v>
      </c>
      <c r="Q54" s="16" t="str">
        <f>VLOOKUP(A54,[4]ImportationMaterialProgrammingE!B:AN,39,0)</f>
        <v>2203427808</v>
      </c>
      <c r="R54" s="22" t="e">
        <f>VLOOKUP(E54,[3]Relatório!$A$1:$AK$65536,29,0)</f>
        <v>#N/A</v>
      </c>
      <c r="S54" s="22">
        <v>44613</v>
      </c>
      <c r="T54" s="17" t="str">
        <f>VLOOKUP(A54,[4]ImportationMaterialProgrammingE!B:F,5,0)</f>
        <v>VERDE</v>
      </c>
      <c r="U54" s="22" t="e">
        <f>VLOOKUP(E54,[3]Relatório!$A$1:$AK$65536,33,0)</f>
        <v>#N/A</v>
      </c>
      <c r="V54" s="22">
        <v>44613</v>
      </c>
      <c r="W54" s="18">
        <f t="shared" ca="1" si="2"/>
        <v>-10</v>
      </c>
      <c r="Z54" s="15" t="str">
        <f>VLOOKUP(A54,[4]ImportationMaterialProgrammingE!B:X,23,0)</f>
        <v>FINALIZADO</v>
      </c>
      <c r="AA54" s="1" t="str">
        <f>IF(Z54="DTA TRANSP","",VLOOKUP(A54,[4]ImportationMaterialProgrammingE!$B:$V,21,0))</f>
        <v>23/02/2022</v>
      </c>
      <c r="AB54" s="22" t="e">
        <f>VLOOKUP(E54,[3]Relatório!$A$1:$AK$65536,36,0)</f>
        <v>#N/A</v>
      </c>
      <c r="AC54" s="22">
        <v>44614</v>
      </c>
      <c r="AD54" s="3" t="s">
        <v>457</v>
      </c>
      <c r="AF54" s="24"/>
      <c r="AG54" s="24"/>
      <c r="AH54" s="24"/>
      <c r="AI54" s="24"/>
    </row>
    <row r="55" spans="1:35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VLOOKUP(A55,[4]ImportationMaterialProgrammingE!B$3:C$1048576,2,0)</f>
        <v xml:space="preserve">540200927 </v>
      </c>
      <c r="F55" s="3" t="s">
        <v>585</v>
      </c>
      <c r="G55" s="3" t="s">
        <v>452</v>
      </c>
      <c r="H55" s="17">
        <f t="shared" ca="1" si="0"/>
        <v>63</v>
      </c>
      <c r="I55" s="15" t="str">
        <f>IF(VLOOKUP(A55,[4]ImportationMaterialProgrammingE!B$4:U$1048576,20,0)=0,"",VLOOKUP(A55,[4]ImportationMaterialProgrammingE!B$4:U$1048576,20,0))</f>
        <v>23/02/2022</v>
      </c>
      <c r="J55" s="15" t="str">
        <f>IF(VLOOKUP(A55,[4]ImportationMaterialProgrammingE!B$3:Y$1048576,24,0)&lt;&gt;"","Sim","Não")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P55" s="3" t="s">
        <v>586</v>
      </c>
      <c r="Q55" s="16" t="str">
        <f>VLOOKUP(A55,[4]ImportationMaterialProgrammingE!B:AN,39,0)</f>
        <v>2203522797</v>
      </c>
      <c r="R55" s="22" t="e">
        <f>VLOOKUP(E55,[3]Relatório!$A$1:$AK$65536,29,0)</f>
        <v>#N/A</v>
      </c>
      <c r="S55" s="22">
        <v>44614</v>
      </c>
      <c r="T55" s="17" t="str">
        <f>VLOOKUP(A55,[4]ImportationMaterialProgrammingE!B:F,5,0)</f>
        <v>VERDE</v>
      </c>
      <c r="U55" s="22" t="e">
        <f>VLOOKUP(E55,[3]Relatório!$A$1:$AK$65536,33,0)</f>
        <v>#N/A</v>
      </c>
      <c r="V55" s="22">
        <v>44613</v>
      </c>
      <c r="W55" s="18">
        <f t="shared" ca="1" si="2"/>
        <v>-10</v>
      </c>
      <c r="Z55" s="15" t="str">
        <f>VLOOKUP(A55,[4]ImportationMaterialProgrammingE!B:X,23,0)</f>
        <v>FINALIZADO</v>
      </c>
      <c r="AA55" s="1" t="str">
        <f>IF(Z55="DTA TRANSP","",VLOOKUP(A55,[4]ImportationMaterialProgrammingE!$B:$V,21,0))</f>
        <v>23/02/2022</v>
      </c>
      <c r="AB55" s="22" t="e">
        <f>VLOOKUP(E55,[3]Relatório!$A$1:$AK$65536,36,0)</f>
        <v>#N/A</v>
      </c>
      <c r="AC55" s="22">
        <v>44614</v>
      </c>
      <c r="AD55" s="3" t="s">
        <v>457</v>
      </c>
      <c r="AF55" s="24"/>
      <c r="AG55" s="24"/>
      <c r="AH55" s="24"/>
      <c r="AI55" s="24"/>
    </row>
    <row r="56" spans="1:35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VLOOKUP(A56,[4]ImportationMaterialProgrammingE!B$3:C$1048576,2,0)</f>
        <v xml:space="preserve">540200928 </v>
      </c>
      <c r="F56" s="3" t="s">
        <v>585</v>
      </c>
      <c r="G56" s="3" t="s">
        <v>452</v>
      </c>
      <c r="H56" s="17">
        <f t="shared" ca="1" si="0"/>
        <v>63</v>
      </c>
      <c r="I56" s="15" t="str">
        <f>IF(VLOOKUP(A56,[4]ImportationMaterialProgrammingE!B$4:U$1048576,20,0)=0,"",VLOOKUP(A56,[4]ImportationMaterialProgrammingE!B$4:U$1048576,20,0))</f>
        <v>21/02/2022</v>
      </c>
      <c r="J56" s="15" t="str">
        <f>IF(VLOOKUP(A56,[4]ImportationMaterialProgrammingE!B$3:Y$1048576,24,0)&lt;&gt;"","Sim","Não")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P56" s="3" t="s">
        <v>586</v>
      </c>
      <c r="Q56" s="16" t="str">
        <f>VLOOKUP(A56,[4]ImportationMaterialProgrammingE!B:AN,39,0)</f>
        <v>2203406150</v>
      </c>
      <c r="R56" s="22" t="e">
        <f>VLOOKUP(E56,[3]Relatório!$A$1:$AK$65536,29,0)</f>
        <v>#N/A</v>
      </c>
      <c r="S56" s="22">
        <v>44613</v>
      </c>
      <c r="T56" s="17" t="str">
        <f>VLOOKUP(A56,[4]ImportationMaterialProgrammingE!B:F,5,0)</f>
        <v>VERDE</v>
      </c>
      <c r="U56" s="22" t="e">
        <f>VLOOKUP(E56,[3]Relatório!$A$1:$AK$65536,33,0)</f>
        <v>#N/A</v>
      </c>
      <c r="V56" s="22">
        <v>44614</v>
      </c>
      <c r="W56" s="18">
        <f t="shared" ca="1" si="2"/>
        <v>-9</v>
      </c>
      <c r="Z56" s="15" t="str">
        <f>VLOOKUP(A56,[4]ImportationMaterialProgrammingE!B:X,23,0)</f>
        <v>FINALIZADO</v>
      </c>
      <c r="AA56" s="1" t="str">
        <f>IF(Z56="DTA TRANSP","",VLOOKUP(A56,[4]ImportationMaterialProgrammingE!$B:$V,21,0))</f>
        <v>22/02/2022</v>
      </c>
      <c r="AB56" s="22" t="e">
        <f>VLOOKUP(E56,[3]Relatório!$A$1:$AK$65536,36,0)</f>
        <v>#N/A</v>
      </c>
      <c r="AC56" s="22">
        <v>44613</v>
      </c>
      <c r="AD56" s="3" t="s">
        <v>457</v>
      </c>
      <c r="AF56" s="24"/>
      <c r="AG56" s="24"/>
      <c r="AH56" s="24"/>
      <c r="AI56" s="24"/>
    </row>
    <row r="57" spans="1:35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VLOOKUP(A57,[4]ImportationMaterialProgrammingE!B$3:C$1048576,2,0)</f>
        <v xml:space="preserve">540200929 </v>
      </c>
      <c r="F57" s="3" t="s">
        <v>585</v>
      </c>
      <c r="G57" s="3" t="s">
        <v>452</v>
      </c>
      <c r="H57" s="17">
        <f t="shared" ca="1" si="0"/>
        <v>63</v>
      </c>
      <c r="I57" s="15" t="str">
        <f>IF(VLOOKUP(A57,[4]ImportationMaterialProgrammingE!B$4:U$1048576,20,0)=0,"",VLOOKUP(A57,[4]ImportationMaterialProgrammingE!B$4:U$1048576,20,0))</f>
        <v>21/02/2022</v>
      </c>
      <c r="J57" s="15" t="str">
        <f>IF(VLOOKUP(A57,[4]ImportationMaterialProgrammingE!B$3:Y$1048576,24,0)&lt;&gt;"","Sim","Não")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P57" s="3" t="s">
        <v>586</v>
      </c>
      <c r="Q57" s="16" t="str">
        <f>VLOOKUP(A57,[4]ImportationMaterialProgrammingE!B:AN,39,0)</f>
        <v>2203404808</v>
      </c>
      <c r="R57" s="22" t="e">
        <f>VLOOKUP(E57,[3]Relatório!$A$1:$AK$65536,29,0)</f>
        <v>#N/A</v>
      </c>
      <c r="S57" s="22">
        <v>44613</v>
      </c>
      <c r="T57" s="17" t="str">
        <f>VLOOKUP(A57,[4]ImportationMaterialProgrammingE!B:F,5,0)</f>
        <v>VERDE</v>
      </c>
      <c r="U57" s="22" t="e">
        <f>VLOOKUP(E57,[3]Relatório!$A$1:$AK$65536,33,0)</f>
        <v>#N/A</v>
      </c>
      <c r="V57" s="22">
        <v>44617</v>
      </c>
      <c r="W57" s="18">
        <f t="shared" ca="1" si="2"/>
        <v>-6</v>
      </c>
      <c r="Z57" s="15" t="str">
        <f>VLOOKUP(A57,[4]ImportationMaterialProgrammingE!B:X,23,0)</f>
        <v>FINALIZADO</v>
      </c>
      <c r="AA57" s="1" t="str">
        <f>IF(Z57="DTA TRANSP","",VLOOKUP(A57,[4]ImportationMaterialProgrammingE!$B:$V,21,0))</f>
        <v>22/02/2022</v>
      </c>
      <c r="AB57" s="22" t="e">
        <f>VLOOKUP(E57,[3]Relatório!$A$1:$AK$65536,36,0)</f>
        <v>#N/A</v>
      </c>
      <c r="AC57" s="22">
        <v>44613</v>
      </c>
      <c r="AD57" s="3" t="s">
        <v>457</v>
      </c>
      <c r="AF57" s="24"/>
      <c r="AG57" s="24"/>
      <c r="AH57" s="24"/>
      <c r="AI57" s="24"/>
    </row>
    <row r="58" spans="1:35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VLOOKUP(A58,[4]ImportationMaterialProgrammingE!B$3:C$1048576,2,0)</f>
        <v xml:space="preserve">540200933 </v>
      </c>
      <c r="F58" s="3" t="s">
        <v>585</v>
      </c>
      <c r="G58" s="3" t="s">
        <v>452</v>
      </c>
      <c r="H58" s="17">
        <f t="shared" ca="1" si="0"/>
        <v>63</v>
      </c>
      <c r="I58" s="15" t="str">
        <f>IF(VLOOKUP(A58,[4]ImportationMaterialProgrammingE!B$4:U$1048576,20,0)=0,"",VLOOKUP(A58,[4]ImportationMaterialProgrammingE!B$4:U$1048576,20,0))</f>
        <v>22/02/2022</v>
      </c>
      <c r="J58" s="15" t="str">
        <f>IF(VLOOKUP(A58,[4]ImportationMaterialProgrammingE!B$3:Y$1048576,24,0)&lt;&gt;"","Sim","Não")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P58" s="3" t="s">
        <v>586</v>
      </c>
      <c r="Q58" s="16" t="str">
        <f>VLOOKUP(A58,[4]ImportationMaterialProgrammingE!B:AN,39,0)</f>
        <v>2203427816</v>
      </c>
      <c r="R58" s="22" t="e">
        <f>VLOOKUP(E58,[3]Relatório!$A$1:$AK$65536,29,0)</f>
        <v>#N/A</v>
      </c>
      <c r="S58" s="22">
        <v>44613</v>
      </c>
      <c r="T58" s="17" t="str">
        <f>VLOOKUP(A58,[4]ImportationMaterialProgrammingE!B:F,5,0)</f>
        <v>VERDE</v>
      </c>
      <c r="U58" s="22" t="e">
        <f>VLOOKUP(E58,[3]Relatório!$A$1:$AK$65536,33,0)</f>
        <v>#N/A</v>
      </c>
      <c r="V58" s="22">
        <v>44613</v>
      </c>
      <c r="W58" s="18">
        <f t="shared" ca="1" si="2"/>
        <v>-10</v>
      </c>
      <c r="Z58" s="15" t="str">
        <f>VLOOKUP(A58,[4]ImportationMaterialProgrammingE!B:X,23,0)</f>
        <v>FINALIZADO</v>
      </c>
      <c r="AA58" s="1" t="str">
        <f>IF(Z58="DTA TRANSP","",VLOOKUP(A58,[4]ImportationMaterialProgrammingE!$B:$V,21,0))</f>
        <v>23/02/2022</v>
      </c>
      <c r="AB58" s="22" t="e">
        <f>VLOOKUP(E58,[3]Relatório!$A$1:$AK$65536,36,0)</f>
        <v>#N/A</v>
      </c>
      <c r="AC58" s="22">
        <v>44614</v>
      </c>
      <c r="AD58" s="3" t="s">
        <v>457</v>
      </c>
      <c r="AF58" s="24"/>
      <c r="AG58" s="24"/>
      <c r="AH58" s="24"/>
      <c r="AI58" s="24"/>
    </row>
    <row r="59" spans="1:35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VLOOKUP(A59,[4]ImportationMaterialProgrammingE!B$3:C$1048576,2,0)</f>
        <v xml:space="preserve">540200930 </v>
      </c>
      <c r="F59" s="3" t="s">
        <v>585</v>
      </c>
      <c r="G59" s="3" t="s">
        <v>452</v>
      </c>
      <c r="H59" s="17">
        <f t="shared" ca="1" si="0"/>
        <v>63</v>
      </c>
      <c r="I59" s="15" t="str">
        <f>IF(VLOOKUP(A59,[4]ImportationMaterialProgrammingE!B$4:U$1048576,20,0)=0,"",VLOOKUP(A59,[4]ImportationMaterialProgrammingE!B$4:U$1048576,20,0))</f>
        <v>23/02/2022</v>
      </c>
      <c r="J59" s="15" t="str">
        <f>IF(VLOOKUP(A59,[4]ImportationMaterialProgrammingE!B$3:Y$1048576,24,0)&lt;&gt;"","Sim","Não")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P59" s="3" t="s">
        <v>586</v>
      </c>
      <c r="Q59" s="16" t="str">
        <f>VLOOKUP(A59,[4]ImportationMaterialProgrammingE!B:AN,39,0)</f>
        <v>2203431694</v>
      </c>
      <c r="R59" s="22" t="e">
        <f>VLOOKUP(E59,[3]Relatório!$A$1:$AK$65536,29,0)</f>
        <v>#N/A</v>
      </c>
      <c r="S59" s="22">
        <v>44613</v>
      </c>
      <c r="T59" s="17" t="str">
        <f>VLOOKUP(A59,[4]ImportationMaterialProgrammingE!B:F,5,0)</f>
        <v>VERDE</v>
      </c>
      <c r="U59" s="22" t="e">
        <f>VLOOKUP(E59,[3]Relatório!$A$1:$AK$65536,33,0)</f>
        <v>#N/A</v>
      </c>
      <c r="V59" s="22">
        <v>44630</v>
      </c>
      <c r="W59" s="18">
        <f t="shared" ca="1" si="2"/>
        <v>7</v>
      </c>
      <c r="Z59" s="15" t="str">
        <f>VLOOKUP(A59,[4]ImportationMaterialProgrammingE!B:X,23,0)</f>
        <v>FINALIZADO</v>
      </c>
      <c r="AA59" s="1" t="str">
        <f>IF(Z59="DTA TRANSP","",VLOOKUP(A59,[4]ImportationMaterialProgrammingE!$B:$V,21,0))</f>
        <v>23/02/2022</v>
      </c>
      <c r="AB59" s="22" t="e">
        <f>VLOOKUP(E59,[3]Relatório!$A$1:$AK$65536,36,0)</f>
        <v>#N/A</v>
      </c>
      <c r="AC59" s="22">
        <v>44614</v>
      </c>
      <c r="AD59" s="3" t="s">
        <v>457</v>
      </c>
      <c r="AF59" s="24"/>
      <c r="AG59" s="24"/>
      <c r="AH59" s="24"/>
      <c r="AI59" s="24"/>
    </row>
    <row r="60" spans="1:35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VLOOKUP(A60,[4]ImportationMaterialProgrammingE!B$3:C$1048576,2,0)</f>
        <v xml:space="preserve">540200931 </v>
      </c>
      <c r="F60" s="3" t="s">
        <v>585</v>
      </c>
      <c r="G60" s="3" t="s">
        <v>452</v>
      </c>
      <c r="H60" s="17">
        <f t="shared" ca="1" si="0"/>
        <v>63</v>
      </c>
      <c r="I60" s="15" t="str">
        <f>IF(VLOOKUP(A60,[4]ImportationMaterialProgrammingE!B$4:U$1048576,20,0)=0,"",VLOOKUP(A60,[4]ImportationMaterialProgrammingE!B$4:U$1048576,20,0))</f>
        <v>15/03/2022</v>
      </c>
      <c r="J60" s="15" t="str">
        <f>IF(VLOOKUP(A60,[4]ImportationMaterialProgrammingE!B$3:Y$1048576,24,0)&lt;&gt;"","Sim","Não")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VLOOKUP(A60,[4]ImportationMaterialProgrammingE!B:AN,39,0)</f>
        <v>2204335907</v>
      </c>
      <c r="R60" s="22" t="e">
        <f>VLOOKUP(E60,[3]Relatório!$A$1:$AK$65536,29,0)</f>
        <v>#N/A</v>
      </c>
      <c r="S60" s="22">
        <v>44627</v>
      </c>
      <c r="T60" s="17" t="str">
        <f>VLOOKUP(A60,[4]ImportationMaterialProgrammingE!B:F,5,0)</f>
        <v>VERDE</v>
      </c>
      <c r="U60" s="22" t="e">
        <f>VLOOKUP(E60,[3]Relatório!$A$1:$AK$65536,33,0)</f>
        <v>#N/A</v>
      </c>
      <c r="V60" s="22">
        <v>44631</v>
      </c>
      <c r="W60" s="18">
        <f t="shared" ca="1" si="2"/>
        <v>8</v>
      </c>
      <c r="Z60" s="15" t="str">
        <f>VLOOKUP(A60,[4]ImportationMaterialProgrammingE!B:X,23,0)</f>
        <v>FINALIZADO</v>
      </c>
      <c r="AA60" s="1" t="str">
        <f>IF(Z60="DTA TRANSP","",VLOOKUP(A60,[4]ImportationMaterialProgrammingE!$B:$V,21,0))</f>
        <v>15/03/2022</v>
      </c>
      <c r="AB60" s="22" t="e">
        <f>VLOOKUP(E60,[3]Relatório!$A$1:$AK$65536,36,0)</f>
        <v>#N/A</v>
      </c>
      <c r="AC60" s="22">
        <v>44634</v>
      </c>
      <c r="AF60" s="24"/>
      <c r="AG60" s="24"/>
      <c r="AH60" s="24"/>
      <c r="AI60" s="24"/>
    </row>
    <row r="61" spans="1:35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VLOOKUP(A61,[4]ImportationMaterialProgrammingE!B$3:C$1048576,2,0)</f>
        <v xml:space="preserve">540200932 </v>
      </c>
      <c r="F61" s="3" t="s">
        <v>585</v>
      </c>
      <c r="G61" s="3" t="s">
        <v>452</v>
      </c>
      <c r="H61" s="17">
        <f t="shared" ca="1" si="0"/>
        <v>63</v>
      </c>
      <c r="I61" s="15" t="str">
        <f>IF(VLOOKUP(A61,[4]ImportationMaterialProgrammingE!B$4:U$1048576,20,0)=0,"",VLOOKUP(A61,[4]ImportationMaterialProgrammingE!B$4:U$1048576,20,0))</f>
        <v/>
      </c>
      <c r="J61" s="15" t="str">
        <f>IF(VLOOKUP(A61,[4]ImportationMaterialProgrammingE!B$3:Y$1048576,24,0)&lt;&gt;"","Sim","Não")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P61" s="3" t="s">
        <v>586</v>
      </c>
      <c r="Q61" s="16" t="str">
        <f>VLOOKUP(A61,[4]ImportationMaterialProgrammingE!B:AN,39,0)</f>
        <v>2203728913</v>
      </c>
      <c r="R61" s="22" t="e">
        <f>VLOOKUP(E61,[3]Relatório!$A$1:$AK$65536,29,0)</f>
        <v>#N/A</v>
      </c>
      <c r="S61" s="22">
        <v>44616</v>
      </c>
      <c r="T61" s="17" t="str">
        <f>VLOOKUP(A61,[4]ImportationMaterialProgrammingE!B:F,5,0)</f>
        <v>VERDE</v>
      </c>
      <c r="U61" s="22" t="e">
        <f>VLOOKUP(E61,[3]Relatório!$A$1:$AK$65536,33,0)</f>
        <v>#N/A</v>
      </c>
      <c r="V61" s="22">
        <v>44613</v>
      </c>
      <c r="W61" s="18">
        <f t="shared" ca="1" si="2"/>
        <v>-10</v>
      </c>
      <c r="Z61" s="15" t="str">
        <f>VLOOKUP(A61,[4]ImportationMaterialProgrammingE!B:X,23,0)</f>
        <v/>
      </c>
      <c r="AA61" s="1" t="str">
        <f>IF(Z61="DTA TRANSP","",VLOOKUP(A61,[4]ImportationMaterialProgrammingE!$B:$V,21,0))</f>
        <v/>
      </c>
      <c r="AB61" s="22" t="e">
        <f>VLOOKUP(E61,[3]Relatório!$A$1:$AK$65536,36,0)</f>
        <v>#N/A</v>
      </c>
      <c r="AC61" s="22">
        <v>44617</v>
      </c>
      <c r="AD61" s="3" t="s">
        <v>457</v>
      </c>
      <c r="AF61" s="24"/>
      <c r="AG61" s="24"/>
      <c r="AH61" s="24"/>
      <c r="AI61" s="24"/>
    </row>
    <row r="62" spans="1:35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VLOOKUP(A62,[4]ImportationMaterialProgrammingE!B$3:C$1048576,2,0)</f>
        <v xml:space="preserve">540200891 </v>
      </c>
      <c r="F62" s="3" t="s">
        <v>585</v>
      </c>
      <c r="G62" s="3" t="s">
        <v>452</v>
      </c>
      <c r="H62" s="17">
        <f t="shared" ca="1" si="0"/>
        <v>63</v>
      </c>
      <c r="I62" s="15" t="str">
        <f>IF(VLOOKUP(A62,[4]ImportationMaterialProgrammingE!B$4:U$1048576,20,0)=0,"",VLOOKUP(A62,[4]ImportationMaterialProgrammingE!B$4:U$1048576,20,0))</f>
        <v>15/02/2022</v>
      </c>
      <c r="J62" s="15" t="str">
        <f>IF(VLOOKUP(A62,[4]ImportationMaterialProgrammingE!B$3:Y$1048576,24,0)&lt;&gt;"","Sim","Não")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P62" s="3" t="s">
        <v>586</v>
      </c>
      <c r="Q62" s="16" t="str">
        <f>VLOOKUP(A62,[4]ImportationMaterialProgrammingE!B:AN,39,0)</f>
        <v>2203411979</v>
      </c>
      <c r="R62" s="22" t="e">
        <f>VLOOKUP(E62,[3]Relatório!$A$1:$AK$65536,29,0)</f>
        <v>#N/A</v>
      </c>
      <c r="S62" s="22">
        <v>44613</v>
      </c>
      <c r="T62" s="17" t="str">
        <f>VLOOKUP(A62,[4]ImportationMaterialProgrammingE!B:F,5,0)</f>
        <v>VERDE</v>
      </c>
      <c r="U62" s="22" t="e">
        <f>VLOOKUP(E62,[3]Relatório!$A$1:$AK$65536,33,0)</f>
        <v>#N/A</v>
      </c>
      <c r="V62" s="22">
        <v>44630</v>
      </c>
      <c r="W62" s="18">
        <f t="shared" ca="1" si="2"/>
        <v>7</v>
      </c>
      <c r="Z62" s="15" t="str">
        <f>VLOOKUP(A62,[4]ImportationMaterialProgrammingE!B:X,23,0)</f>
        <v>FINALIZADO</v>
      </c>
      <c r="AA62" s="1" t="str">
        <f>IF(Z62="DTA TRANSP","",VLOOKUP(A62,[4]ImportationMaterialProgrammingE!$B:$V,21,0))</f>
        <v>22/02/2022</v>
      </c>
      <c r="AB62" s="22" t="e">
        <f>VLOOKUP(E62,[3]Relatório!$A$1:$AK$65536,36,0)</f>
        <v>#N/A</v>
      </c>
      <c r="AC62" s="22">
        <v>44613</v>
      </c>
      <c r="AD62" s="3" t="s">
        <v>457</v>
      </c>
      <c r="AF62" s="24"/>
      <c r="AG62" s="24"/>
      <c r="AH62" s="24"/>
      <c r="AI62" s="24"/>
    </row>
    <row r="63" spans="1:35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VLOOKUP(A63,[4]ImportationMaterialProgrammingE!B$3:C$1048576,2,0)</f>
        <v xml:space="preserve">540200747 </v>
      </c>
      <c r="F63" s="3" t="s">
        <v>585</v>
      </c>
      <c r="G63" s="3" t="s">
        <v>452</v>
      </c>
      <c r="H63" s="17">
        <f t="shared" ca="1" si="0"/>
        <v>63</v>
      </c>
      <c r="I63" s="15" t="str">
        <f>IF(VLOOKUP(A63,[4]ImportationMaterialProgrammingE!B$4:U$1048576,20,0)=0,"",VLOOKUP(A63,[4]ImportationMaterialProgrammingE!B$4:U$1048576,20,0))</f>
        <v>14/02/2022</v>
      </c>
      <c r="J63" s="15" t="str">
        <f>IF(VLOOKUP(A63,[4]ImportationMaterialProgrammingE!B$3:Y$1048576,24,0)&lt;&gt;"","Sim","Não")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P63" s="3" t="s">
        <v>586</v>
      </c>
      <c r="Q63" s="16" t="str">
        <f>VLOOKUP(A63,[4]ImportationMaterialProgrammingE!B:AN,39,0)</f>
        <v>2203410964</v>
      </c>
      <c r="R63" s="22" t="e">
        <f>VLOOKUP(E63,[3]Relatório!$A$1:$AK$65536,29,0)</f>
        <v>#N/A</v>
      </c>
      <c r="S63" s="22">
        <v>44613</v>
      </c>
      <c r="T63" s="17" t="str">
        <f>VLOOKUP(A63,[4]ImportationMaterialProgrammingE!B:F,5,0)</f>
        <v>VERDE</v>
      </c>
      <c r="U63" s="22" t="e">
        <f>VLOOKUP(E63,[3]Relatório!$A$1:$AK$65536,33,0)</f>
        <v>#N/A</v>
      </c>
      <c r="V63" s="22">
        <v>44613</v>
      </c>
      <c r="W63" s="18">
        <f t="shared" ca="1" si="2"/>
        <v>-10</v>
      </c>
      <c r="Z63" s="15" t="str">
        <f>VLOOKUP(A63,[4]ImportationMaterialProgrammingE!B:X,23,0)</f>
        <v>FINALIZADO</v>
      </c>
      <c r="AA63" s="1" t="str">
        <f>IF(Z63="DTA TRANSP","",VLOOKUP(A63,[4]ImportationMaterialProgrammingE!$B:$V,21,0))</f>
        <v>22/02/2022</v>
      </c>
      <c r="AB63" s="22" t="e">
        <f>VLOOKUP(E63,[3]Relatório!$A$1:$AK$65536,36,0)</f>
        <v>#N/A</v>
      </c>
      <c r="AC63" s="22">
        <v>44614</v>
      </c>
      <c r="AD63" s="3" t="s">
        <v>457</v>
      </c>
      <c r="AF63" s="24"/>
      <c r="AG63" s="24"/>
      <c r="AH63" s="24"/>
      <c r="AI63" s="24"/>
    </row>
    <row r="64" spans="1:35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VLOOKUP(A64,[4]ImportationMaterialProgrammingE!B$3:C$1048576,2,0)</f>
        <v xml:space="preserve">540200960 </v>
      </c>
      <c r="F64" s="3" t="s">
        <v>585</v>
      </c>
      <c r="G64" s="3" t="s">
        <v>452</v>
      </c>
      <c r="H64" s="17">
        <f t="shared" ca="1" si="0"/>
        <v>63</v>
      </c>
      <c r="I64" s="15" t="str">
        <f>IF(VLOOKUP(A64,[4]ImportationMaterialProgrammingE!B$4:U$1048576,20,0)=0,"",VLOOKUP(A64,[4]ImportationMaterialProgrammingE!B$4:U$1048576,20,0))</f>
        <v>24/02/2022</v>
      </c>
      <c r="J64" s="15" t="str">
        <f>IF(VLOOKUP(A64,[4]ImportationMaterialProgrammingE!B$3:Y$1048576,24,0)&lt;&gt;"","Sim","Não")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P64" s="3" t="s">
        <v>586</v>
      </c>
      <c r="Q64" s="16" t="str">
        <f>VLOOKUP(A64,[4]ImportationMaterialProgrammingE!B:AN,39,0)</f>
        <v>2203427824</v>
      </c>
      <c r="R64" s="22" t="e">
        <f>VLOOKUP(E64,[3]Relatório!$A$1:$AK$65536,29,0)</f>
        <v>#N/A</v>
      </c>
      <c r="S64" s="22">
        <v>44613</v>
      </c>
      <c r="T64" s="17" t="str">
        <f>VLOOKUP(A64,[4]ImportationMaterialProgrammingE!B:F,5,0)</f>
        <v>VERDE</v>
      </c>
      <c r="U64" s="22" t="e">
        <f>VLOOKUP(E64,[3]Relatório!$A$1:$AK$65536,33,0)</f>
        <v>#N/A</v>
      </c>
      <c r="V64" s="22">
        <v>44613</v>
      </c>
      <c r="W64" s="18">
        <f t="shared" ca="1" si="2"/>
        <v>-10</v>
      </c>
      <c r="Z64" s="15" t="str">
        <f>VLOOKUP(A64,[4]ImportationMaterialProgrammingE!B:X,23,0)</f>
        <v>FINALIZADO</v>
      </c>
      <c r="AA64" s="1" t="str">
        <f>IF(Z64="DTA TRANSP","",VLOOKUP(A64,[4]ImportationMaterialProgrammingE!$B:$V,21,0))</f>
        <v>23/02/2022</v>
      </c>
      <c r="AB64" s="22" t="e">
        <f>VLOOKUP(E64,[3]Relatório!$A$1:$AK$65536,36,0)</f>
        <v>#N/A</v>
      </c>
      <c r="AC64" s="22">
        <v>44614</v>
      </c>
      <c r="AD64" s="3" t="s">
        <v>457</v>
      </c>
      <c r="AF64" s="24"/>
      <c r="AG64" s="24"/>
      <c r="AH64" s="24"/>
      <c r="AI64" s="24"/>
    </row>
    <row r="65" spans="1:35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VLOOKUP(A65,[4]ImportationMaterialProgrammingE!B$3:C$1048576,2,0)</f>
        <v xml:space="preserve">540200748 </v>
      </c>
      <c r="F65" s="3" t="s">
        <v>585</v>
      </c>
      <c r="G65" s="3" t="s">
        <v>452</v>
      </c>
      <c r="H65" s="17">
        <f t="shared" ca="1" si="0"/>
        <v>63</v>
      </c>
      <c r="I65" s="15" t="str">
        <f>IF(VLOOKUP(A65,[4]ImportationMaterialProgrammingE!B$4:U$1048576,20,0)=0,"",VLOOKUP(A65,[4]ImportationMaterialProgrammingE!B$4:U$1048576,20,0))</f>
        <v/>
      </c>
      <c r="J65" s="15" t="str">
        <f>IF(VLOOKUP(A65,[4]ImportationMaterialProgrammingE!B$3:Y$1048576,24,0)&lt;&gt;"","Sim","Não")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P65" s="3" t="s">
        <v>586</v>
      </c>
      <c r="Q65" s="16" t="str">
        <f>VLOOKUP(A65,[4]ImportationMaterialProgrammingE!B:AN,39,0)</f>
        <v>2203815930</v>
      </c>
      <c r="R65" s="22" t="e">
        <f>VLOOKUP(E65,[3]Relatório!$A$1:$AK$65536,29,0)</f>
        <v>#N/A</v>
      </c>
      <c r="S65" s="22">
        <v>44617</v>
      </c>
      <c r="T65" s="17" t="str">
        <f>VLOOKUP(A65,[4]ImportationMaterialProgrammingE!B:F,5,0)</f>
        <v>VERDE</v>
      </c>
      <c r="U65" s="22" t="e">
        <f>VLOOKUP(E65,[3]Relatório!$A$1:$AK$65536,33,0)</f>
        <v>#N/A</v>
      </c>
      <c r="V65" s="22">
        <v>44613</v>
      </c>
      <c r="W65" s="18">
        <f t="shared" ca="1" si="2"/>
        <v>-10</v>
      </c>
      <c r="Z65" s="15" t="str">
        <f>VLOOKUP(A65,[4]ImportationMaterialProgrammingE!B:X,23,0)</f>
        <v>DTA TRANSP</v>
      </c>
      <c r="AA65" s="1" t="str">
        <f>IF(Z65="DTA TRANSP","",VLOOKUP(A65,[4]ImportationMaterialProgrammingE!$B:$V,21,0))</f>
        <v/>
      </c>
      <c r="AB65" s="22" t="e">
        <f>VLOOKUP(E65,[3]Relatório!$A$1:$AK$65536,36,0)</f>
        <v>#N/A</v>
      </c>
      <c r="AC65" s="22" t="s">
        <v>587</v>
      </c>
      <c r="AF65" s="24"/>
      <c r="AG65" s="24"/>
      <c r="AH65" s="24"/>
      <c r="AI65" s="24"/>
    </row>
    <row r="66" spans="1:35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VLOOKUP(A66,[4]ImportationMaterialProgrammingE!B$3:C$1048576,2,0)</f>
        <v xml:space="preserve">540200749 </v>
      </c>
      <c r="F66" s="3" t="s">
        <v>585</v>
      </c>
      <c r="G66" s="3" t="s">
        <v>452</v>
      </c>
      <c r="H66" s="17">
        <f t="shared" ca="1" si="0"/>
        <v>63</v>
      </c>
      <c r="I66" s="15" t="str">
        <f>IF(VLOOKUP(A66,[4]ImportationMaterialProgrammingE!B$4:U$1048576,20,0)=0,"",VLOOKUP(A66,[4]ImportationMaterialProgrammingE!B$4:U$1048576,20,0))</f>
        <v>21/02/2022</v>
      </c>
      <c r="J66" s="15" t="str">
        <f>IF(VLOOKUP(A66,[4]ImportationMaterialProgrammingE!B$3:Y$1048576,24,0)&lt;&gt;"","Sim","Não")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P66" s="3" t="s">
        <v>586</v>
      </c>
      <c r="Q66" s="16" t="str">
        <f>VLOOKUP(A66,[4]ImportationMaterialProgrammingE!B:AN,39,0)</f>
        <v>2203405138</v>
      </c>
      <c r="R66" s="22" t="e">
        <f>VLOOKUP(E66,[3]Relatório!$A$1:$AK$65536,29,0)</f>
        <v>#N/A</v>
      </c>
      <c r="S66" s="22">
        <v>44613</v>
      </c>
      <c r="T66" s="17" t="str">
        <f>VLOOKUP(A66,[4]ImportationMaterialProgrammingE!B:F,5,0)</f>
        <v>VERDE</v>
      </c>
      <c r="U66" s="22" t="e">
        <f>VLOOKUP(E66,[3]Relatório!$A$1:$AK$65536,33,0)</f>
        <v>#N/A</v>
      </c>
      <c r="V66" s="22">
        <v>44613</v>
      </c>
      <c r="W66" s="18">
        <f t="shared" ca="1" si="2"/>
        <v>-10</v>
      </c>
      <c r="Z66" s="15" t="str">
        <f>VLOOKUP(A66,[4]ImportationMaterialProgrammingE!B:X,23,0)</f>
        <v>FINALIZADO</v>
      </c>
      <c r="AA66" s="1" t="str">
        <f>IF(Z66="DTA TRANSP","",VLOOKUP(A66,[4]ImportationMaterialProgrammingE!$B:$V,21,0))</f>
        <v>22/02/2022</v>
      </c>
      <c r="AB66" s="22" t="e">
        <f>VLOOKUP(E66,[3]Relatório!$A$1:$AK$65536,36,0)</f>
        <v>#N/A</v>
      </c>
      <c r="AC66" s="22">
        <v>44613</v>
      </c>
      <c r="AD66" s="3" t="s">
        <v>457</v>
      </c>
      <c r="AF66" s="24"/>
      <c r="AG66" s="24"/>
      <c r="AH66" s="24"/>
      <c r="AI66" s="24"/>
    </row>
    <row r="67" spans="1:35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VLOOKUP(A67,[4]ImportationMaterialProgrammingE!B$3:C$1048576,2,0)</f>
        <v xml:space="preserve">540200750 </v>
      </c>
      <c r="F67" s="3" t="s">
        <v>585</v>
      </c>
      <c r="G67" s="3" t="s">
        <v>452</v>
      </c>
      <c r="H67" s="17">
        <f t="shared" ca="1" si="0"/>
        <v>63</v>
      </c>
      <c r="I67" s="15" t="str">
        <f>IF(VLOOKUP(A67,[4]ImportationMaterialProgrammingE!B$4:U$1048576,20,0)=0,"",VLOOKUP(A67,[4]ImportationMaterialProgrammingE!B$4:U$1048576,20,0))</f>
        <v>18/03/2022</v>
      </c>
      <c r="J67" s="15" t="str">
        <f>IF(VLOOKUP(A67,[4]ImportationMaterialProgrammingE!B$3:Y$1048576,24,0)&lt;&gt;"","Sim","Não")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P67" s="3" t="s">
        <v>586</v>
      </c>
      <c r="Q67" s="16" t="str">
        <f>VLOOKUP(A67,[4]ImportationMaterialProgrammingE!B:AN,39,0)</f>
        <v>2204631808</v>
      </c>
      <c r="R67" s="22" t="e">
        <f>VLOOKUP(E67,[3]Relatório!$A$1:$AK$65536,29,0)</f>
        <v>#N/A</v>
      </c>
      <c r="S67" s="22">
        <v>44630</v>
      </c>
      <c r="T67" s="17" t="str">
        <f>VLOOKUP(A67,[4]ImportationMaterialProgrammingE!B:F,5,0)</f>
        <v>VERDE</v>
      </c>
      <c r="U67" s="22" t="e">
        <f>VLOOKUP(E67,[3]Relatório!$A$1:$AK$65536,33,0)</f>
        <v>#N/A</v>
      </c>
      <c r="V67" s="22">
        <v>44614</v>
      </c>
      <c r="W67" s="18">
        <f t="shared" ca="1" si="2"/>
        <v>-9</v>
      </c>
      <c r="Z67" s="15" t="str">
        <f>VLOOKUP(A67,[4]ImportationMaterialProgrammingE!B:X,23,0)</f>
        <v>MBB</v>
      </c>
      <c r="AA67" s="1" t="str">
        <f>IF(Z67="DTA TRANSP","",VLOOKUP(A67,[4]ImportationMaterialProgrammingE!$B:$V,21,0))</f>
        <v>21/03/2022</v>
      </c>
      <c r="AB67" s="22" t="e">
        <f>VLOOKUP(E67,[3]Relatório!$A$1:$AK$65536,36,0)</f>
        <v>#N/A</v>
      </c>
      <c r="AC67" s="22" t="s">
        <v>587</v>
      </c>
      <c r="AF67" s="24"/>
      <c r="AG67" s="24"/>
      <c r="AH67" s="24"/>
      <c r="AI67" s="24"/>
    </row>
    <row r="68" spans="1:35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VLOOKUP(A68,[4]ImportationMaterialProgrammingE!B$3:C$1048576,2,0)</f>
        <v xml:space="preserve">540200934 </v>
      </c>
      <c r="F68" s="3" t="s">
        <v>585</v>
      </c>
      <c r="G68" s="3" t="s">
        <v>452</v>
      </c>
      <c r="H68" s="17">
        <f t="shared" ca="1" si="0"/>
        <v>63</v>
      </c>
      <c r="I68" s="15" t="str">
        <f>IF(VLOOKUP(A68,[4]ImportationMaterialProgrammingE!B$4:U$1048576,20,0)=0,"",VLOOKUP(A68,[4]ImportationMaterialProgrammingE!B$4:U$1048576,20,0))</f>
        <v>21/03/2022</v>
      </c>
      <c r="J68" s="15" t="str">
        <f>IF(VLOOKUP(A68,[4]ImportationMaterialProgrammingE!B$3:Y$1048576,24,0)&lt;&gt;"","Sim","Não")</f>
        <v>Sim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VLOOKUP(A68,[4]ImportationMaterialProgrammingE!B:AN,39,0)</f>
        <v>2204732400</v>
      </c>
      <c r="R68" s="22" t="e">
        <f>VLOOKUP(E68,[3]Relatório!$A$1:$AK$65536,29,0)</f>
        <v>#N/A</v>
      </c>
      <c r="S68" s="22">
        <v>44631</v>
      </c>
      <c r="T68" s="17" t="str">
        <f>VLOOKUP(A68,[4]ImportationMaterialProgrammingE!B:F,5,0)</f>
        <v>VERDE</v>
      </c>
      <c r="U68" s="22" t="e">
        <f>VLOOKUP(E68,[3]Relatório!$A$1:$AK$65536,33,0)</f>
        <v>#N/A</v>
      </c>
      <c r="V68" s="22">
        <v>44631</v>
      </c>
      <c r="W68" s="18">
        <f t="shared" ca="1" si="2"/>
        <v>8</v>
      </c>
      <c r="Z68" s="15" t="str">
        <f>VLOOKUP(A68,[4]ImportationMaterialProgrammingE!B:X,23,0)</f>
        <v>SBL</v>
      </c>
      <c r="AA68" s="1" t="str">
        <f>IF(Z68="DTA TRANSP","",VLOOKUP(A68,[4]ImportationMaterialProgrammingE!$B:$V,21,0))</f>
        <v>21/03/2022</v>
      </c>
      <c r="AB68" s="22" t="e">
        <f>VLOOKUP(E68,[3]Relatório!$A$1:$AK$65536,36,0)</f>
        <v>#N/A</v>
      </c>
      <c r="AC68" s="22" t="s">
        <v>587</v>
      </c>
      <c r="AF68" s="24"/>
      <c r="AG68" s="24"/>
      <c r="AH68" s="24"/>
      <c r="AI68" s="24"/>
    </row>
    <row r="69" spans="1:35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VLOOKUP(A69,[4]ImportationMaterialProgrammingE!B$3:C$1048576,2,0)</f>
        <v xml:space="preserve">540200935 </v>
      </c>
      <c r="F69" s="3" t="s">
        <v>585</v>
      </c>
      <c r="G69" s="3" t="s">
        <v>452</v>
      </c>
      <c r="H69" s="17">
        <f t="shared" ref="H69:H132" ca="1" si="3">IFERROR(IF(D69&gt;L69,90-_xlfn.DAYS(NOW(),D69),90-_xlfn.DAYS(NOW(),L69)),90-_xlfn.DAYS(NOW(),D69))</f>
        <v>63</v>
      </c>
      <c r="I69" s="15" t="str">
        <f>IF(VLOOKUP(A69,[4]ImportationMaterialProgrammingE!B$4:U$1048576,20,0)=0,"",VLOOKUP(A69,[4]ImportationMaterialProgrammingE!B$4:U$1048576,20,0))</f>
        <v>22/03/2022</v>
      </c>
      <c r="J69" s="15" t="str">
        <f>IF(VLOOKUP(A69,[4]ImportationMaterialProgrammingE!B$3:Y$1048576,24,0)&lt;&gt;"","Sim","Não")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VLOOKUP(A69,[4]ImportationMaterialProgrammingE!B:AN,39,0)</f>
        <v>2205035966</v>
      </c>
      <c r="R69" s="22" t="e">
        <f>VLOOKUP(E69,[3]Relatório!$A$1:$AK$65536,29,0)</f>
        <v>#N/A</v>
      </c>
      <c r="S69" s="22" t="s">
        <v>587</v>
      </c>
      <c r="T69" s="17" t="str">
        <f>VLOOKUP(A69,[4]ImportationMaterialProgrammingE!B:F,5,0)</f>
        <v>VERDE</v>
      </c>
      <c r="U69" s="22" t="e">
        <f>VLOOKUP(E69,[3]Relatório!$A$1:$AK$65536,33,0)</f>
        <v>#N/A</v>
      </c>
      <c r="V69" s="22">
        <v>44627</v>
      </c>
      <c r="W69" s="18">
        <f t="shared" ref="W69:W132" ca="1" si="5">IF(V69&lt;&gt;"",15-_xlfn.DAYS(NOW(),V69),"")</f>
        <v>4</v>
      </c>
      <c r="Z69" s="15" t="str">
        <f>VLOOKUP(A69,[4]ImportationMaterialProgrammingE!B:X,23,0)</f>
        <v>SBL</v>
      </c>
      <c r="AA69" s="1" t="str">
        <f>IF(Z69="DTA TRANSP","",VLOOKUP(A69,[4]ImportationMaterialProgrammingE!$B:$V,21,0))</f>
        <v>21/03/2022</v>
      </c>
      <c r="AB69" s="22" t="e">
        <f>VLOOKUP(E69,[3]Relatório!$A$1:$AK$65536,36,0)</f>
        <v>#N/A</v>
      </c>
      <c r="AC69" s="22" t="s">
        <v>587</v>
      </c>
      <c r="AF69" s="24"/>
      <c r="AG69" s="24"/>
      <c r="AH69" s="24"/>
      <c r="AI69" s="24"/>
    </row>
    <row r="70" spans="1:35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VLOOKUP(A70,[4]ImportationMaterialProgrammingE!B$3:C$1048576,2,0)</f>
        <v xml:space="preserve">540200752 </v>
      </c>
      <c r="F70" s="3" t="s">
        <v>585</v>
      </c>
      <c r="G70" s="3" t="s">
        <v>452</v>
      </c>
      <c r="H70" s="17">
        <f t="shared" ca="1" si="3"/>
        <v>63</v>
      </c>
      <c r="I70" s="15" t="str">
        <f>IF(VLOOKUP(A70,[4]ImportationMaterialProgrammingE!B$4:U$1048576,20,0)=0,"",VLOOKUP(A70,[4]ImportationMaterialProgrammingE!B$4:U$1048576,20,0))</f>
        <v>22/02/2022</v>
      </c>
      <c r="J70" s="15" t="str">
        <f>IF(VLOOKUP(A70,[4]ImportationMaterialProgrammingE!B$3:Y$1048576,24,0)&lt;&gt;"","Sim","Não")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P70" s="3" t="s">
        <v>586</v>
      </c>
      <c r="Q70" s="16" t="str">
        <f>VLOOKUP(A70,[4]ImportationMaterialProgrammingE!B:AN,39,0)</f>
        <v>2203408838</v>
      </c>
      <c r="R70" s="22" t="e">
        <f>VLOOKUP(E70,[3]Relatório!$A$1:$AK$65536,29,0)</f>
        <v>#N/A</v>
      </c>
      <c r="S70" s="22">
        <v>44613</v>
      </c>
      <c r="T70" s="17" t="str">
        <f>VLOOKUP(A70,[4]ImportationMaterialProgrammingE!B:F,5,0)</f>
        <v>VERDE</v>
      </c>
      <c r="U70" s="22" t="e">
        <f>VLOOKUP(E70,[3]Relatório!$A$1:$AK$65536,33,0)</f>
        <v>#N/A</v>
      </c>
      <c r="V70" s="22">
        <v>44614</v>
      </c>
      <c r="W70" s="18">
        <f t="shared" ca="1" si="5"/>
        <v>-9</v>
      </c>
      <c r="Z70" s="15" t="str">
        <f>VLOOKUP(A70,[4]ImportationMaterialProgrammingE!B:X,23,0)</f>
        <v>FINALIZADO</v>
      </c>
      <c r="AA70" s="1" t="str">
        <f>IF(Z70="DTA TRANSP","",VLOOKUP(A70,[4]ImportationMaterialProgrammingE!$B:$V,21,0))</f>
        <v>22/02/2022</v>
      </c>
      <c r="AB70" s="22" t="e">
        <f>VLOOKUP(E70,[3]Relatório!$A$1:$AK$65536,36,0)</f>
        <v>#N/A</v>
      </c>
      <c r="AC70" s="22">
        <v>44613</v>
      </c>
      <c r="AD70" s="3" t="s">
        <v>457</v>
      </c>
      <c r="AF70" s="24"/>
      <c r="AG70" s="24"/>
      <c r="AH70" s="24"/>
      <c r="AI70" s="24"/>
    </row>
    <row r="71" spans="1:35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VLOOKUP(A71,[4]ImportationMaterialProgrammingE!B$3:C$1048576,2,0)</f>
        <v xml:space="preserve">540200936 </v>
      </c>
      <c r="F71" s="3" t="s">
        <v>585</v>
      </c>
      <c r="G71" s="3" t="s">
        <v>452</v>
      </c>
      <c r="H71" s="17">
        <f t="shared" ca="1" si="3"/>
        <v>63</v>
      </c>
      <c r="I71" s="15" t="str">
        <f>IF(VLOOKUP(A71,[4]ImportationMaterialProgrammingE!B$4:U$1048576,20,0)=0,"",VLOOKUP(A71,[4]ImportationMaterialProgrammingE!B$4:U$1048576,20,0))</f>
        <v>22/03/2022</v>
      </c>
      <c r="J71" s="15" t="str">
        <f>IF(VLOOKUP(A71,[4]ImportationMaterialProgrammingE!B$3:Y$1048576,24,0)&lt;&gt;"","Sim","Não")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P71" s="3" t="s">
        <v>586</v>
      </c>
      <c r="Q71" s="16" t="str">
        <f>VLOOKUP(A71,[4]ImportationMaterialProgrammingE!B:AN,39,0)</f>
        <v>2204636273</v>
      </c>
      <c r="R71" s="22" t="e">
        <f>VLOOKUP(E71,[3]Relatório!$A$1:$AK$65536,29,0)</f>
        <v>#N/A</v>
      </c>
      <c r="S71" s="22">
        <v>44630</v>
      </c>
      <c r="T71" s="17" t="str">
        <f>VLOOKUP(A71,[4]ImportationMaterialProgrammingE!B:F,5,0)</f>
        <v>VERDE</v>
      </c>
      <c r="U71" s="22" t="e">
        <f>VLOOKUP(E71,[3]Relatório!$A$1:$AK$65536,33,0)</f>
        <v>#N/A</v>
      </c>
      <c r="V71" s="22">
        <v>44634</v>
      </c>
      <c r="W71" s="18">
        <f t="shared" ca="1" si="5"/>
        <v>11</v>
      </c>
      <c r="Z71" s="15" t="str">
        <f>VLOOKUP(A71,[4]ImportationMaterialProgrammingE!B:X,23,0)</f>
        <v/>
      </c>
      <c r="AA71" s="1" t="str">
        <f>IF(Z71="DTA TRANSP","",VLOOKUP(A71,[4]ImportationMaterialProgrammingE!$B:$V,21,0))</f>
        <v/>
      </c>
      <c r="AB71" s="22" t="e">
        <f>VLOOKUP(E71,[3]Relatório!$A$1:$AK$65536,36,0)</f>
        <v>#N/A</v>
      </c>
      <c r="AC71" s="22" t="s">
        <v>587</v>
      </c>
      <c r="AF71" s="24"/>
      <c r="AG71" s="24"/>
      <c r="AH71" s="24"/>
      <c r="AI71" s="24"/>
    </row>
    <row r="72" spans="1:35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VLOOKUP(A72,[4]ImportationMaterialProgrammingE!B$3:C$1048576,2,0)</f>
        <v xml:space="preserve">540200751 </v>
      </c>
      <c r="F72" s="3" t="s">
        <v>585</v>
      </c>
      <c r="G72" s="3" t="s">
        <v>452</v>
      </c>
      <c r="H72" s="17">
        <f t="shared" ca="1" si="3"/>
        <v>63</v>
      </c>
      <c r="I72" s="15" t="str">
        <f>IF(VLOOKUP(A72,[4]ImportationMaterialProgrammingE!B$4:U$1048576,20,0)=0,"",VLOOKUP(A72,[4]ImportationMaterialProgrammingE!B$4:U$1048576,20,0))</f>
        <v>21/02/2022</v>
      </c>
      <c r="J72" s="15" t="str">
        <f>IF(VLOOKUP(A72,[4]ImportationMaterialProgrammingE!B$3:Y$1048576,24,0)&lt;&gt;"","Sim","Não")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P72" s="3" t="s">
        <v>586</v>
      </c>
      <c r="Q72" s="16" t="str">
        <f>VLOOKUP(A72,[4]ImportationMaterialProgrammingE!B:AN,39,0)</f>
        <v>2203410972</v>
      </c>
      <c r="R72" s="22" t="e">
        <f>VLOOKUP(E72,[3]Relatório!$A$1:$AK$65536,29,0)</f>
        <v>#N/A</v>
      </c>
      <c r="S72" s="22">
        <v>44613</v>
      </c>
      <c r="T72" s="17" t="str">
        <f>VLOOKUP(A72,[4]ImportationMaterialProgrammingE!B:F,5,0)</f>
        <v>AMARELO</v>
      </c>
      <c r="U72" s="22" t="e">
        <f>VLOOKUP(E72,[3]Relatório!$A$1:$AK$65536,33,0)</f>
        <v>#N/A</v>
      </c>
      <c r="V72" s="22">
        <v>44614</v>
      </c>
      <c r="W72" s="18">
        <f t="shared" ca="1" si="5"/>
        <v>-9</v>
      </c>
      <c r="Z72" s="15" t="str">
        <f>VLOOKUP(A72,[4]ImportationMaterialProgrammingE!B:X,23,0)</f>
        <v/>
      </c>
      <c r="AA72" s="1" t="str">
        <f>IF(Z72="DTA TRANSP","",VLOOKUP(A72,[4]ImportationMaterialProgrammingE!$B:$V,21,0))</f>
        <v/>
      </c>
      <c r="AB72" s="22" t="e">
        <f>VLOOKUP(E72,[3]Relatório!$A$1:$AK$65536,36,0)</f>
        <v>#N/A</v>
      </c>
      <c r="AC72" s="22" t="s">
        <v>587</v>
      </c>
      <c r="AF72" s="24"/>
      <c r="AG72" s="24"/>
      <c r="AH72" s="24"/>
      <c r="AI72" s="24"/>
    </row>
    <row r="73" spans="1:35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VLOOKUP(A73,[4]ImportationMaterialProgrammingE!B$3:C$1048576,2,0)</f>
        <v xml:space="preserve">540200742 </v>
      </c>
      <c r="F73" s="3" t="s">
        <v>585</v>
      </c>
      <c r="G73" s="3" t="s">
        <v>452</v>
      </c>
      <c r="H73" s="17">
        <f t="shared" ca="1" si="3"/>
        <v>63</v>
      </c>
      <c r="I73" s="15" t="str">
        <f>IF(VLOOKUP(A73,[4]ImportationMaterialProgrammingE!B$4:U$1048576,20,0)=0,"",VLOOKUP(A73,[4]ImportationMaterialProgrammingE!B$4:U$1048576,20,0))</f>
        <v>25/03/2022</v>
      </c>
      <c r="J73" s="15" t="str">
        <f>IF(VLOOKUP(A73,[4]ImportationMaterialProgrammingE!B$3:Y$1048576,24,0)&lt;&gt;"","Sim","Não")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P73" s="3" t="s">
        <v>586</v>
      </c>
      <c r="Q73" s="16" t="str">
        <f>VLOOKUP(A73,[4]ImportationMaterialProgrammingE!B:AN,39,0)</f>
        <v xml:space="preserve">          </v>
      </c>
      <c r="R73" s="22" t="e">
        <f>VLOOKUP(E73,[3]Relatório!$A$1:$AK$65536,29,0)</f>
        <v>#N/A</v>
      </c>
      <c r="S73" s="22" t="s">
        <v>587</v>
      </c>
      <c r="T73" s="17" t="str">
        <f>VLOOKUP(A73,[4]ImportationMaterialProgrammingE!B:F,5,0)</f>
        <v/>
      </c>
      <c r="U73" s="22" t="e">
        <f>VLOOKUP(E73,[3]Relatório!$A$1:$AK$65536,33,0)</f>
        <v>#N/A</v>
      </c>
      <c r="V73" s="22">
        <v>44616</v>
      </c>
      <c r="W73" s="18">
        <f t="shared" ca="1" si="5"/>
        <v>-7</v>
      </c>
      <c r="Z73" s="15" t="str">
        <f>VLOOKUP(A73,[4]ImportationMaterialProgrammingE!B:X,23,0)</f>
        <v>DTA TRANSP</v>
      </c>
      <c r="AA73" s="1" t="str">
        <f>IF(Z73="DTA TRANSP","",VLOOKUP(A73,[4]ImportationMaterialProgrammingE!$B:$V,21,0))</f>
        <v/>
      </c>
      <c r="AB73" s="22" t="e">
        <f>VLOOKUP(E73,[3]Relatório!$A$1:$AK$65536,36,0)</f>
        <v>#N/A</v>
      </c>
      <c r="AC73" s="22" t="s">
        <v>587</v>
      </c>
      <c r="AF73" s="24"/>
      <c r="AG73" s="24"/>
      <c r="AH73" s="24"/>
      <c r="AI73" s="24"/>
    </row>
    <row r="74" spans="1:35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VLOOKUP(A74,[4]ImportationMaterialProgrammingE!B$3:C$1048576,2,0)</f>
        <v xml:space="preserve">540200743 </v>
      </c>
      <c r="F74" s="3" t="s">
        <v>585</v>
      </c>
      <c r="G74" s="3" t="s">
        <v>452</v>
      </c>
      <c r="H74" s="17">
        <f t="shared" ca="1" si="3"/>
        <v>63</v>
      </c>
      <c r="I74" s="15" t="str">
        <f>IF(VLOOKUP(A74,[4]ImportationMaterialProgrammingE!B$4:U$1048576,20,0)=0,"",VLOOKUP(A74,[4]ImportationMaterialProgrammingE!B$4:U$1048576,20,0))</f>
        <v>21/02/2022</v>
      </c>
      <c r="J74" s="15" t="str">
        <f>IF(VLOOKUP(A74,[4]ImportationMaterialProgrammingE!B$3:Y$1048576,24,0)&lt;&gt;"","Sim","Não")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P74" s="3" t="s">
        <v>586</v>
      </c>
      <c r="Q74" s="16" t="str">
        <f>VLOOKUP(A74,[4]ImportationMaterialProgrammingE!B:AN,39,0)</f>
        <v>2203407157</v>
      </c>
      <c r="R74" s="22" t="e">
        <f>VLOOKUP(E74,[3]Relatório!$A$1:$AK$65536,29,0)</f>
        <v>#N/A</v>
      </c>
      <c r="S74" s="22">
        <v>44613</v>
      </c>
      <c r="T74" s="17" t="str">
        <f>VLOOKUP(A74,[4]ImportationMaterialProgrammingE!B:F,5,0)</f>
        <v>VERDE</v>
      </c>
      <c r="U74" s="22" t="e">
        <f>VLOOKUP(E74,[3]Relatório!$A$1:$AK$65536,33,0)</f>
        <v>#N/A</v>
      </c>
      <c r="V74" s="22">
        <v>44614</v>
      </c>
      <c r="W74" s="18">
        <f t="shared" ca="1" si="5"/>
        <v>-9</v>
      </c>
      <c r="Z74" s="15" t="str">
        <f>VLOOKUP(A74,[4]ImportationMaterialProgrammingE!B:X,23,0)</f>
        <v>FINALIZADO</v>
      </c>
      <c r="AA74" s="1" t="str">
        <f>IF(Z74="DTA TRANSP","",VLOOKUP(A74,[4]ImportationMaterialProgrammingE!$B:$V,21,0))</f>
        <v>22/02/2022</v>
      </c>
      <c r="AB74" s="22" t="e">
        <f>VLOOKUP(E74,[3]Relatório!$A$1:$AK$65536,36,0)</f>
        <v>#N/A</v>
      </c>
      <c r="AC74" s="22">
        <v>44613</v>
      </c>
      <c r="AD74" s="3" t="s">
        <v>457</v>
      </c>
      <c r="AF74" s="24"/>
      <c r="AG74" s="24"/>
      <c r="AH74" s="24"/>
      <c r="AI74" s="24"/>
    </row>
    <row r="75" spans="1:35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VLOOKUP(A75,[4]ImportationMaterialProgrammingE!B$3:C$1048576,2,0)</f>
        <v xml:space="preserve">540200746 </v>
      </c>
      <c r="F75" s="3" t="s">
        <v>585</v>
      </c>
      <c r="G75" s="3" t="s">
        <v>452</v>
      </c>
      <c r="H75" s="17">
        <f t="shared" ca="1" si="3"/>
        <v>63</v>
      </c>
      <c r="I75" s="15" t="str">
        <f>IF(VLOOKUP(A75,[4]ImportationMaterialProgrammingE!B$4:U$1048576,20,0)=0,"",VLOOKUP(A75,[4]ImportationMaterialProgrammingE!B$4:U$1048576,20,0))</f>
        <v>22/02/2022</v>
      </c>
      <c r="J75" s="15" t="str">
        <f>IF(VLOOKUP(A75,[4]ImportationMaterialProgrammingE!B$3:Y$1048576,24,0)&lt;&gt;"","Sim","Não")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P75" s="3" t="s">
        <v>586</v>
      </c>
      <c r="Q75" s="16" t="str">
        <f>VLOOKUP(A75,[4]ImportationMaterialProgrammingE!B:AN,39,0)</f>
        <v>2203409028</v>
      </c>
      <c r="R75" s="22" t="e">
        <f>VLOOKUP(E75,[3]Relatório!$A$1:$AK$65536,29,0)</f>
        <v>#N/A</v>
      </c>
      <c r="S75" s="22">
        <v>44613</v>
      </c>
      <c r="T75" s="17" t="str">
        <f>VLOOKUP(A75,[4]ImportationMaterialProgrammingE!B:F,5,0)</f>
        <v>VERDE</v>
      </c>
      <c r="U75" s="22" t="e">
        <f>VLOOKUP(E75,[3]Relatório!$A$1:$AK$65536,33,0)</f>
        <v>#N/A</v>
      </c>
      <c r="V75" s="22">
        <v>44613</v>
      </c>
      <c r="W75" s="18">
        <f t="shared" ca="1" si="5"/>
        <v>-10</v>
      </c>
      <c r="Z75" s="15" t="str">
        <f>VLOOKUP(A75,[4]ImportationMaterialProgrammingE!B:X,23,0)</f>
        <v>FINALIZADO</v>
      </c>
      <c r="AA75" s="1" t="str">
        <f>IF(Z75="DTA TRANSP","",VLOOKUP(A75,[4]ImportationMaterialProgrammingE!$B:$V,21,0))</f>
        <v>22/02/2022</v>
      </c>
      <c r="AB75" s="22" t="e">
        <f>VLOOKUP(E75,[3]Relatório!$A$1:$AK$65536,36,0)</f>
        <v>#N/A</v>
      </c>
      <c r="AC75" s="22">
        <v>44613</v>
      </c>
      <c r="AD75" s="3" t="s">
        <v>457</v>
      </c>
      <c r="AF75" s="24"/>
      <c r="AG75" s="24"/>
      <c r="AH75" s="24"/>
      <c r="AI75" s="24"/>
    </row>
    <row r="76" spans="1:35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VLOOKUP(A76,[4]ImportationMaterialProgrammingE!B$3:C$1048576,2,0)</f>
        <v xml:space="preserve">540200753 </v>
      </c>
      <c r="F76" s="3" t="s">
        <v>585</v>
      </c>
      <c r="G76" s="3" t="s">
        <v>452</v>
      </c>
      <c r="H76" s="17">
        <f t="shared" ca="1" si="3"/>
        <v>63</v>
      </c>
      <c r="I76" s="15" t="str">
        <f>IF(VLOOKUP(A76,[4]ImportationMaterialProgrammingE!B$4:U$1048576,20,0)=0,"",VLOOKUP(A76,[4]ImportationMaterialProgrammingE!B$4:U$1048576,20,0))</f>
        <v>03/02/2022</v>
      </c>
      <c r="J76" s="15" t="str">
        <f>IF(VLOOKUP(A76,[4]ImportationMaterialProgrammingE!B$3:Y$1048576,24,0)&lt;&gt;"","Sim","Não")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P76" s="3" t="s">
        <v>586</v>
      </c>
      <c r="Q76" s="16" t="str">
        <f>VLOOKUP(A76,[4]ImportationMaterialProgrammingE!B:AN,39,0)</f>
        <v>2203409680</v>
      </c>
      <c r="R76" s="22" t="e">
        <f>VLOOKUP(E76,[3]Relatório!$A$1:$AK$65536,29,0)</f>
        <v>#N/A</v>
      </c>
      <c r="S76" s="22">
        <v>44613</v>
      </c>
      <c r="T76" s="17" t="str">
        <f>VLOOKUP(A76,[4]ImportationMaterialProgrammingE!B:F,5,0)</f>
        <v>VERDE</v>
      </c>
      <c r="U76" s="22" t="e">
        <f>VLOOKUP(E76,[3]Relatório!$A$1:$AK$65536,33,0)</f>
        <v>#N/A</v>
      </c>
      <c r="V76" s="22">
        <v>44615</v>
      </c>
      <c r="W76" s="18">
        <f t="shared" ca="1" si="5"/>
        <v>-8</v>
      </c>
      <c r="Z76" s="15" t="str">
        <f>VLOOKUP(A76,[4]ImportationMaterialProgrammingE!B:X,23,0)</f>
        <v>FINALIZADO</v>
      </c>
      <c r="AA76" s="1" t="str">
        <f>IF(Z76="DTA TRANSP","",VLOOKUP(A76,[4]ImportationMaterialProgrammingE!$B:$V,21,0))</f>
        <v>22/02/2022</v>
      </c>
      <c r="AB76" s="22" t="e">
        <f>VLOOKUP(E76,[3]Relatório!$A$1:$AK$65536,36,0)</f>
        <v>#N/A</v>
      </c>
      <c r="AC76" s="22">
        <v>44613</v>
      </c>
      <c r="AD76" s="3" t="s">
        <v>457</v>
      </c>
      <c r="AF76" s="24"/>
      <c r="AG76" s="24"/>
      <c r="AH76" s="24"/>
      <c r="AI76" s="24"/>
    </row>
    <row r="77" spans="1:35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VLOOKUP(A77,[4]ImportationMaterialProgrammingE!B$3:C$1048576,2,0)</f>
        <v xml:space="preserve">540200755 </v>
      </c>
      <c r="F77" s="3" t="s">
        <v>585</v>
      </c>
      <c r="G77" s="3" t="s">
        <v>452</v>
      </c>
      <c r="H77" s="17">
        <f t="shared" ca="1" si="3"/>
        <v>63</v>
      </c>
      <c r="I77" s="15" t="str">
        <f>IF(VLOOKUP(A77,[4]ImportationMaterialProgrammingE!B$4:U$1048576,20,0)=0,"",VLOOKUP(A77,[4]ImportationMaterialProgrammingE!B$4:U$1048576,20,0))</f>
        <v>22/02/2022</v>
      </c>
      <c r="J77" s="15" t="str">
        <f>IF(VLOOKUP(A77,[4]ImportationMaterialProgrammingE!B$3:Y$1048576,24,0)&lt;&gt;"","Sim","Não")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P77" s="3" t="s">
        <v>586</v>
      </c>
      <c r="Q77" s="16" t="str">
        <f>VLOOKUP(A77,[4]ImportationMaterialProgrammingE!B:AN,39,0)</f>
        <v>2203409702</v>
      </c>
      <c r="R77" s="22" t="e">
        <f>VLOOKUP(E77,[3]Relatório!$A$1:$AK$65536,29,0)</f>
        <v>#N/A</v>
      </c>
      <c r="S77" s="22">
        <v>44613</v>
      </c>
      <c r="T77" s="17" t="str">
        <f>VLOOKUP(A77,[4]ImportationMaterialProgrammingE!B:F,5,0)</f>
        <v>VERDE</v>
      </c>
      <c r="U77" s="22" t="e">
        <f>VLOOKUP(E77,[3]Relatório!$A$1:$AK$65536,33,0)</f>
        <v>#N/A</v>
      </c>
      <c r="V77" s="22">
        <v>44613</v>
      </c>
      <c r="W77" s="18">
        <f t="shared" ca="1" si="5"/>
        <v>-10</v>
      </c>
      <c r="Z77" s="15" t="str">
        <f>VLOOKUP(A77,[4]ImportationMaterialProgrammingE!B:X,23,0)</f>
        <v>FINALIZADO</v>
      </c>
      <c r="AA77" s="1" t="str">
        <f>IF(Z77="DTA TRANSP","",VLOOKUP(A77,[4]ImportationMaterialProgrammingE!$B:$V,21,0))</f>
        <v>22/02/2022</v>
      </c>
      <c r="AB77" s="22" t="e">
        <f>VLOOKUP(E77,[3]Relatório!$A$1:$AK$65536,36,0)</f>
        <v>#N/A</v>
      </c>
      <c r="AC77" s="22">
        <v>44613</v>
      </c>
      <c r="AD77" s="3" t="s">
        <v>457</v>
      </c>
      <c r="AF77" s="24"/>
      <c r="AG77" s="24"/>
      <c r="AH77" s="24"/>
      <c r="AI77" s="24"/>
    </row>
    <row r="78" spans="1:35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VLOOKUP(A78,[4]ImportationMaterialProgrammingE!B$3:C$1048576,2,0)</f>
        <v xml:space="preserve">540200754 </v>
      </c>
      <c r="F78" s="3" t="s">
        <v>585</v>
      </c>
      <c r="G78" s="3" t="s">
        <v>452</v>
      </c>
      <c r="H78" s="17">
        <f t="shared" ca="1" si="3"/>
        <v>63</v>
      </c>
      <c r="I78" s="15" t="str">
        <f>IF(VLOOKUP(A78,[4]ImportationMaterialProgrammingE!B$4:U$1048576,20,0)=0,"",VLOOKUP(A78,[4]ImportationMaterialProgrammingE!B$4:U$1048576,20,0))</f>
        <v>22/03/2022</v>
      </c>
      <c r="J78" s="15" t="str">
        <f>IF(VLOOKUP(A78,[4]ImportationMaterialProgrammingE!B$3:Y$1048576,24,0)&lt;&gt;"","Sim","Não")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P78" s="3" t="s">
        <v>586</v>
      </c>
      <c r="Q78" s="16" t="str">
        <f>VLOOKUP(A78,[4]ImportationMaterialProgrammingE!B:AN,39,0)</f>
        <v>2204533040</v>
      </c>
      <c r="R78" s="22" t="e">
        <f>VLOOKUP(E78,[3]Relatório!$A$1:$AK$65536,29,0)</f>
        <v>#N/A</v>
      </c>
      <c r="S78" s="22">
        <v>44629</v>
      </c>
      <c r="T78" s="17" t="str">
        <f>VLOOKUP(A78,[4]ImportationMaterialProgrammingE!B:F,5,0)</f>
        <v>VERMELHO</v>
      </c>
      <c r="U78" s="22" t="e">
        <f>VLOOKUP(E78,[3]Relatório!$A$1:$AK$65536,33,0)</f>
        <v>#N/A</v>
      </c>
      <c r="V78" s="22">
        <v>44624</v>
      </c>
      <c r="W78" s="18">
        <f t="shared" ca="1" si="5"/>
        <v>1</v>
      </c>
      <c r="Z78" s="15" t="str">
        <f>VLOOKUP(A78,[4]ImportationMaterialProgrammingE!B:X,23,0)</f>
        <v>SBL</v>
      </c>
      <c r="AA78" s="1" t="str">
        <f>IF(Z78="DTA TRANSP","",VLOOKUP(A78,[4]ImportationMaterialProgrammingE!$B:$V,21,0))</f>
        <v/>
      </c>
      <c r="AB78" s="22" t="e">
        <f>VLOOKUP(E78,[3]Relatório!$A$1:$AK$65536,36,0)</f>
        <v>#N/A</v>
      </c>
      <c r="AC78" s="22" t="s">
        <v>587</v>
      </c>
      <c r="AF78" s="24"/>
      <c r="AG78" s="24"/>
      <c r="AH78" s="24"/>
      <c r="AI78" s="24"/>
    </row>
    <row r="79" spans="1:35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VLOOKUP(A79,[4]ImportationMaterialProgrammingE!B$3:C$1048576,2,0)</f>
        <v xml:space="preserve">540200756 </v>
      </c>
      <c r="F79" s="3" t="s">
        <v>585</v>
      </c>
      <c r="G79" s="3" t="s">
        <v>452</v>
      </c>
      <c r="H79" s="17">
        <f t="shared" ca="1" si="3"/>
        <v>63</v>
      </c>
      <c r="I79" s="15" t="str">
        <f>IF(VLOOKUP(A79,[4]ImportationMaterialProgrammingE!B$4:U$1048576,20,0)=0,"",VLOOKUP(A79,[4]ImportationMaterialProgrammingE!B$4:U$1048576,20,0))</f>
        <v>16/02/2022</v>
      </c>
      <c r="J79" s="15" t="str">
        <f>IF(VLOOKUP(A79,[4]ImportationMaterialProgrammingE!B$3:Y$1048576,24,0)&lt;&gt;"","Sim","Não")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P79" s="3" t="s">
        <v>586</v>
      </c>
      <c r="Q79" s="16" t="str">
        <f>VLOOKUP(A79,[4]ImportationMaterialProgrammingE!B:AN,39,0)</f>
        <v>2203418191</v>
      </c>
      <c r="R79" s="22" t="e">
        <f>VLOOKUP(E79,[3]Relatório!$A$1:$AK$65536,29,0)</f>
        <v>#N/A</v>
      </c>
      <c r="S79" s="22">
        <v>44613</v>
      </c>
      <c r="T79" s="17" t="str">
        <f>VLOOKUP(A79,[4]ImportationMaterialProgrammingE!B:F,5,0)</f>
        <v>VERDE</v>
      </c>
      <c r="U79" s="22" t="e">
        <f>VLOOKUP(E79,[3]Relatório!$A$1:$AK$65536,33,0)</f>
        <v>#N/A</v>
      </c>
      <c r="V79" s="22">
        <v>44614</v>
      </c>
      <c r="W79" s="18">
        <f t="shared" ca="1" si="5"/>
        <v>-9</v>
      </c>
      <c r="Z79" s="15" t="str">
        <f>VLOOKUP(A79,[4]ImportationMaterialProgrammingE!B:X,23,0)</f>
        <v>FINALIZADO</v>
      </c>
      <c r="AA79" s="1" t="str">
        <f>IF(Z79="DTA TRANSP","",VLOOKUP(A79,[4]ImportationMaterialProgrammingE!$B:$V,21,0))</f>
        <v>22/02/2022</v>
      </c>
      <c r="AB79" s="22" t="e">
        <f>VLOOKUP(E79,[3]Relatório!$A$1:$AK$65536,36,0)</f>
        <v>#N/A</v>
      </c>
      <c r="AC79" s="22">
        <v>44614</v>
      </c>
      <c r="AD79" s="3" t="s">
        <v>457</v>
      </c>
      <c r="AF79" s="24"/>
      <c r="AG79" s="24"/>
      <c r="AH79" s="24"/>
      <c r="AI79" s="24"/>
    </row>
    <row r="80" spans="1:35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VLOOKUP(A80,[4]ImportationMaterialProgrammingE!B$3:C$1048576,2,0)</f>
        <v xml:space="preserve">540200757 </v>
      </c>
      <c r="F80" s="3" t="s">
        <v>585</v>
      </c>
      <c r="G80" s="3" t="s">
        <v>452</v>
      </c>
      <c r="H80" s="17">
        <f t="shared" ca="1" si="3"/>
        <v>75</v>
      </c>
      <c r="I80" s="15" t="str">
        <f>IF(VLOOKUP(A80,[4]ImportationMaterialProgrammingE!B$4:U$1048576,20,0)=0,"",VLOOKUP(A80,[4]ImportationMaterialProgrammingE!B$4:U$1048576,20,0))</f>
        <v>17/03/2022</v>
      </c>
      <c r="J80" s="15" t="str">
        <f>IF(VLOOKUP(A80,[4]ImportationMaterialProgrammingE!B$3:Y$1048576,24,0)&lt;&gt;"","Sim","Não")</f>
        <v>Sim</v>
      </c>
      <c r="K80" s="15" t="str">
        <f>IF(VLOOKUP(A80,[2]ImportationMaterialProgrammingE!B:X,23,0)="DTA TRANSP",VLOOKUP(A80,[2]ImportationMaterialProgrammingE!B:V,21,0),"")</f>
        <v/>
      </c>
      <c r="L80" s="15" t="str">
        <f>IF(VLOOKUP(A80,[2]ImportationMaterialProgrammingE!B:Y,24,0)=0,"",VLOOKUP(A80,[2]ImportationMaterialProgrammingE!B:Y,24,0))</f>
        <v>03/03/2022</v>
      </c>
      <c r="N80" s="3" t="str">
        <f t="shared" si="4"/>
        <v/>
      </c>
      <c r="P80" s="3" t="s">
        <v>586</v>
      </c>
      <c r="Q80" s="16" t="str">
        <f>VLOOKUP(A80,[4]ImportationMaterialProgrammingE!B:AN,39,0)</f>
        <v xml:space="preserve">          </v>
      </c>
      <c r="R80" s="22" t="e">
        <f>VLOOKUP(E80,[3]Relatório!$A$1:$AK$65536,29,0)</f>
        <v>#N/A</v>
      </c>
      <c r="S80" s="22" t="s">
        <v>587</v>
      </c>
      <c r="T80" s="17" t="str">
        <f>VLOOKUP(A80,[4]ImportationMaterialProgrammingE!B:F,5,0)</f>
        <v/>
      </c>
      <c r="U80" s="22" t="e">
        <f>VLOOKUP(E80,[3]Relatório!$A$1:$AK$65536,33,0)</f>
        <v>#N/A</v>
      </c>
      <c r="V80" s="22">
        <v>44614</v>
      </c>
      <c r="W80" s="18">
        <f t="shared" ca="1" si="5"/>
        <v>-9</v>
      </c>
      <c r="Z80" s="15" t="str">
        <f>VLOOKUP(A80,[4]ImportationMaterialProgrammingE!B:X,23,0)</f>
        <v>SBL</v>
      </c>
      <c r="AA80" s="1" t="str">
        <f>IF(Z80="DTA TRANSP","",VLOOKUP(A80,[4]ImportationMaterialProgrammingE!$B:$V,21,0))</f>
        <v>18/03/2022</v>
      </c>
      <c r="AB80" s="22" t="e">
        <f>VLOOKUP(E80,[3]Relatório!$A$1:$AK$65536,36,0)</f>
        <v>#N/A</v>
      </c>
      <c r="AC80" s="22" t="s">
        <v>587</v>
      </c>
      <c r="AF80" s="24"/>
      <c r="AG80" s="24"/>
      <c r="AH80" s="24"/>
      <c r="AI80" s="24"/>
    </row>
    <row r="81" spans="1:35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VLOOKUP(A81,[4]ImportationMaterialProgrammingE!B$3:C$1048576,2,0)</f>
        <v xml:space="preserve">540200758 </v>
      </c>
      <c r="F81" s="3" t="s">
        <v>585</v>
      </c>
      <c r="G81" s="3" t="s">
        <v>452</v>
      </c>
      <c r="H81" s="17">
        <f t="shared" ca="1" si="3"/>
        <v>75</v>
      </c>
      <c r="I81" s="15" t="str">
        <f>IF(VLOOKUP(A81,[4]ImportationMaterialProgrammingE!B$4:U$1048576,20,0)=0,"",VLOOKUP(A81,[4]ImportationMaterialProgrammingE!B$4:U$1048576,20,0))</f>
        <v>25/03/2022</v>
      </c>
      <c r="J81" s="15" t="str">
        <f>IF(VLOOKUP(A81,[4]ImportationMaterialProgrammingE!B$3:Y$1048576,24,0)&lt;&gt;"","Sim","Não")</f>
        <v>Sim</v>
      </c>
      <c r="K81" s="15" t="str">
        <f>IF(VLOOKUP(A81,[2]ImportationMaterialProgrammingE!B:X,23,0)="DTA TRANSP",VLOOKUP(A81,[2]ImportationMaterialProgrammingE!B:V,21,0),"")</f>
        <v/>
      </c>
      <c r="L81" s="15" t="str">
        <f>IF(VLOOKUP(A81,[2]ImportationMaterialProgrammingE!B:Y,24,0)=0,"",VLOOKUP(A81,[2]ImportationMaterialProgrammingE!B:Y,24,0))</f>
        <v>03/03/2022</v>
      </c>
      <c r="N81" s="3" t="str">
        <f t="shared" si="4"/>
        <v/>
      </c>
      <c r="P81" s="3" t="s">
        <v>586</v>
      </c>
      <c r="Q81" s="16" t="str">
        <f>VLOOKUP(A81,[4]ImportationMaterialProgrammingE!B:AN,39,0)</f>
        <v>2204730407</v>
      </c>
      <c r="R81" s="22" t="e">
        <f>VLOOKUP(E81,[3]Relatório!$A$1:$AK$65536,29,0)</f>
        <v>#N/A</v>
      </c>
      <c r="S81" s="22">
        <v>44631</v>
      </c>
      <c r="T81" s="17" t="str">
        <f>VLOOKUP(A81,[4]ImportationMaterialProgrammingE!B:F,5,0)</f>
        <v>VERDE</v>
      </c>
      <c r="U81" s="22" t="e">
        <f>VLOOKUP(E81,[3]Relatório!$A$1:$AK$65536,33,0)</f>
        <v>#N/A</v>
      </c>
      <c r="V81" s="22">
        <v>44614</v>
      </c>
      <c r="W81" s="18">
        <f t="shared" ca="1" si="5"/>
        <v>-9</v>
      </c>
      <c r="Z81" s="15" t="str">
        <f>VLOOKUP(A81,[4]ImportationMaterialProgrammingE!B:X,23,0)</f>
        <v>DTA EADI</v>
      </c>
      <c r="AA81" s="1" t="str">
        <f>IF(Z81="DTA TRANSP","",VLOOKUP(A81,[4]ImportationMaterialProgrammingE!$B:$V,21,0))</f>
        <v/>
      </c>
      <c r="AB81" s="22" t="e">
        <f>VLOOKUP(E81,[3]Relatório!$A$1:$AK$65536,36,0)</f>
        <v>#N/A</v>
      </c>
      <c r="AC81" s="22" t="s">
        <v>587</v>
      </c>
      <c r="AF81" s="24"/>
      <c r="AG81" s="24"/>
      <c r="AH81" s="24"/>
      <c r="AI81" s="24"/>
    </row>
    <row r="82" spans="1:35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VLOOKUP(A82,[4]ImportationMaterialProgrammingE!B$3:C$1048576,2,0)</f>
        <v xml:space="preserve">540200759 </v>
      </c>
      <c r="F82" s="3" t="s">
        <v>585</v>
      </c>
      <c r="G82" s="3" t="s">
        <v>452</v>
      </c>
      <c r="H82" s="17">
        <f t="shared" ca="1" si="3"/>
        <v>75</v>
      </c>
      <c r="I82" s="15" t="str">
        <f>IF(VLOOKUP(A82,[4]ImportationMaterialProgrammingE!B$4:U$1048576,20,0)=0,"",VLOOKUP(A82,[4]ImportationMaterialProgrammingE!B$4:U$1048576,20,0))</f>
        <v/>
      </c>
      <c r="J82" s="15" t="str">
        <f>IF(VLOOKUP(A82,[4]ImportationMaterialProgrammingE!B$3:Y$1048576,24,0)&lt;&gt;"","Sim","Não")</f>
        <v>Sim</v>
      </c>
      <c r="K82" s="15" t="str">
        <f>IF(VLOOKUP(A82,[2]ImportationMaterialProgrammingE!B:X,23,0)="DTA TRANSP",VLOOKUP(A82,[2]ImportationMaterialProgrammingE!B:V,21,0),"")</f>
        <v/>
      </c>
      <c r="L82" s="15" t="str">
        <f>IF(VLOOKUP(A82,[2]ImportationMaterialProgrammingE!B:Y,24,0)=0,"",VLOOKUP(A82,[2]ImportationMaterialProgrammingE!B:Y,24,0))</f>
        <v>03/03/2022</v>
      </c>
      <c r="N82" s="3" t="str">
        <f t="shared" si="4"/>
        <v/>
      </c>
      <c r="P82" s="3" t="s">
        <v>586</v>
      </c>
      <c r="Q82" s="16" t="str">
        <f>VLOOKUP(A82,[4]ImportationMaterialProgrammingE!B:AN,39,0)</f>
        <v xml:space="preserve">          </v>
      </c>
      <c r="R82" s="22" t="e">
        <f>VLOOKUP(E82,[3]Relatório!$A$1:$AK$65536,29,0)</f>
        <v>#N/A</v>
      </c>
      <c r="S82" s="22" t="s">
        <v>587</v>
      </c>
      <c r="T82" s="17" t="str">
        <f>VLOOKUP(A82,[4]ImportationMaterialProgrammingE!B:F,5,0)</f>
        <v/>
      </c>
      <c r="U82" s="22" t="e">
        <f>VLOOKUP(E82,[3]Relatório!$A$1:$AK$65536,33,0)</f>
        <v>#N/A</v>
      </c>
      <c r="V82" s="22">
        <v>44614</v>
      </c>
      <c r="W82" s="18">
        <f t="shared" ca="1" si="5"/>
        <v>-9</v>
      </c>
      <c r="Z82" s="15" t="str">
        <f>VLOOKUP(A82,[4]ImportationMaterialProgrammingE!B:X,23,0)</f>
        <v>DTA EADI</v>
      </c>
      <c r="AA82" s="1" t="str">
        <f>IF(Z82="DTA TRANSP","",VLOOKUP(A82,[4]ImportationMaterialProgrammingE!$B:$V,21,0))</f>
        <v/>
      </c>
      <c r="AB82" s="22" t="e">
        <f>VLOOKUP(E82,[3]Relatório!$A$1:$AK$65536,36,0)</f>
        <v>#N/A</v>
      </c>
      <c r="AC82" s="22" t="s">
        <v>587</v>
      </c>
      <c r="AF82" s="24"/>
      <c r="AG82" s="24"/>
      <c r="AH82" s="24"/>
      <c r="AI82" s="24"/>
    </row>
    <row r="83" spans="1:35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VLOOKUP(A83,[4]ImportationMaterialProgrammingE!B$3:C$1048576,2,0)</f>
        <v xml:space="preserve">540200760 </v>
      </c>
      <c r="F83" s="3" t="s">
        <v>585</v>
      </c>
      <c r="G83" s="3" t="s">
        <v>452</v>
      </c>
      <c r="H83" s="17">
        <f t="shared" ca="1" si="3"/>
        <v>75</v>
      </c>
      <c r="I83" s="15" t="str">
        <f>IF(VLOOKUP(A83,[4]ImportationMaterialProgrammingE!B$4:U$1048576,20,0)=0,"",VLOOKUP(A83,[4]ImportationMaterialProgrammingE!B$4:U$1048576,20,0))</f>
        <v>22/03/2022</v>
      </c>
      <c r="J83" s="15" t="str">
        <f>IF(VLOOKUP(A83,[4]ImportationMaterialProgrammingE!B$3:Y$1048576,24,0)&lt;&gt;"","Sim","Não")</f>
        <v>Sim</v>
      </c>
      <c r="K83" s="15" t="str">
        <f>IF(VLOOKUP(A83,[2]ImportationMaterialProgrammingE!B:X,23,0)="DTA TRANSP",VLOOKUP(A83,[2]ImportationMaterialProgrammingE!B:V,21,0),"")</f>
        <v/>
      </c>
      <c r="L83" s="15" t="str">
        <f>IF(VLOOKUP(A83,[2]ImportationMaterialProgrammingE!B:Y,24,0)=0,"",VLOOKUP(A83,[2]ImportationMaterialProgrammingE!B:Y,24,0))</f>
        <v>03/03/2022</v>
      </c>
      <c r="N83" s="3" t="str">
        <f t="shared" si="4"/>
        <v/>
      </c>
      <c r="P83" s="3" t="s">
        <v>586</v>
      </c>
      <c r="Q83" s="16" t="str">
        <f>VLOOKUP(A83,[4]ImportationMaterialProgrammingE!B:AN,39,0)</f>
        <v xml:space="preserve">          </v>
      </c>
      <c r="R83" s="22" t="e">
        <f>VLOOKUP(E83,[3]Relatório!$A$1:$AK$65536,29,0)</f>
        <v>#N/A</v>
      </c>
      <c r="S83" s="22" t="s">
        <v>587</v>
      </c>
      <c r="T83" s="17" t="str">
        <f>VLOOKUP(A83,[4]ImportationMaterialProgrammingE!B:F,5,0)</f>
        <v/>
      </c>
      <c r="U83" s="22" t="e">
        <f>VLOOKUP(E83,[3]Relatório!$A$1:$AK$65536,33,0)</f>
        <v>#N/A</v>
      </c>
      <c r="V83" s="22">
        <v>44613</v>
      </c>
      <c r="W83" s="18">
        <f t="shared" ca="1" si="5"/>
        <v>-10</v>
      </c>
      <c r="Z83" s="15" t="str">
        <f>VLOOKUP(A83,[4]ImportationMaterialProgrammingE!B:X,23,0)</f>
        <v>DTA EADI</v>
      </c>
      <c r="AA83" s="1" t="str">
        <f>IF(Z83="DTA TRANSP","",VLOOKUP(A83,[4]ImportationMaterialProgrammingE!$B:$V,21,0))</f>
        <v/>
      </c>
      <c r="AB83" s="22" t="e">
        <f>VLOOKUP(E83,[3]Relatório!$A$1:$AK$65536,36,0)</f>
        <v>#N/A</v>
      </c>
      <c r="AC83" s="22" t="s">
        <v>587</v>
      </c>
      <c r="AF83" s="24"/>
      <c r="AG83" s="24"/>
      <c r="AH83" s="24"/>
      <c r="AI83" s="24"/>
    </row>
    <row r="84" spans="1:35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VLOOKUP(A84,[4]ImportationMaterialProgrammingE!B$3:C$1048576,2,0)</f>
        <v xml:space="preserve">540200771 </v>
      </c>
      <c r="F84" s="3" t="s">
        <v>585</v>
      </c>
      <c r="G84" s="3" t="s">
        <v>452</v>
      </c>
      <c r="H84" s="17">
        <f t="shared" ca="1" si="3"/>
        <v>75</v>
      </c>
      <c r="I84" s="15" t="str">
        <f>IF(VLOOKUP(A84,[4]ImportationMaterialProgrammingE!B$4:U$1048576,20,0)=0,"",VLOOKUP(A84,[4]ImportationMaterialProgrammingE!B$4:U$1048576,20,0))</f>
        <v/>
      </c>
      <c r="J84" s="15" t="str">
        <f>IF(VLOOKUP(A84,[4]ImportationMaterialProgrammingE!B$3:Y$1048576,24,0)&lt;&gt;"","Sim","Não")</f>
        <v>Sim</v>
      </c>
      <c r="K84" s="15" t="str">
        <f>IF(VLOOKUP(A84,[2]ImportationMaterialProgrammingE!B:X,23,0)="DTA TRANSP",VLOOKUP(A84,[2]ImportationMaterialProgrammingE!B:V,21,0),"")</f>
        <v/>
      </c>
      <c r="L84" s="15" t="str">
        <f>IF(VLOOKUP(A84,[2]ImportationMaterialProgrammingE!B:Y,24,0)=0,"",VLOOKUP(A84,[2]ImportationMaterialProgrammingE!B:Y,24,0))</f>
        <v>03/03/2022</v>
      </c>
      <c r="N84" s="3" t="str">
        <f t="shared" si="4"/>
        <v/>
      </c>
      <c r="P84" s="3" t="s">
        <v>586</v>
      </c>
      <c r="Q84" s="16" t="str">
        <f>VLOOKUP(A84,[4]ImportationMaterialProgrammingE!B:AN,39,0)</f>
        <v xml:space="preserve">          </v>
      </c>
      <c r="R84" s="22" t="e">
        <f>VLOOKUP(E84,[3]Relatório!$A$1:$AK$65536,29,0)</f>
        <v>#N/A</v>
      </c>
      <c r="S84" s="22" t="s">
        <v>587</v>
      </c>
      <c r="T84" s="17" t="str">
        <f>VLOOKUP(A84,[4]ImportationMaterialProgrammingE!B:F,5,0)</f>
        <v/>
      </c>
      <c r="U84" s="22" t="e">
        <f>VLOOKUP(E84,[3]Relatório!$A$1:$AK$65536,33,0)</f>
        <v>#N/A</v>
      </c>
      <c r="V84" s="22">
        <v>44614</v>
      </c>
      <c r="W84" s="18">
        <f t="shared" ca="1" si="5"/>
        <v>-9</v>
      </c>
      <c r="Z84" s="15" t="str">
        <f>VLOOKUP(A84,[4]ImportationMaterialProgrammingE!B:X,23,0)</f>
        <v>DTA EADI</v>
      </c>
      <c r="AA84" s="1" t="str">
        <f>IF(Z84="DTA TRANSP","",VLOOKUP(A84,[4]ImportationMaterialProgrammingE!$B:$V,21,0))</f>
        <v/>
      </c>
      <c r="AB84" s="22" t="e">
        <f>VLOOKUP(E84,[3]Relatório!$A$1:$AK$65536,36,0)</f>
        <v>#N/A</v>
      </c>
      <c r="AC84" s="22" t="s">
        <v>587</v>
      </c>
      <c r="AF84" s="24"/>
      <c r="AG84" s="24"/>
      <c r="AH84" s="24"/>
      <c r="AI84" s="24"/>
    </row>
    <row r="85" spans="1:35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VLOOKUP(A85,[4]ImportationMaterialProgrammingE!B$3:C$1048576,2,0)</f>
        <v xml:space="preserve">540200772 </v>
      </c>
      <c r="F85" s="3" t="s">
        <v>585</v>
      </c>
      <c r="G85" s="3" t="s">
        <v>452</v>
      </c>
      <c r="H85" s="17">
        <f t="shared" ca="1" si="3"/>
        <v>75</v>
      </c>
      <c r="I85" s="15" t="str">
        <f>IF(VLOOKUP(A85,[4]ImportationMaterialProgrammingE!B$4:U$1048576,20,0)=0,"",VLOOKUP(A85,[4]ImportationMaterialProgrammingE!B$4:U$1048576,20,0))</f>
        <v>17/03/2022</v>
      </c>
      <c r="J85" s="15" t="str">
        <f>IF(VLOOKUP(A85,[4]ImportationMaterialProgrammingE!B$3:Y$1048576,24,0)&lt;&gt;"","Sim","Não")</f>
        <v>Sim</v>
      </c>
      <c r="K85" s="15" t="str">
        <f>IF(VLOOKUP(A85,[2]ImportationMaterialProgrammingE!B:X,23,0)="DTA TRANSP",VLOOKUP(A85,[2]ImportationMaterialProgrammingE!B:V,21,0),"")</f>
        <v/>
      </c>
      <c r="L85" s="15" t="str">
        <f>IF(VLOOKUP(A85,[2]ImportationMaterialProgrammingE!B:Y,24,0)=0,"",VLOOKUP(A85,[2]ImportationMaterialProgrammingE!B:Y,24,0))</f>
        <v>03/03/2022</v>
      </c>
      <c r="N85" s="3" t="str">
        <f t="shared" si="4"/>
        <v/>
      </c>
      <c r="P85" s="3" t="s">
        <v>586</v>
      </c>
      <c r="Q85" s="16" t="str">
        <f>VLOOKUP(A85,[4]ImportationMaterialProgrammingE!B:AN,39,0)</f>
        <v xml:space="preserve">          </v>
      </c>
      <c r="R85" s="22" t="e">
        <f>VLOOKUP(E85,[3]Relatório!$A$1:$AK$65536,29,0)</f>
        <v>#N/A</v>
      </c>
      <c r="S85" s="22" t="s">
        <v>587</v>
      </c>
      <c r="T85" s="17" t="str">
        <f>VLOOKUP(A85,[4]ImportationMaterialProgrammingE!B:F,5,0)</f>
        <v/>
      </c>
      <c r="U85" s="22" t="e">
        <f>VLOOKUP(E85,[3]Relatório!$A$1:$AK$65536,33,0)</f>
        <v>#N/A</v>
      </c>
      <c r="V85" s="22">
        <v>44630</v>
      </c>
      <c r="W85" s="18">
        <f t="shared" ca="1" si="5"/>
        <v>7</v>
      </c>
      <c r="Z85" s="15" t="str">
        <f>VLOOKUP(A85,[4]ImportationMaterialProgrammingE!B:X,23,0)</f>
        <v>MBB</v>
      </c>
      <c r="AA85" s="1" t="str">
        <f>IF(Z85="DTA TRANSP","",VLOOKUP(A85,[4]ImportationMaterialProgrammingE!$B:$V,21,0))</f>
        <v>18/03/2022</v>
      </c>
      <c r="AB85" s="22" t="e">
        <f>VLOOKUP(E85,[3]Relatório!$A$1:$AK$65536,36,0)</f>
        <v>#N/A</v>
      </c>
      <c r="AC85" s="22" t="s">
        <v>587</v>
      </c>
      <c r="AF85" s="24"/>
      <c r="AG85" s="24"/>
      <c r="AH85" s="24"/>
      <c r="AI85" s="24"/>
    </row>
    <row r="86" spans="1:35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VLOOKUP(A86,[4]ImportationMaterialProgrammingE!B$3:C$1048576,2,0)</f>
        <v xml:space="preserve">540200773 </v>
      </c>
      <c r="F86" s="3" t="s">
        <v>585</v>
      </c>
      <c r="G86" s="3" t="s">
        <v>452</v>
      </c>
      <c r="H86" s="17">
        <f t="shared" ca="1" si="3"/>
        <v>75</v>
      </c>
      <c r="I86" s="15" t="str">
        <f>IF(VLOOKUP(A86,[4]ImportationMaterialProgrammingE!B$4:U$1048576,20,0)=0,"",VLOOKUP(A86,[4]ImportationMaterialProgrammingE!B$4:U$1048576,20,0))</f>
        <v>22/03/2022</v>
      </c>
      <c r="J86" s="15" t="str">
        <f>IF(VLOOKUP(A86,[4]ImportationMaterialProgrammingE!B$3:Y$1048576,24,0)&lt;&gt;"","Sim","Não")</f>
        <v>Sim</v>
      </c>
      <c r="K86" s="15" t="str">
        <f>IF(VLOOKUP(A86,[2]ImportationMaterialProgrammingE!B:X,23,0)="DTA TRANSP",VLOOKUP(A86,[2]ImportationMaterialProgrammingE!B:V,21,0),"")</f>
        <v/>
      </c>
      <c r="L86" s="15" t="str">
        <f>IF(VLOOKUP(A86,[2]ImportationMaterialProgrammingE!B:Y,24,0)=0,"",VLOOKUP(A86,[2]ImportationMaterialProgrammingE!B:Y,24,0))</f>
        <v>03/03/2022</v>
      </c>
      <c r="N86" s="3" t="str">
        <f t="shared" si="4"/>
        <v/>
      </c>
      <c r="P86" s="3" t="s">
        <v>586</v>
      </c>
      <c r="Q86" s="16" t="str">
        <f>VLOOKUP(A86,[4]ImportationMaterialProgrammingE!B:AN,39,0)</f>
        <v>2204337829</v>
      </c>
      <c r="R86" s="22" t="e">
        <f>VLOOKUP(E86,[3]Relatório!$A$1:$AK$65536,29,0)</f>
        <v>#N/A</v>
      </c>
      <c r="S86" s="22">
        <v>44627</v>
      </c>
      <c r="T86" s="17" t="str">
        <f>VLOOKUP(A86,[4]ImportationMaterialProgrammingE!B:F,5,0)</f>
        <v>VERDE</v>
      </c>
      <c r="U86" s="22" t="e">
        <f>VLOOKUP(E86,[3]Relatório!$A$1:$AK$65536,33,0)</f>
        <v>#N/A</v>
      </c>
      <c r="V86" s="22">
        <v>44613</v>
      </c>
      <c r="W86" s="18">
        <f t="shared" ca="1" si="5"/>
        <v>-10</v>
      </c>
      <c r="Z86" s="15" t="str">
        <f>VLOOKUP(A86,[4]ImportationMaterialProgrammingE!B:X,23,0)</f>
        <v>DTA EADI</v>
      </c>
      <c r="AA86" s="1" t="str">
        <f>IF(Z86="DTA TRANSP","",VLOOKUP(A86,[4]ImportationMaterialProgrammingE!$B:$V,21,0))</f>
        <v/>
      </c>
      <c r="AB86" s="22" t="e">
        <f>VLOOKUP(E86,[3]Relatório!$A$1:$AK$65536,36,0)</f>
        <v>#N/A</v>
      </c>
      <c r="AC86" s="22" t="s">
        <v>587</v>
      </c>
      <c r="AF86" s="24"/>
      <c r="AG86" s="24"/>
      <c r="AH86" s="24"/>
      <c r="AI86" s="24"/>
    </row>
    <row r="87" spans="1:35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VLOOKUP(A87,[4]ImportationMaterialProgrammingE!B$3:C$1048576,2,0)</f>
        <v xml:space="preserve">540200774 </v>
      </c>
      <c r="F87" s="3" t="s">
        <v>585</v>
      </c>
      <c r="G87" s="3" t="s">
        <v>452</v>
      </c>
      <c r="H87" s="17">
        <f t="shared" ca="1" si="3"/>
        <v>63</v>
      </c>
      <c r="I87" s="15" t="str">
        <f>IF(VLOOKUP(A87,[4]ImportationMaterialProgrammingE!B$4:U$1048576,20,0)=0,"",VLOOKUP(A87,[4]ImportationMaterialProgrammingE!B$4:U$1048576,20,0))</f>
        <v/>
      </c>
      <c r="J87" s="15" t="str">
        <f>IF(VLOOKUP(A87,[4]ImportationMaterialProgrammingE!B$3:Y$1048576,24,0)&lt;&gt;"","Sim","Não")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P87" s="3" t="s">
        <v>586</v>
      </c>
      <c r="Q87" s="16" t="str">
        <f>VLOOKUP(A87,[4]ImportationMaterialProgrammingE!B:AN,39,0)</f>
        <v xml:space="preserve">          </v>
      </c>
      <c r="R87" s="22" t="e">
        <f>VLOOKUP(E87,[3]Relatório!$A$1:$AK$65536,29,0)</f>
        <v>#N/A</v>
      </c>
      <c r="S87" s="22" t="s">
        <v>587</v>
      </c>
      <c r="T87" s="17" t="str">
        <f>VLOOKUP(A87,[4]ImportationMaterialProgrammingE!B:F,5,0)</f>
        <v/>
      </c>
      <c r="U87" s="22" t="e">
        <f>VLOOKUP(E87,[3]Relatório!$A$1:$AK$65536,33,0)</f>
        <v>#N/A</v>
      </c>
      <c r="V87" s="22">
        <v>44613</v>
      </c>
      <c r="W87" s="18">
        <f t="shared" ca="1" si="5"/>
        <v>-10</v>
      </c>
      <c r="Z87" s="15" t="str">
        <f>VLOOKUP(A87,[4]ImportationMaterialProgrammingE!B:X,23,0)</f>
        <v>DTA TRANSP</v>
      </c>
      <c r="AA87" s="1" t="str">
        <f>IF(Z87="DTA TRANSP","",VLOOKUP(A87,[4]ImportationMaterialProgrammingE!$B:$V,21,0))</f>
        <v/>
      </c>
      <c r="AB87" s="22" t="e">
        <f>VLOOKUP(E87,[3]Relatório!$A$1:$AK$65536,36,0)</f>
        <v>#N/A</v>
      </c>
      <c r="AC87" s="22" t="s">
        <v>587</v>
      </c>
      <c r="AF87" s="24"/>
      <c r="AG87" s="24"/>
      <c r="AH87" s="24"/>
      <c r="AI87" s="24"/>
    </row>
    <row r="88" spans="1:35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VLOOKUP(A88,[4]ImportationMaterialProgrammingE!B$3:C$1048576,2,0)</f>
        <v xml:space="preserve">540200775 </v>
      </c>
      <c r="F88" s="3" t="s">
        <v>585</v>
      </c>
      <c r="G88" s="3" t="s">
        <v>452</v>
      </c>
      <c r="H88" s="17">
        <f t="shared" ca="1" si="3"/>
        <v>63</v>
      </c>
      <c r="I88" s="15" t="str">
        <f>IF(VLOOKUP(A88,[4]ImportationMaterialProgrammingE!B$4:U$1048576,20,0)=0,"",VLOOKUP(A88,[4]ImportationMaterialProgrammingE!B$4:U$1048576,20,0))</f>
        <v>16/02/2022</v>
      </c>
      <c r="J88" s="15" t="str">
        <f>IF(VLOOKUP(A88,[4]ImportationMaterialProgrammingE!B$3:Y$1048576,24,0)&lt;&gt;"","Sim","Não")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P88" s="3" t="s">
        <v>586</v>
      </c>
      <c r="Q88" s="16" t="str">
        <f>VLOOKUP(A88,[4]ImportationMaterialProgrammingE!B:AN,39,0)</f>
        <v>2203418213</v>
      </c>
      <c r="R88" s="22" t="e">
        <f>VLOOKUP(E88,[3]Relatório!$A$1:$AK$65536,29,0)</f>
        <v>#N/A</v>
      </c>
      <c r="S88" s="22">
        <v>44613</v>
      </c>
      <c r="T88" s="17" t="str">
        <f>VLOOKUP(A88,[4]ImportationMaterialProgrammingE!B:F,5,0)</f>
        <v>VERDE</v>
      </c>
      <c r="U88" s="22" t="e">
        <f>VLOOKUP(E88,[3]Relatório!$A$1:$AK$65536,33,0)</f>
        <v>#N/A</v>
      </c>
      <c r="V88" s="22">
        <v>44630</v>
      </c>
      <c r="W88" s="18">
        <f t="shared" ca="1" si="5"/>
        <v>7</v>
      </c>
      <c r="Z88" s="15" t="str">
        <f>VLOOKUP(A88,[4]ImportationMaterialProgrammingE!B:X,23,0)</f>
        <v>FINALIZADO</v>
      </c>
      <c r="AA88" s="1" t="str">
        <f>IF(Z88="DTA TRANSP","",VLOOKUP(A88,[4]ImportationMaterialProgrammingE!$B:$V,21,0))</f>
        <v>23/02/2022</v>
      </c>
      <c r="AB88" s="22" t="e">
        <f>VLOOKUP(E88,[3]Relatório!$A$1:$AK$65536,36,0)</f>
        <v>#N/A</v>
      </c>
      <c r="AC88" s="22">
        <v>44614</v>
      </c>
      <c r="AD88" s="3" t="s">
        <v>457</v>
      </c>
      <c r="AF88" s="24"/>
      <c r="AG88" s="24"/>
      <c r="AH88" s="24"/>
      <c r="AI88" s="24"/>
    </row>
    <row r="89" spans="1:35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VLOOKUP(A89,[4]ImportationMaterialProgrammingE!B$3:C$1048576,2,0)</f>
        <v xml:space="preserve">540200778 </v>
      </c>
      <c r="F89" s="3" t="s">
        <v>585</v>
      </c>
      <c r="G89" s="3" t="s">
        <v>452</v>
      </c>
      <c r="H89" s="17">
        <f t="shared" ca="1" si="3"/>
        <v>75</v>
      </c>
      <c r="I89" s="15" t="str">
        <f>IF(VLOOKUP(A89,[4]ImportationMaterialProgrammingE!B$4:U$1048576,20,0)=0,"",VLOOKUP(A89,[4]ImportationMaterialProgrammingE!B$4:U$1048576,20,0))</f>
        <v>22/03/2022</v>
      </c>
      <c r="J89" s="15" t="str">
        <f>IF(VLOOKUP(A89,[4]ImportationMaterialProgrammingE!B$3:Y$1048576,24,0)&lt;&gt;"","Sim","Não")</f>
        <v>Sim</v>
      </c>
      <c r="K89" s="15" t="str">
        <f>IF(VLOOKUP(A89,[2]ImportationMaterialProgrammingE!B:X,23,0)="DTA TRANSP",VLOOKUP(A89,[2]ImportationMaterialProgrammingE!B:V,21,0),"")</f>
        <v/>
      </c>
      <c r="L89" s="15" t="str">
        <f>IF(VLOOKUP(A89,[2]ImportationMaterialProgrammingE!B:Y,24,0)=0,"",VLOOKUP(A89,[2]ImportationMaterialProgrammingE!B:Y,24,0))</f>
        <v>03/03/2022</v>
      </c>
      <c r="N89" s="3" t="str">
        <f t="shared" si="4"/>
        <v/>
      </c>
      <c r="P89" s="3" t="s">
        <v>586</v>
      </c>
      <c r="Q89" s="16" t="str">
        <f>VLOOKUP(A89,[4]ImportationMaterialProgrammingE!B:AN,39,0)</f>
        <v>2204838658</v>
      </c>
      <c r="R89" s="22" t="e">
        <f>VLOOKUP(E89,[3]Relatório!$A$1:$AK$65536,29,0)</f>
        <v>#N/A</v>
      </c>
      <c r="S89" s="22">
        <v>44634</v>
      </c>
      <c r="T89" s="17" t="str">
        <f>VLOOKUP(A89,[4]ImportationMaterialProgrammingE!B:F,5,0)</f>
        <v>VERDE</v>
      </c>
      <c r="U89" s="22" t="e">
        <f>VLOOKUP(E89,[3]Relatório!$A$1:$AK$65536,33,0)</f>
        <v>#N/A</v>
      </c>
      <c r="V89" s="22">
        <v>44615</v>
      </c>
      <c r="W89" s="18">
        <f t="shared" ca="1" si="5"/>
        <v>-8</v>
      </c>
      <c r="Z89" s="15" t="str">
        <f>VLOOKUP(A89,[4]ImportationMaterialProgrammingE!B:X,23,0)</f>
        <v/>
      </c>
      <c r="AA89" s="1" t="str">
        <f>IF(Z89="DTA TRANSP","",VLOOKUP(A89,[4]ImportationMaterialProgrammingE!$B:$V,21,0))</f>
        <v/>
      </c>
      <c r="AB89" s="22" t="e">
        <f>VLOOKUP(E89,[3]Relatório!$A$1:$AK$65536,36,0)</f>
        <v>#N/A</v>
      </c>
      <c r="AC89" s="22" t="s">
        <v>587</v>
      </c>
      <c r="AF89" s="24"/>
      <c r="AG89" s="24"/>
      <c r="AH89" s="24"/>
      <c r="AI89" s="24"/>
    </row>
    <row r="90" spans="1:35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VLOOKUP(A90,[4]ImportationMaterialProgrammingE!B$3:C$1048576,2,0)</f>
        <v xml:space="preserve">540200781 </v>
      </c>
      <c r="F90" s="3" t="s">
        <v>585</v>
      </c>
      <c r="G90" s="3" t="s">
        <v>452</v>
      </c>
      <c r="H90" s="17">
        <f t="shared" ca="1" si="3"/>
        <v>75</v>
      </c>
      <c r="I90" s="15" t="str">
        <f>IF(VLOOKUP(A90,[4]ImportationMaterialProgrammingE!B$4:U$1048576,20,0)=0,"",VLOOKUP(A90,[4]ImportationMaterialProgrammingE!B$4:U$1048576,20,0))</f>
        <v>24/02/2022</v>
      </c>
      <c r="J90" s="15" t="str">
        <f>IF(VLOOKUP(A90,[4]ImportationMaterialProgrammingE!B$3:Y$1048576,24,0)&lt;&gt;"","Sim","Não")</f>
        <v>Sim</v>
      </c>
      <c r="K90" s="15" t="str">
        <f>IF(VLOOKUP(A90,[2]ImportationMaterialProgrammingE!B:X,23,0)="DTA TRANSP",VLOOKUP(A90,[2]ImportationMaterialProgrammingE!B:V,21,0),"")</f>
        <v/>
      </c>
      <c r="L90" s="15" t="str">
        <f>IF(VLOOKUP(A90,[2]ImportationMaterialProgrammingE!B:Y,24,0)=0,"",VLOOKUP(A90,[2]ImportationMaterialProgrammingE!B:Y,24,0))</f>
        <v>03/03/2022</v>
      </c>
      <c r="N90" s="3" t="str">
        <f t="shared" si="4"/>
        <v/>
      </c>
      <c r="P90" s="3" t="s">
        <v>586</v>
      </c>
      <c r="Q90" s="16" t="str">
        <f>VLOOKUP(A90,[4]ImportationMaterialProgrammingE!B:AN,39,0)</f>
        <v xml:space="preserve">          </v>
      </c>
      <c r="R90" s="22" t="e">
        <f>VLOOKUP(E90,[3]Relatório!$A$1:$AK$65536,29,0)</f>
        <v>#N/A</v>
      </c>
      <c r="S90" s="22" t="s">
        <v>587</v>
      </c>
      <c r="T90" s="17" t="str">
        <f>VLOOKUP(A90,[4]ImportationMaterialProgrammingE!B:F,5,0)</f>
        <v/>
      </c>
      <c r="U90" s="22" t="e">
        <f>VLOOKUP(E90,[3]Relatório!$A$1:$AK$65536,33,0)</f>
        <v>#N/A</v>
      </c>
      <c r="V90" s="22">
        <v>44615</v>
      </c>
      <c r="W90" s="18">
        <f t="shared" ca="1" si="5"/>
        <v>-8</v>
      </c>
      <c r="Z90" s="15" t="str">
        <f>VLOOKUP(A90,[4]ImportationMaterialProgrammingE!B:X,23,0)</f>
        <v>DTA EADI</v>
      </c>
      <c r="AA90" s="1" t="str">
        <f>IF(Z90="DTA TRANSP","",VLOOKUP(A90,[4]ImportationMaterialProgrammingE!$B:$V,21,0))</f>
        <v/>
      </c>
      <c r="AB90" s="22" t="e">
        <f>VLOOKUP(E90,[3]Relatório!$A$1:$AK$65536,36,0)</f>
        <v>#N/A</v>
      </c>
      <c r="AC90" s="22" t="s">
        <v>587</v>
      </c>
      <c r="AF90" s="24"/>
      <c r="AG90" s="24"/>
      <c r="AH90" s="24"/>
      <c r="AI90" s="24"/>
    </row>
    <row r="91" spans="1:35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VLOOKUP(A91,[4]ImportationMaterialProgrammingE!B$3:C$1048576,2,0)</f>
        <v xml:space="preserve">540200782 </v>
      </c>
      <c r="F91" s="3" t="s">
        <v>585</v>
      </c>
      <c r="G91" s="3" t="s">
        <v>452</v>
      </c>
      <c r="H91" s="17">
        <f t="shared" ca="1" si="3"/>
        <v>63</v>
      </c>
      <c r="I91" s="15" t="str">
        <f>IF(VLOOKUP(A91,[4]ImportationMaterialProgrammingE!B$4:U$1048576,20,0)=0,"",VLOOKUP(A91,[4]ImportationMaterialProgrammingE!B$4:U$1048576,20,0))</f>
        <v>21/02/2022</v>
      </c>
      <c r="J91" s="15" t="str">
        <f>IF(VLOOKUP(A91,[4]ImportationMaterialProgrammingE!B$3:Y$1048576,24,0)&lt;&gt;"","Sim","Não")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P91" s="3" t="s">
        <v>586</v>
      </c>
      <c r="Q91" s="16" t="str">
        <f>VLOOKUP(A91,[4]ImportationMaterialProgrammingE!B:AN,39,0)</f>
        <v>2203411677</v>
      </c>
      <c r="R91" s="22" t="e">
        <f>VLOOKUP(E91,[3]Relatório!$A$1:$AK$65536,29,0)</f>
        <v>#N/A</v>
      </c>
      <c r="S91" s="22">
        <v>44613</v>
      </c>
      <c r="T91" s="17" t="str">
        <f>VLOOKUP(A91,[4]ImportationMaterialProgrammingE!B:F,5,0)</f>
        <v>VERMELHO</v>
      </c>
      <c r="U91" s="22" t="e">
        <f>VLOOKUP(E91,[3]Relatório!$A$1:$AK$65536,33,0)</f>
        <v>#N/A</v>
      </c>
      <c r="V91" s="22">
        <v>44613</v>
      </c>
      <c r="W91" s="18">
        <f t="shared" ca="1" si="5"/>
        <v>-10</v>
      </c>
      <c r="Z91" s="15" t="str">
        <f>VLOOKUP(A91,[4]ImportationMaterialProgrammingE!B:X,23,0)</f>
        <v/>
      </c>
      <c r="AA91" s="1" t="str">
        <f>IF(Z91="DTA TRANSP","",VLOOKUP(A91,[4]ImportationMaterialProgrammingE!$B:$V,21,0))</f>
        <v/>
      </c>
      <c r="AB91" s="22" t="e">
        <f>VLOOKUP(E91,[3]Relatório!$A$1:$AK$65536,36,0)</f>
        <v>#N/A</v>
      </c>
      <c r="AC91" s="22" t="s">
        <v>587</v>
      </c>
      <c r="AF91" s="24"/>
      <c r="AG91" s="24"/>
      <c r="AH91" s="24"/>
      <c r="AI91" s="24"/>
    </row>
    <row r="92" spans="1:35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VLOOKUP(A92,[4]ImportationMaterialProgrammingE!B$3:C$1048576,2,0)</f>
        <v xml:space="preserve">540200762 </v>
      </c>
      <c r="F92" s="3" t="s">
        <v>585</v>
      </c>
      <c r="G92" s="3" t="s">
        <v>452</v>
      </c>
      <c r="H92" s="17">
        <f t="shared" ca="1" si="3"/>
        <v>75</v>
      </c>
      <c r="I92" s="15" t="str">
        <f>IF(VLOOKUP(A92,[4]ImportationMaterialProgrammingE!B$4:U$1048576,20,0)=0,"",VLOOKUP(A92,[4]ImportationMaterialProgrammingE!B$4:U$1048576,20,0))</f>
        <v>24/03/2022</v>
      </c>
      <c r="J92" s="15" t="str">
        <f>IF(VLOOKUP(A92,[4]ImportationMaterialProgrammingE!B$3:Y$1048576,24,0)&lt;&gt;"","Sim","Não")</f>
        <v>Sim</v>
      </c>
      <c r="K92" s="15" t="str">
        <f>IF(VLOOKUP(A92,[2]ImportationMaterialProgrammingE!B:X,23,0)="DTA TRANSP",VLOOKUP(A92,[2]ImportationMaterialProgrammingE!B:V,21,0),"")</f>
        <v/>
      </c>
      <c r="L92" s="15" t="str">
        <f>IF(VLOOKUP(A92,[2]ImportationMaterialProgrammingE!B:Y,24,0)=0,"",VLOOKUP(A92,[2]ImportationMaterialProgrammingE!B:Y,24,0))</f>
        <v>03/03/2022</v>
      </c>
      <c r="N92" s="3" t="str">
        <f t="shared" si="4"/>
        <v/>
      </c>
      <c r="P92" s="3" t="s">
        <v>586</v>
      </c>
      <c r="Q92" s="16" t="str">
        <f>VLOOKUP(A92,[4]ImportationMaterialProgrammingE!B:AN,39,0)</f>
        <v>2204890234</v>
      </c>
      <c r="R92" s="22" t="e">
        <f>VLOOKUP(E92,[3]Relatório!$A$1:$AK$65536,29,0)</f>
        <v>#N/A</v>
      </c>
      <c r="S92" s="22">
        <v>44634</v>
      </c>
      <c r="T92" s="17" t="str">
        <f>VLOOKUP(A92,[4]ImportationMaterialProgrammingE!B:F,5,0)</f>
        <v>VERDE</v>
      </c>
      <c r="U92" s="22" t="e">
        <f>VLOOKUP(E92,[3]Relatório!$A$1:$AK$65536,33,0)</f>
        <v>#N/A</v>
      </c>
      <c r="V92" s="22">
        <v>44615</v>
      </c>
      <c r="W92" s="18">
        <f t="shared" ca="1" si="5"/>
        <v>-8</v>
      </c>
      <c r="Z92" s="15" t="str">
        <f>VLOOKUP(A92,[4]ImportationMaterialProgrammingE!B:X,23,0)</f>
        <v>SBL</v>
      </c>
      <c r="AA92" s="1" t="str">
        <f>IF(Z92="DTA TRANSP","",VLOOKUP(A92,[4]ImportationMaterialProgrammingE!$B:$V,21,0))</f>
        <v>21/03/2022</v>
      </c>
      <c r="AB92" s="22" t="e">
        <f>VLOOKUP(E92,[3]Relatório!$A$1:$AK$65536,36,0)</f>
        <v>#N/A</v>
      </c>
      <c r="AC92" s="22" t="s">
        <v>587</v>
      </c>
      <c r="AF92" s="24"/>
      <c r="AG92" s="24"/>
      <c r="AH92" s="24"/>
      <c r="AI92" s="24"/>
    </row>
    <row r="93" spans="1:35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VLOOKUP(A93,[4]ImportationMaterialProgrammingE!B$3:C$1048576,2,0)</f>
        <v xml:space="preserve">540200776 </v>
      </c>
      <c r="F93" s="3" t="s">
        <v>585</v>
      </c>
      <c r="G93" s="3" t="s">
        <v>452</v>
      </c>
      <c r="H93" s="17">
        <f t="shared" ca="1" si="3"/>
        <v>63</v>
      </c>
      <c r="I93" s="15" t="str">
        <f>IF(VLOOKUP(A93,[4]ImportationMaterialProgrammingE!B$4:U$1048576,20,0)=0,"",VLOOKUP(A93,[4]ImportationMaterialProgrammingE!B$4:U$1048576,20,0))</f>
        <v>23/02/2022</v>
      </c>
      <c r="J93" s="15" t="str">
        <f>IF(VLOOKUP(A93,[4]ImportationMaterialProgrammingE!B$3:Y$1048576,24,0)&lt;&gt;"","Sim","Não")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P93" s="3" t="s">
        <v>586</v>
      </c>
      <c r="Q93" s="16" t="str">
        <f>VLOOKUP(A93,[4]ImportationMaterialProgrammingE!B:AN,39,0)</f>
        <v>2203431511</v>
      </c>
      <c r="R93" s="22" t="e">
        <f>VLOOKUP(E93,[3]Relatório!$A$1:$AK$65536,29,0)</f>
        <v>#N/A</v>
      </c>
      <c r="S93" s="22">
        <v>44613</v>
      </c>
      <c r="T93" s="17" t="str">
        <f>VLOOKUP(A93,[4]ImportationMaterialProgrammingE!B:F,5,0)</f>
        <v>VERDE</v>
      </c>
      <c r="U93" s="22" t="e">
        <f>VLOOKUP(E93,[3]Relatório!$A$1:$AK$65536,33,0)</f>
        <v>#N/A</v>
      </c>
      <c r="V93" s="22">
        <v>44613</v>
      </c>
      <c r="W93" s="18">
        <f t="shared" ca="1" si="5"/>
        <v>-10</v>
      </c>
      <c r="Z93" s="15" t="str">
        <f>VLOOKUP(A93,[4]ImportationMaterialProgrammingE!B:X,23,0)</f>
        <v>FINALIZADO</v>
      </c>
      <c r="AA93" s="1" t="str">
        <f>IF(Z93="DTA TRANSP","",VLOOKUP(A93,[4]ImportationMaterialProgrammingE!$B:$V,21,0))</f>
        <v>23/02/2022</v>
      </c>
      <c r="AB93" s="22" t="e">
        <f>VLOOKUP(E93,[3]Relatório!$A$1:$AK$65536,36,0)</f>
        <v>#N/A</v>
      </c>
      <c r="AC93" s="22">
        <v>44614</v>
      </c>
      <c r="AD93" s="3" t="s">
        <v>457</v>
      </c>
      <c r="AF93" s="24"/>
      <c r="AG93" s="24"/>
      <c r="AH93" s="24"/>
      <c r="AI93" s="24"/>
    </row>
    <row r="94" spans="1:35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VLOOKUP(A94,[4]ImportationMaterialProgrammingE!B$3:C$1048576,2,0)</f>
        <v xml:space="preserve">540200777 </v>
      </c>
      <c r="F94" s="3" t="s">
        <v>585</v>
      </c>
      <c r="G94" s="3" t="s">
        <v>452</v>
      </c>
      <c r="H94" s="17">
        <f t="shared" ca="1" si="3"/>
        <v>75</v>
      </c>
      <c r="I94" s="15" t="str">
        <f>IF(VLOOKUP(A94,[4]ImportationMaterialProgrammingE!B$4:U$1048576,20,0)=0,"",VLOOKUP(A94,[4]ImportationMaterialProgrammingE!B$4:U$1048576,20,0))</f>
        <v/>
      </c>
      <c r="J94" s="15" t="str">
        <f>IF(VLOOKUP(A94,[4]ImportationMaterialProgrammingE!B$3:Y$1048576,24,0)&lt;&gt;"","Sim","Não")</f>
        <v>Sim</v>
      </c>
      <c r="K94" s="15" t="str">
        <f>IF(VLOOKUP(A94,[2]ImportationMaterialProgrammingE!B:X,23,0)="DTA TRANSP",VLOOKUP(A94,[2]ImportationMaterialProgrammingE!B:V,21,0),"")</f>
        <v/>
      </c>
      <c r="L94" s="15" t="str">
        <f>IF(VLOOKUP(A94,[2]ImportationMaterialProgrammingE!B:Y,24,0)=0,"",VLOOKUP(A94,[2]ImportationMaterialProgrammingE!B:Y,24,0))</f>
        <v>03/03/2022</v>
      </c>
      <c r="N94" s="3" t="str">
        <f t="shared" si="4"/>
        <v/>
      </c>
      <c r="P94" s="3" t="s">
        <v>586</v>
      </c>
      <c r="Q94" s="16" t="str">
        <f>VLOOKUP(A94,[4]ImportationMaterialProgrammingE!B:AN,39,0)</f>
        <v xml:space="preserve">          </v>
      </c>
      <c r="R94" s="22" t="e">
        <f>VLOOKUP(E94,[3]Relatório!$A$1:$AK$65536,29,0)</f>
        <v>#N/A</v>
      </c>
      <c r="S94" s="22" t="s">
        <v>587</v>
      </c>
      <c r="T94" s="17" t="str">
        <f>VLOOKUP(A94,[4]ImportationMaterialProgrammingE!B:F,5,0)</f>
        <v/>
      </c>
      <c r="U94" s="22" t="e">
        <f>VLOOKUP(E94,[3]Relatório!$A$1:$AK$65536,33,0)</f>
        <v>#N/A</v>
      </c>
      <c r="V94" s="22">
        <v>44627</v>
      </c>
      <c r="W94" s="18">
        <f t="shared" ca="1" si="5"/>
        <v>4</v>
      </c>
      <c r="Z94" s="15" t="str">
        <f>VLOOKUP(A94,[4]ImportationMaterialProgrammingE!B:X,23,0)</f>
        <v>DTA EADI</v>
      </c>
      <c r="AA94" s="1" t="str">
        <f>IF(Z94="DTA TRANSP","",VLOOKUP(A94,[4]ImportationMaterialProgrammingE!$B:$V,21,0))</f>
        <v/>
      </c>
      <c r="AB94" s="22" t="e">
        <f>VLOOKUP(E94,[3]Relatório!$A$1:$AK$65536,36,0)</f>
        <v>#N/A</v>
      </c>
      <c r="AC94" s="22" t="s">
        <v>587</v>
      </c>
      <c r="AF94" s="24"/>
      <c r="AG94" s="24"/>
      <c r="AH94" s="24"/>
      <c r="AI94" s="24"/>
    </row>
    <row r="95" spans="1:35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VLOOKUP(A95,[4]ImportationMaterialProgrammingE!B$3:C$1048576,2,0)</f>
        <v xml:space="preserve">540200779 </v>
      </c>
      <c r="F95" s="3" t="s">
        <v>585</v>
      </c>
      <c r="G95" s="3" t="s">
        <v>452</v>
      </c>
      <c r="H95" s="17">
        <f t="shared" ca="1" si="3"/>
        <v>63</v>
      </c>
      <c r="I95" s="15" t="str">
        <f>IF(VLOOKUP(A95,[4]ImportationMaterialProgrammingE!B$4:U$1048576,20,0)=0,"",VLOOKUP(A95,[4]ImportationMaterialProgrammingE!B$4:U$1048576,20,0))</f>
        <v>24/02/2022</v>
      </c>
      <c r="J95" s="15" t="str">
        <f>IF(VLOOKUP(A95,[4]ImportationMaterialProgrammingE!B$3:Y$1048576,24,0)&lt;&gt;"","Sim","Não")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P95" s="3" t="s">
        <v>586</v>
      </c>
      <c r="Q95" s="16" t="str">
        <f>VLOOKUP(A95,[4]ImportationMaterialProgrammingE!B:AN,39,0)</f>
        <v>2203656882</v>
      </c>
      <c r="R95" s="22" t="e">
        <f>VLOOKUP(E95,[3]Relatório!$A$1:$AK$65536,29,0)</f>
        <v>#N/A</v>
      </c>
      <c r="S95" s="22">
        <v>44615</v>
      </c>
      <c r="T95" s="17" t="str">
        <f>VLOOKUP(A95,[4]ImportationMaterialProgrammingE!B:F,5,0)</f>
        <v>VERDE</v>
      </c>
      <c r="U95" s="22" t="e">
        <f>VLOOKUP(E95,[3]Relatório!$A$1:$AK$65536,33,0)</f>
        <v>#N/A</v>
      </c>
      <c r="V95" s="22">
        <v>44624</v>
      </c>
      <c r="W95" s="18">
        <f t="shared" ca="1" si="5"/>
        <v>1</v>
      </c>
      <c r="Z95" s="15" t="str">
        <f>VLOOKUP(A95,[4]ImportationMaterialProgrammingE!B:X,23,0)</f>
        <v>FINALIZADO</v>
      </c>
      <c r="AA95" s="1" t="str">
        <f>IF(Z95="DTA TRANSP","",VLOOKUP(A95,[4]ImportationMaterialProgrammingE!$B:$V,21,0))</f>
        <v>24/02/2022</v>
      </c>
      <c r="AB95" s="22" t="e">
        <f>VLOOKUP(E95,[3]Relatório!$A$1:$AK$65536,36,0)</f>
        <v>#N/A</v>
      </c>
      <c r="AC95" s="22">
        <v>44616</v>
      </c>
      <c r="AD95" s="3" t="s">
        <v>457</v>
      </c>
      <c r="AF95" s="24"/>
      <c r="AG95" s="24"/>
      <c r="AH95" s="24"/>
      <c r="AI95" s="24"/>
    </row>
    <row r="96" spans="1:35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VLOOKUP(A96,[4]ImportationMaterialProgrammingE!B$3:C$1048576,2,0)</f>
        <v xml:space="preserve">540200780 </v>
      </c>
      <c r="F96" s="3" t="s">
        <v>585</v>
      </c>
      <c r="G96" s="3" t="s">
        <v>452</v>
      </c>
      <c r="H96" s="17">
        <f t="shared" ca="1" si="3"/>
        <v>63</v>
      </c>
      <c r="I96" s="15" t="str">
        <f>IF(VLOOKUP(A96,[4]ImportationMaterialProgrammingE!B$4:U$1048576,20,0)=0,"",VLOOKUP(A96,[4]ImportationMaterialProgrammingE!B$4:U$1048576,20,0))</f>
        <v>11/02/2022</v>
      </c>
      <c r="J96" s="15" t="str">
        <f>IF(VLOOKUP(A96,[4]ImportationMaterialProgrammingE!B$3:Y$1048576,24,0)&lt;&gt;"","Sim","Não")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P96" s="3" t="s">
        <v>586</v>
      </c>
      <c r="Q96" s="16" t="str">
        <f>VLOOKUP(A96,[4]ImportationMaterialProgrammingE!B:AN,39,0)</f>
        <v>2203418221</v>
      </c>
      <c r="R96" s="22" t="e">
        <f>VLOOKUP(E96,[3]Relatório!$A$1:$AK$65536,29,0)</f>
        <v>#N/A</v>
      </c>
      <c r="S96" s="22">
        <v>44613</v>
      </c>
      <c r="T96" s="17" t="str">
        <f>VLOOKUP(A96,[4]ImportationMaterialProgrammingE!B:F,5,0)</f>
        <v>VERDE</v>
      </c>
      <c r="U96" s="22" t="e">
        <f>VLOOKUP(E96,[3]Relatório!$A$1:$AK$65536,33,0)</f>
        <v>#N/A</v>
      </c>
      <c r="V96" s="22">
        <v>44616</v>
      </c>
      <c r="W96" s="18">
        <f t="shared" ca="1" si="5"/>
        <v>-7</v>
      </c>
      <c r="Z96" s="15" t="str">
        <f>VLOOKUP(A96,[4]ImportationMaterialProgrammingE!B:X,23,0)</f>
        <v>FINALIZADO</v>
      </c>
      <c r="AA96" s="1" t="str">
        <f>IF(Z96="DTA TRANSP","",VLOOKUP(A96,[4]ImportationMaterialProgrammingE!$B:$V,21,0))</f>
        <v>23/02/2022</v>
      </c>
      <c r="AB96" s="22" t="e">
        <f>VLOOKUP(E96,[3]Relatório!$A$1:$AK$65536,36,0)</f>
        <v>#N/A</v>
      </c>
      <c r="AC96" s="22">
        <v>44614</v>
      </c>
      <c r="AD96" s="3" t="s">
        <v>457</v>
      </c>
      <c r="AF96" s="24"/>
      <c r="AG96" s="24"/>
      <c r="AH96" s="24"/>
      <c r="AI96" s="24"/>
    </row>
    <row r="97" spans="1:35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VLOOKUP(A97,[4]ImportationMaterialProgrammingE!B$3:C$1048576,2,0)</f>
        <v xml:space="preserve">540200961 </v>
      </c>
      <c r="F97" s="3" t="s">
        <v>585</v>
      </c>
      <c r="G97" s="3" t="s">
        <v>452</v>
      </c>
      <c r="H97" s="17">
        <f t="shared" ca="1" si="3"/>
        <v>63</v>
      </c>
      <c r="I97" s="15" t="str">
        <f>IF(VLOOKUP(A97,[4]ImportationMaterialProgrammingE!B$4:U$1048576,20,0)=0,"",VLOOKUP(A97,[4]ImportationMaterialProgrammingE!B$4:U$1048576,20,0))</f>
        <v/>
      </c>
      <c r="J97" s="15" t="str">
        <f>IF(VLOOKUP(A97,[4]ImportationMaterialProgrammingE!B$3:Y$1048576,24,0)&lt;&gt;"","Sim","Não")</f>
        <v>Sim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P97" s="3" t="s">
        <v>586</v>
      </c>
      <c r="Q97" s="16" t="str">
        <f>VLOOKUP(A97,[4]ImportationMaterialProgrammingE!B:AN,39,0)</f>
        <v xml:space="preserve">          </v>
      </c>
      <c r="R97" s="22" t="e">
        <f>VLOOKUP(E97,[3]Relatório!$A$1:$AK$65536,29,0)</f>
        <v>#N/A</v>
      </c>
      <c r="S97" s="22" t="s">
        <v>587</v>
      </c>
      <c r="T97" s="17" t="str">
        <f>VLOOKUP(A97,[4]ImportationMaterialProgrammingE!B:F,5,0)</f>
        <v/>
      </c>
      <c r="U97" s="22" t="e">
        <f>VLOOKUP(E97,[3]Relatório!$A$1:$AK$65536,33,0)</f>
        <v>#N/A</v>
      </c>
      <c r="V97" s="22">
        <v>44614</v>
      </c>
      <c r="W97" s="18">
        <f t="shared" ca="1" si="5"/>
        <v>-9</v>
      </c>
      <c r="Z97" s="15" t="str">
        <f>VLOOKUP(A97,[4]ImportationMaterialProgrammingE!B:X,23,0)</f>
        <v>DTA EADI</v>
      </c>
      <c r="AA97" s="1" t="str">
        <f>IF(Z97="DTA TRANSP","",VLOOKUP(A97,[4]ImportationMaterialProgrammingE!$B:$V,21,0))</f>
        <v/>
      </c>
      <c r="AB97" s="22" t="e">
        <f>VLOOKUP(E97,[3]Relatório!$A$1:$AK$65536,36,0)</f>
        <v>#N/A</v>
      </c>
      <c r="AC97" s="22" t="s">
        <v>587</v>
      </c>
      <c r="AF97" s="24"/>
      <c r="AG97" s="24"/>
      <c r="AH97" s="24"/>
      <c r="AI97" s="24"/>
    </row>
    <row r="98" spans="1:35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VLOOKUP(A98,[4]ImportationMaterialProgrammingE!B$3:C$1048576,2,0)</f>
        <v xml:space="preserve">540200783 </v>
      </c>
      <c r="F98" s="3" t="s">
        <v>585</v>
      </c>
      <c r="G98" s="3" t="s">
        <v>452</v>
      </c>
      <c r="H98" s="17">
        <f t="shared" ca="1" si="3"/>
        <v>63</v>
      </c>
      <c r="I98" s="15" t="str">
        <f>IF(VLOOKUP(A98,[4]ImportationMaterialProgrammingE!B$4:U$1048576,20,0)=0,"",VLOOKUP(A98,[4]ImportationMaterialProgrammingE!B$4:U$1048576,20,0))</f>
        <v>21/02/2022</v>
      </c>
      <c r="J98" s="15" t="str">
        <f>IF(VLOOKUP(A98,[4]ImportationMaterialProgrammingE!B$3:Y$1048576,24,0)&lt;&gt;"","Sim","Não")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P98" s="3" t="s">
        <v>586</v>
      </c>
      <c r="Q98" s="16" t="str">
        <f>VLOOKUP(A98,[4]ImportationMaterialProgrammingE!B:AN,39,0)</f>
        <v>2203405278</v>
      </c>
      <c r="R98" s="22" t="e">
        <f>VLOOKUP(E98,[3]Relatório!$A$1:$AK$65536,29,0)</f>
        <v>#N/A</v>
      </c>
      <c r="S98" s="22">
        <v>44613</v>
      </c>
      <c r="T98" s="17" t="str">
        <f>VLOOKUP(A98,[4]ImportationMaterialProgrammingE!B:F,5,0)</f>
        <v>VERDE</v>
      </c>
      <c r="U98" s="22" t="e">
        <f>VLOOKUP(E98,[3]Relatório!$A$1:$AK$65536,33,0)</f>
        <v>#N/A</v>
      </c>
      <c r="V98" s="22">
        <v>44614</v>
      </c>
      <c r="W98" s="18">
        <f t="shared" ca="1" si="5"/>
        <v>-9</v>
      </c>
      <c r="Z98" s="15" t="str">
        <f>VLOOKUP(A98,[4]ImportationMaterialProgrammingE!B:X,23,0)</f>
        <v>FINALIZADO</v>
      </c>
      <c r="AA98" s="1" t="str">
        <f>IF(Z98="DTA TRANSP","",VLOOKUP(A98,[4]ImportationMaterialProgrammingE!$B:$V,21,0))</f>
        <v>22/02/2022</v>
      </c>
      <c r="AB98" s="22" t="e">
        <f>VLOOKUP(E98,[3]Relatório!$A$1:$AK$65536,36,0)</f>
        <v>#N/A</v>
      </c>
      <c r="AC98" s="22">
        <v>44613</v>
      </c>
      <c r="AD98" s="3" t="s">
        <v>457</v>
      </c>
      <c r="AF98" s="24"/>
      <c r="AG98" s="24"/>
      <c r="AH98" s="24"/>
      <c r="AI98" s="24"/>
    </row>
    <row r="99" spans="1:35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VLOOKUP(A99,[4]ImportationMaterialProgrammingE!B$3:C$1048576,2,0)</f>
        <v xml:space="preserve">540200784 </v>
      </c>
      <c r="F99" s="3" t="s">
        <v>585</v>
      </c>
      <c r="G99" s="3" t="s">
        <v>452</v>
      </c>
      <c r="H99" s="17">
        <f t="shared" ca="1" si="3"/>
        <v>63</v>
      </c>
      <c r="I99" s="15" t="str">
        <f>IF(VLOOKUP(A99,[4]ImportationMaterialProgrammingE!B$4:U$1048576,20,0)=0,"",VLOOKUP(A99,[4]ImportationMaterialProgrammingE!B$4:U$1048576,20,0))</f>
        <v>18/02/2022</v>
      </c>
      <c r="J99" s="15" t="str">
        <f>IF(VLOOKUP(A99,[4]ImportationMaterialProgrammingE!B$3:Y$1048576,24,0)&lt;&gt;"","Sim","Não")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P99" s="3" t="s">
        <v>586</v>
      </c>
      <c r="Q99" s="16" t="str">
        <f>VLOOKUP(A99,[4]ImportationMaterialProgrammingE!B:AN,39,0)</f>
        <v>2203608659</v>
      </c>
      <c r="R99" s="22" t="e">
        <f>VLOOKUP(E99,[3]Relatório!$A$1:$AK$65536,29,0)</f>
        <v>#N/A</v>
      </c>
      <c r="S99" s="22">
        <v>44615</v>
      </c>
      <c r="T99" s="17" t="str">
        <f>VLOOKUP(A99,[4]ImportationMaterialProgrammingE!B:F,5,0)</f>
        <v>VERDE</v>
      </c>
      <c r="U99" s="22" t="e">
        <f>VLOOKUP(E99,[3]Relatório!$A$1:$AK$65536,33,0)</f>
        <v>#N/A</v>
      </c>
      <c r="V99" s="22">
        <v>44614</v>
      </c>
      <c r="W99" s="18">
        <f t="shared" ca="1" si="5"/>
        <v>-9</v>
      </c>
      <c r="Z99" s="15" t="str">
        <f>VLOOKUP(A99,[4]ImportationMaterialProgrammingE!B:X,23,0)</f>
        <v>FINALIZADO</v>
      </c>
      <c r="AA99" s="1" t="str">
        <f>IF(Z99="DTA TRANSP","",VLOOKUP(A99,[4]ImportationMaterialProgrammingE!$B:$V,21,0))</f>
        <v>02/03/2022</v>
      </c>
      <c r="AB99" s="22" t="e">
        <f>VLOOKUP(E99,[3]Relatório!$A$1:$AK$65536,36,0)</f>
        <v>#N/A</v>
      </c>
      <c r="AC99" s="22">
        <v>44615</v>
      </c>
      <c r="AD99" s="3" t="s">
        <v>457</v>
      </c>
      <c r="AF99" s="24"/>
      <c r="AG99" s="24"/>
      <c r="AH99" s="24"/>
      <c r="AI99" s="24"/>
    </row>
    <row r="100" spans="1:35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VLOOKUP(A100,[4]ImportationMaterialProgrammingE!B$3:C$1048576,2,0)</f>
        <v xml:space="preserve">540200880 </v>
      </c>
      <c r="F100" s="3" t="s">
        <v>585</v>
      </c>
      <c r="G100" s="3" t="s">
        <v>452</v>
      </c>
      <c r="H100" s="17">
        <f t="shared" ca="1" si="3"/>
        <v>63</v>
      </c>
      <c r="I100" s="15" t="str">
        <f>IF(VLOOKUP(A100,[4]ImportationMaterialProgrammingE!B$4:U$1048576,20,0)=0,"",VLOOKUP(A100,[4]ImportationMaterialProgrammingE!B$4:U$1048576,20,0))</f>
        <v>21/02/2022</v>
      </c>
      <c r="J100" s="15" t="str">
        <f>IF(VLOOKUP(A100,[4]ImportationMaterialProgrammingE!B$3:Y$1048576,24,0)&lt;&gt;"","Sim","Não")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P100" s="3" t="s">
        <v>586</v>
      </c>
      <c r="Q100" s="16" t="str">
        <f>VLOOKUP(A100,[4]ImportationMaterialProgrammingE!B:AN,39,0)</f>
        <v>2203405359</v>
      </c>
      <c r="R100" s="22" t="e">
        <f>VLOOKUP(E100,[3]Relatório!$A$1:$AK$65536,29,0)</f>
        <v>#N/A</v>
      </c>
      <c r="S100" s="22">
        <v>44613</v>
      </c>
      <c r="T100" s="17" t="str">
        <f>VLOOKUP(A100,[4]ImportationMaterialProgrammingE!B:F,5,0)</f>
        <v>VERDE</v>
      </c>
      <c r="U100" s="22" t="e">
        <f>VLOOKUP(E100,[3]Relatório!$A$1:$AK$65536,33,0)</f>
        <v>#N/A</v>
      </c>
      <c r="V100" s="22">
        <v>44627</v>
      </c>
      <c r="W100" s="18">
        <f t="shared" ca="1" si="5"/>
        <v>4</v>
      </c>
      <c r="Z100" s="15" t="str">
        <f>VLOOKUP(A100,[4]ImportationMaterialProgrammingE!B:X,23,0)</f>
        <v>FINALIZADO</v>
      </c>
      <c r="AA100" s="1" t="str">
        <f>IF(Z100="DTA TRANSP","",VLOOKUP(A100,[4]ImportationMaterialProgrammingE!$B:$V,21,0))</f>
        <v>23/02/2022</v>
      </c>
      <c r="AB100" s="22" t="e">
        <f>VLOOKUP(E100,[3]Relatório!$A$1:$AK$65536,36,0)</f>
        <v>#N/A</v>
      </c>
      <c r="AC100" s="22">
        <v>44614</v>
      </c>
      <c r="AD100" s="3" t="s">
        <v>457</v>
      </c>
      <c r="AF100" s="24"/>
      <c r="AG100" s="24"/>
      <c r="AH100" s="24"/>
      <c r="AI100" s="24"/>
    </row>
    <row r="101" spans="1:35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VLOOKUP(A101,[4]ImportationMaterialProgrammingE!B$3:C$1048576,2,0)</f>
        <v xml:space="preserve">540200785 </v>
      </c>
      <c r="F101" s="3" t="s">
        <v>585</v>
      </c>
      <c r="G101" s="3" t="s">
        <v>452</v>
      </c>
      <c r="H101" s="17">
        <f t="shared" ca="1" si="3"/>
        <v>63</v>
      </c>
      <c r="I101" s="15" t="str">
        <f>IF(VLOOKUP(A101,[4]ImportationMaterialProgrammingE!B$4:U$1048576,20,0)=0,"",VLOOKUP(A101,[4]ImportationMaterialProgrammingE!B$4:U$1048576,20,0))</f>
        <v/>
      </c>
      <c r="J101" s="15" t="str">
        <f>IF(VLOOKUP(A101,[4]ImportationMaterialProgrammingE!B$3:Y$1048576,24,0)&lt;&gt;"","Sim","Não")</f>
        <v>Sim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P101" s="3" t="s">
        <v>586</v>
      </c>
      <c r="Q101" s="16" t="str">
        <f>VLOOKUP(A101,[4]ImportationMaterialProgrammingE!B:AN,39,0)</f>
        <v xml:space="preserve">          </v>
      </c>
      <c r="R101" s="22" t="e">
        <f>VLOOKUP(E101,[3]Relatório!$A$1:$AK$65536,29,0)</f>
        <v>#N/A</v>
      </c>
      <c r="S101" s="22" t="s">
        <v>587</v>
      </c>
      <c r="T101" s="17" t="str">
        <f>VLOOKUP(A101,[4]ImportationMaterialProgrammingE!B:F,5,0)</f>
        <v/>
      </c>
      <c r="U101" s="22" t="e">
        <f>VLOOKUP(E101,[3]Relatório!$A$1:$AK$65536,33,0)</f>
        <v>#N/A</v>
      </c>
      <c r="V101" s="22">
        <v>44615</v>
      </c>
      <c r="W101" s="18">
        <f t="shared" ca="1" si="5"/>
        <v>-8</v>
      </c>
      <c r="Z101" s="15" t="str">
        <f>VLOOKUP(A101,[4]ImportationMaterialProgrammingE!B:X,23,0)</f>
        <v>DTA EADI</v>
      </c>
      <c r="AA101" s="1" t="str">
        <f>IF(Z101="DTA TRANSP","",VLOOKUP(A101,[4]ImportationMaterialProgrammingE!$B:$V,21,0))</f>
        <v/>
      </c>
      <c r="AB101" s="22" t="e">
        <f>VLOOKUP(E101,[3]Relatório!$A$1:$AK$65536,36,0)</f>
        <v>#N/A</v>
      </c>
      <c r="AC101" s="22" t="s">
        <v>587</v>
      </c>
      <c r="AF101" s="24"/>
      <c r="AG101" s="24"/>
      <c r="AH101" s="24"/>
      <c r="AI101" s="24"/>
    </row>
    <row r="102" spans="1:35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VLOOKUP(A102,[4]ImportationMaterialProgrammingE!B$3:C$1048576,2,0)</f>
        <v xml:space="preserve">540200786 </v>
      </c>
      <c r="F102" s="3" t="s">
        <v>585</v>
      </c>
      <c r="G102" s="3" t="s">
        <v>452</v>
      </c>
      <c r="H102" s="17">
        <f t="shared" ca="1" si="3"/>
        <v>63</v>
      </c>
      <c r="I102" s="15" t="str">
        <f>IF(VLOOKUP(A102,[4]ImportationMaterialProgrammingE!B$4:U$1048576,20,0)=0,"",VLOOKUP(A102,[4]ImportationMaterialProgrammingE!B$4:U$1048576,20,0))</f>
        <v>23/03/2022</v>
      </c>
      <c r="J102" s="15" t="str">
        <f>IF(VLOOKUP(A102,[4]ImportationMaterialProgrammingE!B$3:Y$1048576,24,0)&lt;&gt;"","Sim","Não")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P102" s="3" t="s">
        <v>586</v>
      </c>
      <c r="Q102" s="16" t="str">
        <f>VLOOKUP(A102,[4]ImportationMaterialProgrammingE!B:AN,39,0)</f>
        <v xml:space="preserve">          </v>
      </c>
      <c r="R102" s="22" t="e">
        <f>VLOOKUP(E102,[3]Relatório!$A$1:$AK$65536,29,0)</f>
        <v>#N/A</v>
      </c>
      <c r="S102" s="22" t="s">
        <v>587</v>
      </c>
      <c r="T102" s="17" t="str">
        <f>VLOOKUP(A102,[4]ImportationMaterialProgrammingE!B:F,5,0)</f>
        <v/>
      </c>
      <c r="U102" s="22" t="e">
        <f>VLOOKUP(E102,[3]Relatório!$A$1:$AK$65536,33,0)</f>
        <v>#N/A</v>
      </c>
      <c r="V102" s="22">
        <v>44634</v>
      </c>
      <c r="W102" s="18">
        <f t="shared" ca="1" si="5"/>
        <v>11</v>
      </c>
      <c r="Z102" s="15" t="str">
        <f>VLOOKUP(A102,[4]ImportationMaterialProgrammingE!B:X,23,0)</f>
        <v>DTA TRANSP</v>
      </c>
      <c r="AA102" s="1" t="str">
        <f>IF(Z102="DTA TRANSP","",VLOOKUP(A102,[4]ImportationMaterialProgrammingE!$B:$V,21,0))</f>
        <v/>
      </c>
      <c r="AB102" s="22" t="e">
        <f>VLOOKUP(E102,[3]Relatório!$A$1:$AK$65536,36,0)</f>
        <v>#N/A</v>
      </c>
      <c r="AC102" s="22" t="s">
        <v>587</v>
      </c>
      <c r="AF102" s="24"/>
      <c r="AG102" s="24"/>
      <c r="AH102" s="24"/>
      <c r="AI102" s="24"/>
    </row>
    <row r="103" spans="1:35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VLOOKUP(A103,[4]ImportationMaterialProgrammingE!B$3:C$1048576,2,0)</f>
        <v xml:space="preserve">540200787 </v>
      </c>
      <c r="F103" s="3" t="s">
        <v>585</v>
      </c>
      <c r="G103" s="3" t="s">
        <v>452</v>
      </c>
      <c r="H103" s="17">
        <f t="shared" ca="1" si="3"/>
        <v>63</v>
      </c>
      <c r="I103" s="15" t="str">
        <f>IF(VLOOKUP(A103,[4]ImportationMaterialProgrammingE!B$4:U$1048576,20,0)=0,"",VLOOKUP(A103,[4]ImportationMaterialProgrammingE!B$4:U$1048576,20,0))</f>
        <v/>
      </c>
      <c r="J103" s="15" t="str">
        <f>IF(VLOOKUP(A103,[4]ImportationMaterialProgrammingE!B$3:Y$1048576,24,0)&lt;&gt;"","Sim","Não")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P103" s="3" t="s">
        <v>586</v>
      </c>
      <c r="Q103" s="16" t="str">
        <f>VLOOKUP(A103,[4]ImportationMaterialProgrammingE!B:AN,39,0)</f>
        <v>2204075077</v>
      </c>
      <c r="R103" s="22" t="e">
        <f>VLOOKUP(E103,[3]Relatório!$A$1:$AK$65536,29,0)</f>
        <v>#N/A</v>
      </c>
      <c r="S103" s="22">
        <v>44623</v>
      </c>
      <c r="T103" s="17" t="str">
        <f>VLOOKUP(A103,[4]ImportationMaterialProgrammingE!B:F,5,0)</f>
        <v>VERDE</v>
      </c>
      <c r="U103" s="22" t="e">
        <f>VLOOKUP(E103,[3]Relatório!$A$1:$AK$65536,33,0)</f>
        <v>#N/A</v>
      </c>
      <c r="V103" s="22">
        <v>44615</v>
      </c>
      <c r="W103" s="18">
        <f t="shared" ca="1" si="5"/>
        <v>-8</v>
      </c>
      <c r="Z103" s="15" t="str">
        <f>VLOOKUP(A103,[4]ImportationMaterialProgrammingE!B:X,23,0)</f>
        <v/>
      </c>
      <c r="AA103" s="1" t="str">
        <f>IF(Z103="DTA TRANSP","",VLOOKUP(A103,[4]ImportationMaterialProgrammingE!$B:$V,21,0))</f>
        <v/>
      </c>
      <c r="AB103" s="22" t="e">
        <f>VLOOKUP(E103,[3]Relatório!$A$1:$AK$65536,36,0)</f>
        <v>#N/A</v>
      </c>
      <c r="AC103" s="22">
        <v>44627</v>
      </c>
      <c r="AD103" s="3" t="s">
        <v>457</v>
      </c>
      <c r="AF103" s="24"/>
      <c r="AG103" s="24"/>
      <c r="AH103" s="24"/>
      <c r="AI103" s="24"/>
    </row>
    <row r="104" spans="1:35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VLOOKUP(A104,[4]ImportationMaterialProgrammingE!B$3:C$1048576,2,0)</f>
        <v xml:space="preserve">540200788 </v>
      </c>
      <c r="F104" s="3" t="s">
        <v>585</v>
      </c>
      <c r="G104" s="3" t="s">
        <v>452</v>
      </c>
      <c r="H104" s="17">
        <f t="shared" ca="1" si="3"/>
        <v>63</v>
      </c>
      <c r="I104" s="15" t="str">
        <f>IF(VLOOKUP(A104,[4]ImportationMaterialProgrammingE!B$4:U$1048576,20,0)=0,"",VLOOKUP(A104,[4]ImportationMaterialProgrammingE!B$4:U$1048576,20,0))</f>
        <v>22/02/2022</v>
      </c>
      <c r="J104" s="15" t="str">
        <f>IF(VLOOKUP(A104,[4]ImportationMaterialProgrammingE!B$3:Y$1048576,24,0)&lt;&gt;"","Sim","Não")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P104" s="3" t="s">
        <v>586</v>
      </c>
      <c r="Q104" s="16" t="str">
        <f>VLOOKUP(A104,[4]ImportationMaterialProgrammingE!B:AN,39,0)</f>
        <v>2203427441</v>
      </c>
      <c r="R104" s="22" t="e">
        <f>VLOOKUP(E104,[3]Relatório!$A$1:$AK$65536,29,0)</f>
        <v>#N/A</v>
      </c>
      <c r="S104" s="22">
        <v>44613</v>
      </c>
      <c r="T104" s="17" t="str">
        <f>VLOOKUP(A104,[4]ImportationMaterialProgrammingE!B:F,5,0)</f>
        <v>VERDE</v>
      </c>
      <c r="U104" s="22" t="e">
        <f>VLOOKUP(E104,[3]Relatório!$A$1:$AK$65536,33,0)</f>
        <v>#N/A</v>
      </c>
      <c r="V104" s="22">
        <v>44614</v>
      </c>
      <c r="W104" s="18">
        <f t="shared" ca="1" si="5"/>
        <v>-9</v>
      </c>
      <c r="Z104" s="15" t="str">
        <f>VLOOKUP(A104,[4]ImportationMaterialProgrammingE!B:X,23,0)</f>
        <v>FINALIZADO</v>
      </c>
      <c r="AA104" s="1" t="str">
        <f>IF(Z104="DTA TRANSP","",VLOOKUP(A104,[4]ImportationMaterialProgrammingE!$B:$V,21,0))</f>
        <v>23/02/2022</v>
      </c>
      <c r="AB104" s="22" t="e">
        <f>VLOOKUP(E104,[3]Relatório!$A$1:$AK$65536,36,0)</f>
        <v>#N/A</v>
      </c>
      <c r="AC104" s="22">
        <v>44614</v>
      </c>
      <c r="AD104" s="3" t="s">
        <v>457</v>
      </c>
      <c r="AF104" s="24"/>
      <c r="AG104" s="24"/>
      <c r="AH104" s="24"/>
      <c r="AI104" s="24"/>
    </row>
    <row r="105" spans="1:35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VLOOKUP(A105,[4]ImportationMaterialProgrammingE!B$3:C$1048576,2,0)</f>
        <v xml:space="preserve">540200789 </v>
      </c>
      <c r="F105" s="3" t="s">
        <v>585</v>
      </c>
      <c r="G105" s="3" t="s">
        <v>452</v>
      </c>
      <c r="H105" s="17">
        <f t="shared" ca="1" si="3"/>
        <v>63</v>
      </c>
      <c r="I105" s="15" t="str">
        <f>IF(VLOOKUP(A105,[4]ImportationMaterialProgrammingE!B$4:U$1048576,20,0)=0,"",VLOOKUP(A105,[4]ImportationMaterialProgrammingE!B$4:U$1048576,20,0))</f>
        <v>22/02/2022</v>
      </c>
      <c r="J105" s="15" t="str">
        <f>IF(VLOOKUP(A105,[4]ImportationMaterialProgrammingE!B$3:Y$1048576,24,0)&lt;&gt;"","Sim","Não")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P105" s="3" t="s">
        <v>586</v>
      </c>
      <c r="Q105" s="16" t="str">
        <f>VLOOKUP(A105,[4]ImportationMaterialProgrammingE!B:AN,39,0)</f>
        <v>2203427395</v>
      </c>
      <c r="R105" s="22" t="e">
        <f>VLOOKUP(E105,[3]Relatório!$A$1:$AK$65536,29,0)</f>
        <v>#N/A</v>
      </c>
      <c r="S105" s="22">
        <v>44613</v>
      </c>
      <c r="T105" s="17" t="str">
        <f>VLOOKUP(A105,[4]ImportationMaterialProgrammingE!B:F,5,0)</f>
        <v>VERDE</v>
      </c>
      <c r="U105" s="22" t="e">
        <f>VLOOKUP(E105,[3]Relatório!$A$1:$AK$65536,33,0)</f>
        <v>#N/A</v>
      </c>
      <c r="V105" s="22">
        <v>44631</v>
      </c>
      <c r="W105" s="18">
        <f t="shared" ca="1" si="5"/>
        <v>8</v>
      </c>
      <c r="Z105" s="15" t="str">
        <f>VLOOKUP(A105,[4]ImportationMaterialProgrammingE!B:X,23,0)</f>
        <v>FINALIZADO</v>
      </c>
      <c r="AA105" s="1" t="str">
        <f>IF(Z105="DTA TRANSP","",VLOOKUP(A105,[4]ImportationMaterialProgrammingE!$B:$V,21,0))</f>
        <v>22/02/2022</v>
      </c>
      <c r="AB105" s="22" t="e">
        <f>VLOOKUP(E105,[3]Relatório!$A$1:$AK$65536,36,0)</f>
        <v>#N/A</v>
      </c>
      <c r="AC105" s="22">
        <v>44614</v>
      </c>
      <c r="AD105" s="3" t="s">
        <v>457</v>
      </c>
      <c r="AF105" s="24"/>
      <c r="AG105" s="24"/>
      <c r="AH105" s="24"/>
      <c r="AI105" s="24"/>
    </row>
    <row r="106" spans="1:35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VLOOKUP(A106,[4]ImportationMaterialProgrammingE!B$3:C$1048576,2,0)</f>
        <v xml:space="preserve">540200790 </v>
      </c>
      <c r="F106" s="3" t="s">
        <v>585</v>
      </c>
      <c r="G106" s="3" t="s">
        <v>452</v>
      </c>
      <c r="H106" s="17">
        <f t="shared" ca="1" si="3"/>
        <v>63</v>
      </c>
      <c r="I106" s="15" t="str">
        <f>IF(VLOOKUP(A106,[4]ImportationMaterialProgrammingE!B$4:U$1048576,20,0)=0,"",VLOOKUP(A106,[4]ImportationMaterialProgrammingE!B$4:U$1048576,20,0))</f>
        <v>23/02/2022</v>
      </c>
      <c r="J106" s="15" t="str">
        <f>IF(VLOOKUP(A106,[4]ImportationMaterialProgrammingE!B$3:Y$1048576,24,0)&lt;&gt;"","Sim","Não")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P106" s="3" t="s">
        <v>586</v>
      </c>
      <c r="Q106" s="16" t="str">
        <f>VLOOKUP(A106,[4]ImportationMaterialProgrammingE!B:AN,39,0)</f>
        <v>2203431520</v>
      </c>
      <c r="R106" s="22" t="e">
        <f>VLOOKUP(E106,[3]Relatório!$A$1:$AK$65536,29,0)</f>
        <v>#N/A</v>
      </c>
      <c r="S106" s="22">
        <v>44613</v>
      </c>
      <c r="T106" s="17" t="str">
        <f>VLOOKUP(A106,[4]ImportationMaterialProgrammingE!B:F,5,0)</f>
        <v>VERDE</v>
      </c>
      <c r="U106" s="22" t="e">
        <f>VLOOKUP(E106,[3]Relatório!$A$1:$AK$65536,33,0)</f>
        <v>#N/A</v>
      </c>
      <c r="V106" s="22">
        <v>44615</v>
      </c>
      <c r="W106" s="18">
        <f t="shared" ca="1" si="5"/>
        <v>-8</v>
      </c>
      <c r="Z106" s="15" t="str">
        <f>VLOOKUP(A106,[4]ImportationMaterialProgrammingE!B:X,23,0)</f>
        <v>FINALIZADO</v>
      </c>
      <c r="AA106" s="1" t="str">
        <f>IF(Z106="DTA TRANSP","",VLOOKUP(A106,[4]ImportationMaterialProgrammingE!$B:$V,21,0))</f>
        <v>23/02/2022</v>
      </c>
      <c r="AB106" s="22" t="e">
        <f>VLOOKUP(E106,[3]Relatório!$A$1:$AK$65536,36,0)</f>
        <v>#N/A</v>
      </c>
      <c r="AC106" s="22">
        <v>44614</v>
      </c>
      <c r="AD106" s="3" t="s">
        <v>457</v>
      </c>
      <c r="AF106" s="24"/>
      <c r="AG106" s="24"/>
      <c r="AH106" s="24"/>
      <c r="AI106" s="24"/>
    </row>
    <row r="107" spans="1:35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VLOOKUP(A107,[4]ImportationMaterialProgrammingE!B$3:C$1048576,2,0)</f>
        <v xml:space="preserve">540200792 </v>
      </c>
      <c r="F107" s="3" t="s">
        <v>585</v>
      </c>
      <c r="G107" s="3" t="s">
        <v>452</v>
      </c>
      <c r="H107" s="17">
        <f t="shared" ca="1" si="3"/>
        <v>63</v>
      </c>
      <c r="I107" s="15" t="str">
        <f>IF(VLOOKUP(A107,[4]ImportationMaterialProgrammingE!B$4:U$1048576,20,0)=0,"",VLOOKUP(A107,[4]ImportationMaterialProgrammingE!B$4:U$1048576,20,0))</f>
        <v>22/02/2022</v>
      </c>
      <c r="J107" s="15" t="str">
        <f>IF(VLOOKUP(A107,[4]ImportationMaterialProgrammingE!B$3:Y$1048576,24,0)&lt;&gt;"","Sim","Não")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P107" s="3" t="s">
        <v>586</v>
      </c>
      <c r="Q107" s="16" t="str">
        <f>VLOOKUP(A107,[4]ImportationMaterialProgrammingE!B:AN,39,0)</f>
        <v>2203427425</v>
      </c>
      <c r="R107" s="22" t="e">
        <f>VLOOKUP(E107,[3]Relatório!$A$1:$AK$65536,29,0)</f>
        <v>#N/A</v>
      </c>
      <c r="S107" s="22">
        <v>44613</v>
      </c>
      <c r="T107" s="17" t="str">
        <f>VLOOKUP(A107,[4]ImportationMaterialProgrammingE!B:F,5,0)</f>
        <v>VERDE</v>
      </c>
      <c r="U107" s="22" t="e">
        <f>VLOOKUP(E107,[3]Relatório!$A$1:$AK$65536,33,0)</f>
        <v>#N/A</v>
      </c>
      <c r="V107" s="22">
        <v>44615</v>
      </c>
      <c r="W107" s="18">
        <f t="shared" ca="1" si="5"/>
        <v>-8</v>
      </c>
      <c r="Z107" s="15" t="str">
        <f>VLOOKUP(A107,[4]ImportationMaterialProgrammingE!B:X,23,0)</f>
        <v>FINALIZADO</v>
      </c>
      <c r="AA107" s="1" t="str">
        <f>IF(Z107="DTA TRANSP","",VLOOKUP(A107,[4]ImportationMaterialProgrammingE!$B:$V,21,0))</f>
        <v>22/02/2022</v>
      </c>
      <c r="AB107" s="22" t="e">
        <f>VLOOKUP(E107,[3]Relatório!$A$1:$AK$65536,36,0)</f>
        <v>#N/A</v>
      </c>
      <c r="AC107" s="22">
        <v>44614</v>
      </c>
      <c r="AD107" s="3" t="s">
        <v>457</v>
      </c>
      <c r="AF107" s="24"/>
      <c r="AG107" s="24"/>
      <c r="AH107" s="24"/>
      <c r="AI107" s="24"/>
    </row>
    <row r="108" spans="1:35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VLOOKUP(A108,[4]ImportationMaterialProgrammingE!B$3:C$1048576,2,0)</f>
        <v xml:space="preserve">540200791 </v>
      </c>
      <c r="F108" s="3" t="s">
        <v>585</v>
      </c>
      <c r="G108" s="3" t="s">
        <v>452</v>
      </c>
      <c r="H108" s="17">
        <f t="shared" ca="1" si="3"/>
        <v>63</v>
      </c>
      <c r="I108" s="15" t="str">
        <f>IF(VLOOKUP(A108,[4]ImportationMaterialProgrammingE!B$4:U$1048576,20,0)=0,"",VLOOKUP(A108,[4]ImportationMaterialProgrammingE!B$4:U$1048576,20,0))</f>
        <v>22/02/2022</v>
      </c>
      <c r="J108" s="15" t="str">
        <f>IF(VLOOKUP(A108,[4]ImportationMaterialProgrammingE!B$3:Y$1048576,24,0)&lt;&gt;"","Sim","Não")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P108" s="3" t="s">
        <v>586</v>
      </c>
      <c r="Q108" s="16" t="str">
        <f>VLOOKUP(A108,[4]ImportationMaterialProgrammingE!B:AN,39,0)</f>
        <v>2203410140</v>
      </c>
      <c r="R108" s="22" t="e">
        <f>VLOOKUP(E108,[3]Relatório!$A$1:$AK$65536,29,0)</f>
        <v>#N/A</v>
      </c>
      <c r="S108" s="22">
        <v>44613</v>
      </c>
      <c r="T108" s="17" t="str">
        <f>VLOOKUP(A108,[4]ImportationMaterialProgrammingE!B:F,5,0)</f>
        <v>VERDE</v>
      </c>
      <c r="U108" s="22" t="e">
        <f>VLOOKUP(E108,[3]Relatório!$A$1:$AK$65536,33,0)</f>
        <v>#N/A</v>
      </c>
      <c r="V108" s="22">
        <v>44616</v>
      </c>
      <c r="W108" s="18">
        <f t="shared" ca="1" si="5"/>
        <v>-7</v>
      </c>
      <c r="Z108" s="15" t="str">
        <f>VLOOKUP(A108,[4]ImportationMaterialProgrammingE!B:X,23,0)</f>
        <v>FINALIZADO</v>
      </c>
      <c r="AA108" s="1" t="str">
        <f>IF(Z108="DTA TRANSP","",VLOOKUP(A108,[4]ImportationMaterialProgrammingE!$B:$V,21,0))</f>
        <v>22/02/2022</v>
      </c>
      <c r="AB108" s="22" t="e">
        <f>VLOOKUP(E108,[3]Relatório!$A$1:$AK$65536,36,0)</f>
        <v>#N/A</v>
      </c>
      <c r="AC108" s="22">
        <v>44613</v>
      </c>
      <c r="AD108" s="3" t="s">
        <v>457</v>
      </c>
      <c r="AF108" s="24"/>
      <c r="AG108" s="24"/>
      <c r="AH108" s="24"/>
      <c r="AI108" s="24"/>
    </row>
    <row r="109" spans="1:35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VLOOKUP(A109,[4]ImportationMaterialProgrammingE!B$3:C$1048576,2,0)</f>
        <v xml:space="preserve">540200793 </v>
      </c>
      <c r="F109" s="3" t="s">
        <v>585</v>
      </c>
      <c r="G109" s="3" t="s">
        <v>452</v>
      </c>
      <c r="H109" s="17">
        <f t="shared" ca="1" si="3"/>
        <v>63</v>
      </c>
      <c r="I109" s="15" t="str">
        <f>IF(VLOOKUP(A109,[4]ImportationMaterialProgrammingE!B$4:U$1048576,20,0)=0,"",VLOOKUP(A109,[4]ImportationMaterialProgrammingE!B$4:U$1048576,20,0))</f>
        <v>25/02/2022</v>
      </c>
      <c r="J109" s="15" t="str">
        <f>IF(VLOOKUP(A109,[4]ImportationMaterialProgrammingE!B$3:Y$1048576,24,0)&lt;&gt;"","Sim","Não")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P109" s="3" t="s">
        <v>586</v>
      </c>
      <c r="Q109" s="16" t="str">
        <f>VLOOKUP(A109,[4]ImportationMaterialProgrammingE!B:AN,39,0)</f>
        <v>2203431872</v>
      </c>
      <c r="R109" s="22" t="e">
        <f>VLOOKUP(E109,[3]Relatório!$A$1:$AK$65536,29,0)</f>
        <v>#N/A</v>
      </c>
      <c r="S109" s="22">
        <v>44613</v>
      </c>
      <c r="T109" s="17" t="str">
        <f>VLOOKUP(A109,[4]ImportationMaterialProgrammingE!B:F,5,0)</f>
        <v>VERDE</v>
      </c>
      <c r="U109" s="22" t="e">
        <f>VLOOKUP(E109,[3]Relatório!$A$1:$AK$65536,33,0)</f>
        <v>#N/A</v>
      </c>
      <c r="V109" s="22">
        <v>44623</v>
      </c>
      <c r="W109" s="18">
        <f t="shared" ca="1" si="5"/>
        <v>0</v>
      </c>
      <c r="Z109" s="15" t="str">
        <f>VLOOKUP(A109,[4]ImportationMaterialProgrammingE!B:X,23,0)</f>
        <v>FINALIZADO</v>
      </c>
      <c r="AA109" s="1" t="str">
        <f>IF(Z109="DTA TRANSP","",VLOOKUP(A109,[4]ImportationMaterialProgrammingE!$B:$V,21,0))</f>
        <v>23/02/2022</v>
      </c>
      <c r="AB109" s="22" t="e">
        <f>VLOOKUP(E109,[3]Relatório!$A$1:$AK$65536,36,0)</f>
        <v>#N/A</v>
      </c>
      <c r="AC109" s="22">
        <v>44614</v>
      </c>
      <c r="AD109" s="3" t="s">
        <v>457</v>
      </c>
      <c r="AF109" s="24"/>
      <c r="AG109" s="24"/>
      <c r="AH109" s="24"/>
      <c r="AI109" s="24"/>
    </row>
    <row r="110" spans="1:35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VLOOKUP(A110,[4]ImportationMaterialProgrammingE!B$3:C$1048576,2,0)</f>
        <v xml:space="preserve">540200794 </v>
      </c>
      <c r="F110" s="3" t="s">
        <v>585</v>
      </c>
      <c r="G110" s="3" t="s">
        <v>452</v>
      </c>
      <c r="H110" s="17">
        <f t="shared" ca="1" si="3"/>
        <v>63</v>
      </c>
      <c r="I110" s="15" t="str">
        <f>IF(VLOOKUP(A110,[4]ImportationMaterialProgrammingE!B$4:U$1048576,20,0)=0,"",VLOOKUP(A110,[4]ImportationMaterialProgrammingE!B$4:U$1048576,20,0))</f>
        <v>11/03/2022</v>
      </c>
      <c r="J110" s="15" t="str">
        <f>IF(VLOOKUP(A110,[4]ImportationMaterialProgrammingE!B$3:Y$1048576,24,0)&lt;&gt;"","Sim","Não")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P110" s="3" t="s">
        <v>586</v>
      </c>
      <c r="Q110" s="16" t="str">
        <f>VLOOKUP(A110,[4]ImportationMaterialProgrammingE!B:AN,39,0)</f>
        <v>2204636222</v>
      </c>
      <c r="R110" s="22" t="e">
        <f>VLOOKUP(E110,[3]Relatório!$A$1:$AK$65536,29,0)</f>
        <v>#N/A</v>
      </c>
      <c r="S110" s="22">
        <v>44630</v>
      </c>
      <c r="T110" s="17" t="str">
        <f>VLOOKUP(A110,[4]ImportationMaterialProgrammingE!B:F,5,0)</f>
        <v>VERDE</v>
      </c>
      <c r="U110" s="22" t="e">
        <f>VLOOKUP(E110,[3]Relatório!$A$1:$AK$65536,33,0)</f>
        <v>#N/A</v>
      </c>
      <c r="V110" s="22">
        <v>44629</v>
      </c>
      <c r="W110" s="18">
        <f t="shared" ca="1" si="5"/>
        <v>6</v>
      </c>
      <c r="Z110" s="15" t="str">
        <f>VLOOKUP(A110,[4]ImportationMaterialProgrammingE!B:X,23,0)</f>
        <v>EM DESOVA</v>
      </c>
      <c r="AA110" s="1" t="str">
        <f>IF(Z110="DTA TRANSP","",VLOOKUP(A110,[4]ImportationMaterialProgrammingE!$B:$V,21,0))</f>
        <v>11/03/2022</v>
      </c>
      <c r="AB110" s="22" t="e">
        <f>VLOOKUP(E110,[3]Relatório!$A$1:$AK$65536,36,0)</f>
        <v>#N/A</v>
      </c>
      <c r="AC110" s="22">
        <v>44631</v>
      </c>
      <c r="AD110" s="3" t="s">
        <v>457</v>
      </c>
      <c r="AF110" s="24"/>
      <c r="AG110" s="24"/>
      <c r="AH110" s="24"/>
      <c r="AI110" s="24"/>
    </row>
    <row r="111" spans="1:35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VLOOKUP(A111,[4]ImportationMaterialProgrammingE!B$3:C$1048576,2,0)</f>
        <v xml:space="preserve">540200795 </v>
      </c>
      <c r="F111" s="3" t="s">
        <v>585</v>
      </c>
      <c r="G111" s="3" t="s">
        <v>452</v>
      </c>
      <c r="H111" s="17">
        <f t="shared" ca="1" si="3"/>
        <v>63</v>
      </c>
      <c r="I111" s="15" t="str">
        <f>IF(VLOOKUP(A111,[4]ImportationMaterialProgrammingE!B$4:U$1048576,20,0)=0,"",VLOOKUP(A111,[4]ImportationMaterialProgrammingE!B$4:U$1048576,20,0))</f>
        <v>21/02/2022</v>
      </c>
      <c r="J111" s="15" t="str">
        <f>IF(VLOOKUP(A111,[4]ImportationMaterialProgrammingE!B$3:Y$1048576,24,0)&lt;&gt;"","Sim","Não")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P111" s="3" t="s">
        <v>586</v>
      </c>
      <c r="Q111" s="16" t="str">
        <f>VLOOKUP(A111,[4]ImportationMaterialProgrammingE!B:AN,39,0)</f>
        <v>2203405197</v>
      </c>
      <c r="R111" s="22" t="e">
        <f>VLOOKUP(E111,[3]Relatório!$A$1:$AK$65536,29,0)</f>
        <v>#N/A</v>
      </c>
      <c r="S111" s="22">
        <v>44613</v>
      </c>
      <c r="T111" s="17" t="str">
        <f>VLOOKUP(A111,[4]ImportationMaterialProgrammingE!B:F,5,0)</f>
        <v>VERDE</v>
      </c>
      <c r="U111" s="22" t="e">
        <f>VLOOKUP(E111,[3]Relatório!$A$1:$AK$65536,33,0)</f>
        <v>#N/A</v>
      </c>
      <c r="V111" s="22">
        <v>44629</v>
      </c>
      <c r="W111" s="18">
        <f t="shared" ca="1" si="5"/>
        <v>6</v>
      </c>
      <c r="Z111" s="15" t="str">
        <f>VLOOKUP(A111,[4]ImportationMaterialProgrammingE!B:X,23,0)</f>
        <v>FINALIZADO</v>
      </c>
      <c r="AA111" s="1" t="str">
        <f>IF(Z111="DTA TRANSP","",VLOOKUP(A111,[4]ImportationMaterialProgrammingE!$B:$V,21,0))</f>
        <v>22/02/2022</v>
      </c>
      <c r="AB111" s="22" t="e">
        <f>VLOOKUP(E111,[3]Relatório!$A$1:$AK$65536,36,0)</f>
        <v>#N/A</v>
      </c>
      <c r="AC111" s="22">
        <v>44613</v>
      </c>
      <c r="AD111" s="3" t="s">
        <v>457</v>
      </c>
      <c r="AF111" s="24"/>
      <c r="AG111" s="24"/>
      <c r="AH111" s="24"/>
      <c r="AI111" s="24"/>
    </row>
    <row r="112" spans="1:35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VLOOKUP(A112,[4]ImportationMaterialProgrammingE!B$3:C$1048576,2,0)</f>
        <v xml:space="preserve">540200796 </v>
      </c>
      <c r="F112" s="3" t="s">
        <v>585</v>
      </c>
      <c r="G112" s="3" t="s">
        <v>452</v>
      </c>
      <c r="H112" s="17">
        <f t="shared" ca="1" si="3"/>
        <v>63</v>
      </c>
      <c r="I112" s="15" t="str">
        <f>IF(VLOOKUP(A112,[4]ImportationMaterialProgrammingE!B$4:U$1048576,20,0)=0,"",VLOOKUP(A112,[4]ImportationMaterialProgrammingE!B$4:U$1048576,20,0))</f>
        <v>21/02/2022</v>
      </c>
      <c r="J112" s="15" t="str">
        <f>IF(VLOOKUP(A112,[4]ImportationMaterialProgrammingE!B$3:Y$1048576,24,0)&lt;&gt;"","Sim","Não")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P112" s="3" t="s">
        <v>586</v>
      </c>
      <c r="Q112" s="16" t="str">
        <f>VLOOKUP(A112,[4]ImportationMaterialProgrammingE!B:AN,39,0)</f>
        <v>2203405235</v>
      </c>
      <c r="R112" s="22" t="e">
        <f>VLOOKUP(E112,[3]Relatório!$A$1:$AK$65536,29,0)</f>
        <v>#N/A</v>
      </c>
      <c r="S112" s="22">
        <v>44613</v>
      </c>
      <c r="T112" s="17" t="str">
        <f>VLOOKUP(A112,[4]ImportationMaterialProgrammingE!B:F,5,0)</f>
        <v>VERDE</v>
      </c>
      <c r="U112" s="22" t="e">
        <f>VLOOKUP(E112,[3]Relatório!$A$1:$AK$65536,33,0)</f>
        <v>#N/A</v>
      </c>
      <c r="V112" s="22">
        <v>44627</v>
      </c>
      <c r="W112" s="18">
        <f t="shared" ca="1" si="5"/>
        <v>4</v>
      </c>
      <c r="Z112" s="15" t="str">
        <f>VLOOKUP(A112,[4]ImportationMaterialProgrammingE!B:X,23,0)</f>
        <v>FINALIZADO</v>
      </c>
      <c r="AA112" s="1" t="str">
        <f>IF(Z112="DTA TRANSP","",VLOOKUP(A112,[4]ImportationMaterialProgrammingE!$B:$V,21,0))</f>
        <v>22/02/2022</v>
      </c>
      <c r="AB112" s="22" t="e">
        <f>VLOOKUP(E112,[3]Relatório!$A$1:$AK$65536,36,0)</f>
        <v>#N/A</v>
      </c>
      <c r="AC112" s="22">
        <v>44613</v>
      </c>
      <c r="AD112" s="3" t="s">
        <v>457</v>
      </c>
      <c r="AF112" s="24"/>
      <c r="AG112" s="24"/>
      <c r="AH112" s="24"/>
      <c r="AI112" s="24"/>
    </row>
    <row r="113" spans="1:35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VLOOKUP(A113,[4]ImportationMaterialProgrammingE!B$3:C$1048576,2,0)</f>
        <v xml:space="preserve">540200797 </v>
      </c>
      <c r="F113" s="3" t="s">
        <v>585</v>
      </c>
      <c r="G113" s="3" t="s">
        <v>452</v>
      </c>
      <c r="H113" s="17">
        <f t="shared" ca="1" si="3"/>
        <v>63</v>
      </c>
      <c r="I113" s="15" t="str">
        <f>IF(VLOOKUP(A113,[4]ImportationMaterialProgrammingE!B$4:U$1048576,20,0)=0,"",VLOOKUP(A113,[4]ImportationMaterialProgrammingE!B$4:U$1048576,20,0))</f>
        <v>21/03/2022</v>
      </c>
      <c r="J113" s="15" t="str">
        <f>IF(VLOOKUP(A113,[4]ImportationMaterialProgrammingE!B$3:Y$1048576,24,0)&lt;&gt;"","Sim","Não")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P113" s="3" t="s">
        <v>586</v>
      </c>
      <c r="Q113" s="16" t="str">
        <f>VLOOKUP(A113,[4]ImportationMaterialProgrammingE!B:AN,39,0)</f>
        <v>2204631824</v>
      </c>
      <c r="R113" s="22" t="e">
        <f>VLOOKUP(E113,[3]Relatório!$A$1:$AK$65536,29,0)</f>
        <v>#N/A</v>
      </c>
      <c r="S113" s="22">
        <v>44630</v>
      </c>
      <c r="T113" s="17" t="str">
        <f>VLOOKUP(A113,[4]ImportationMaterialProgrammingE!B:F,5,0)</f>
        <v>VERDE</v>
      </c>
      <c r="U113" s="22" t="e">
        <f>VLOOKUP(E113,[3]Relatório!$A$1:$AK$65536,33,0)</f>
        <v>#N/A</v>
      </c>
      <c r="V113" s="22">
        <v>44624</v>
      </c>
      <c r="W113" s="18">
        <f t="shared" ca="1" si="5"/>
        <v>1</v>
      </c>
      <c r="Z113" s="15" t="str">
        <f>VLOOKUP(A113,[4]ImportationMaterialProgrammingE!B:X,23,0)</f>
        <v>MBB</v>
      </c>
      <c r="AA113" s="1" t="str">
        <f>IF(Z113="DTA TRANSP","",VLOOKUP(A113,[4]ImportationMaterialProgrammingE!$B:$V,21,0))</f>
        <v>21/03/2022</v>
      </c>
      <c r="AB113" s="22" t="e">
        <f>VLOOKUP(E113,[3]Relatório!$A$1:$AK$65536,36,0)</f>
        <v>#N/A</v>
      </c>
      <c r="AC113" s="22" t="s">
        <v>587</v>
      </c>
      <c r="AF113" s="24"/>
      <c r="AG113" s="24"/>
      <c r="AH113" s="24"/>
      <c r="AI113" s="24"/>
    </row>
    <row r="114" spans="1:35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VLOOKUP(A114,[4]ImportationMaterialProgrammingE!B$3:C$1048576,2,0)</f>
        <v xml:space="preserve">540200807 </v>
      </c>
      <c r="F114" s="3" t="s">
        <v>585</v>
      </c>
      <c r="G114" s="3" t="s">
        <v>452</v>
      </c>
      <c r="H114" s="17">
        <f t="shared" ca="1" si="3"/>
        <v>63</v>
      </c>
      <c r="I114" s="15" t="str">
        <f>IF(VLOOKUP(A114,[4]ImportationMaterialProgrammingE!B$4:U$1048576,20,0)=0,"",VLOOKUP(A114,[4]ImportationMaterialProgrammingE!B$4:U$1048576,20,0))</f>
        <v>23/02/2022</v>
      </c>
      <c r="J114" s="15" t="str">
        <f>IF(VLOOKUP(A114,[4]ImportationMaterialProgrammingE!B$3:Y$1048576,24,0)&lt;&gt;"","Sim","Não")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P114" s="3" t="s">
        <v>586</v>
      </c>
      <c r="Q114" s="16" t="str">
        <f>VLOOKUP(A114,[4]ImportationMaterialProgrammingE!B:AN,39,0)</f>
        <v>2203545690</v>
      </c>
      <c r="R114" s="22" t="e">
        <f>VLOOKUP(E114,[3]Relatório!$A$1:$AK$65536,29,0)</f>
        <v>#N/A</v>
      </c>
      <c r="S114" s="22">
        <v>44614</v>
      </c>
      <c r="T114" s="17" t="str">
        <f>VLOOKUP(A114,[4]ImportationMaterialProgrammingE!B:F,5,0)</f>
        <v>VERDE</v>
      </c>
      <c r="U114" s="22" t="e">
        <f>VLOOKUP(E114,[3]Relatório!$A$1:$AK$65536,33,0)</f>
        <v>#N/A</v>
      </c>
      <c r="V114" s="22">
        <v>44624</v>
      </c>
      <c r="W114" s="18">
        <f t="shared" ca="1" si="5"/>
        <v>1</v>
      </c>
      <c r="Z114" s="15" t="str">
        <f>VLOOKUP(A114,[4]ImportationMaterialProgrammingE!B:X,23,0)</f>
        <v>FINALIZADO</v>
      </c>
      <c r="AA114" s="1" t="str">
        <f>IF(Z114="DTA TRANSP","",VLOOKUP(A114,[4]ImportationMaterialProgrammingE!$B:$V,21,0))</f>
        <v>23/02/2022</v>
      </c>
      <c r="AB114" s="22" t="e">
        <f>VLOOKUP(E114,[3]Relatório!$A$1:$AK$65536,36,0)</f>
        <v>#N/A</v>
      </c>
      <c r="AC114" s="22">
        <v>44615</v>
      </c>
      <c r="AD114" s="3" t="s">
        <v>457</v>
      </c>
      <c r="AF114" s="24"/>
      <c r="AG114" s="24"/>
      <c r="AH114" s="24"/>
      <c r="AI114" s="24"/>
    </row>
    <row r="115" spans="1:35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VLOOKUP(A115,[4]ImportationMaterialProgrammingE!B$3:C$1048576,2,0)</f>
        <v xml:space="preserve">540200806 </v>
      </c>
      <c r="F115" s="3" t="s">
        <v>585</v>
      </c>
      <c r="G115" s="3" t="s">
        <v>452</v>
      </c>
      <c r="H115" s="17">
        <f t="shared" ca="1" si="3"/>
        <v>63</v>
      </c>
      <c r="I115" s="15" t="str">
        <f>IF(VLOOKUP(A115,[4]ImportationMaterialProgrammingE!B$4:U$1048576,20,0)=0,"",VLOOKUP(A115,[4]ImportationMaterialProgrammingE!B$4:U$1048576,20,0))</f>
        <v>23/02/2022</v>
      </c>
      <c r="J115" s="15" t="str">
        <f>IF(VLOOKUP(A115,[4]ImportationMaterialProgrammingE!B$3:Y$1048576,24,0)&lt;&gt;"","Sim","Não")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P115" s="3" t="s">
        <v>586</v>
      </c>
      <c r="Q115" s="16" t="str">
        <f>VLOOKUP(A115,[4]ImportationMaterialProgrammingE!B:AN,39,0)</f>
        <v>2203545681</v>
      </c>
      <c r="R115" s="22" t="e">
        <f>VLOOKUP(E115,[3]Relatório!$A$1:$AK$65536,29,0)</f>
        <v>#N/A</v>
      </c>
      <c r="S115" s="22">
        <v>44614</v>
      </c>
      <c r="T115" s="17" t="str">
        <f>VLOOKUP(A115,[4]ImportationMaterialProgrammingE!B:F,5,0)</f>
        <v>VERDE</v>
      </c>
      <c r="U115" s="22" t="e">
        <f>VLOOKUP(E115,[3]Relatório!$A$1:$AK$65536,33,0)</f>
        <v>#N/A</v>
      </c>
      <c r="V115" s="22">
        <v>44614</v>
      </c>
      <c r="W115" s="18">
        <f t="shared" ca="1" si="5"/>
        <v>-9</v>
      </c>
      <c r="Z115" s="15" t="str">
        <f>VLOOKUP(A115,[4]ImportationMaterialProgrammingE!B:X,23,0)</f>
        <v>FINALIZADO</v>
      </c>
      <c r="AA115" s="1" t="str">
        <f>IF(Z115="DTA TRANSP","",VLOOKUP(A115,[4]ImportationMaterialProgrammingE!$B:$V,21,0))</f>
        <v>23/02/2022</v>
      </c>
      <c r="AB115" s="22" t="e">
        <f>VLOOKUP(E115,[3]Relatório!$A$1:$AK$65536,36,0)</f>
        <v>#N/A</v>
      </c>
      <c r="AC115" s="22">
        <v>44615</v>
      </c>
      <c r="AD115" s="3" t="s">
        <v>457</v>
      </c>
      <c r="AF115" s="24"/>
      <c r="AG115" s="24"/>
      <c r="AH115" s="24"/>
      <c r="AI115" s="24"/>
    </row>
    <row r="116" spans="1:35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VLOOKUP(A116,[4]ImportationMaterialProgrammingE!B$3:C$1048576,2,0)</f>
        <v xml:space="preserve">540200798 </v>
      </c>
      <c r="F116" s="3" t="s">
        <v>585</v>
      </c>
      <c r="G116" s="3" t="s">
        <v>452</v>
      </c>
      <c r="H116" s="17">
        <f t="shared" ca="1" si="3"/>
        <v>63</v>
      </c>
      <c r="I116" s="15" t="str">
        <f>IF(VLOOKUP(A116,[4]ImportationMaterialProgrammingE!B$4:U$1048576,20,0)=0,"",VLOOKUP(A116,[4]ImportationMaterialProgrammingE!B$4:U$1048576,20,0))</f>
        <v/>
      </c>
      <c r="J116" s="15" t="str">
        <f>IF(VLOOKUP(A116,[4]ImportationMaterialProgrammingE!B$3:Y$1048576,24,0)&lt;&gt;"","Sim","Não")</f>
        <v>Não</v>
      </c>
      <c r="K116" s="15" t="str">
        <f>IF(VLOOKUP(A116,[2]ImportationMaterialProgrammingE!B:X,23,0)="DTA TRANSP",VLOOKUP(A116,[2]ImportationMaterialProgrammingE!B:V,21,0),"")</f>
        <v>16/03/2022</v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P116" s="3" t="s">
        <v>586</v>
      </c>
      <c r="Q116" s="16" t="str">
        <f>VLOOKUP(A116,[4]ImportationMaterialProgrammingE!B:AN,39,0)</f>
        <v>2205127739</v>
      </c>
      <c r="R116" s="22" t="e">
        <f>VLOOKUP(E116,[3]Relatório!$A$1:$AK$65536,29,0)</f>
        <v>#N/A</v>
      </c>
      <c r="S116" s="22" t="s">
        <v>587</v>
      </c>
      <c r="T116" s="17" t="str">
        <f>VLOOKUP(A116,[4]ImportationMaterialProgrammingE!B:F,5,0)</f>
        <v>VERDE</v>
      </c>
      <c r="U116" s="22" t="e">
        <f>VLOOKUP(E116,[3]Relatório!$A$1:$AK$65536,33,0)</f>
        <v>#N/A</v>
      </c>
      <c r="V116" s="22">
        <v>44627</v>
      </c>
      <c r="W116" s="18">
        <f t="shared" ca="1" si="5"/>
        <v>4</v>
      </c>
      <c r="Z116" s="15" t="str">
        <f>VLOOKUP(A116,[4]ImportationMaterialProgrammingE!B:X,23,0)</f>
        <v>DTA TRANSP</v>
      </c>
      <c r="AA116" s="1" t="str">
        <f>IF(Z116="DTA TRANSP","",VLOOKUP(A116,[4]ImportationMaterialProgrammingE!$B:$V,21,0))</f>
        <v/>
      </c>
      <c r="AB116" s="22" t="e">
        <f>VLOOKUP(E116,[3]Relatório!$A$1:$AK$65536,36,0)</f>
        <v>#N/A</v>
      </c>
      <c r="AC116" s="22" t="s">
        <v>587</v>
      </c>
      <c r="AF116" s="24"/>
      <c r="AG116" s="24"/>
      <c r="AH116" s="24"/>
      <c r="AI116" s="24"/>
    </row>
    <row r="117" spans="1:35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VLOOKUP(A117,[4]ImportationMaterialProgrammingE!B$3:C$1048576,2,0)</f>
        <v xml:space="preserve">540200799 </v>
      </c>
      <c r="F117" s="3" t="s">
        <v>585</v>
      </c>
      <c r="G117" s="3" t="s">
        <v>452</v>
      </c>
      <c r="H117" s="17">
        <f t="shared" ca="1" si="3"/>
        <v>63</v>
      </c>
      <c r="I117" s="15" t="str">
        <f>IF(VLOOKUP(A117,[4]ImportationMaterialProgrammingE!B$4:U$1048576,20,0)=0,"",VLOOKUP(A117,[4]ImportationMaterialProgrammingE!B$4:U$1048576,20,0))</f>
        <v/>
      </c>
      <c r="J117" s="15" t="str">
        <f>IF(VLOOKUP(A117,[4]ImportationMaterialProgrammingE!B$3:Y$1048576,24,0)&lt;&gt;"","Sim","Não")</f>
        <v>Sim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P117" s="3" t="s">
        <v>586</v>
      </c>
      <c r="Q117" s="16" t="str">
        <f>VLOOKUP(A117,[4]ImportationMaterialProgrammingE!B:AN,39,0)</f>
        <v xml:space="preserve">          </v>
      </c>
      <c r="R117" s="22" t="e">
        <f>VLOOKUP(E117,[3]Relatório!$A$1:$AK$65536,29,0)</f>
        <v>#N/A</v>
      </c>
      <c r="S117" s="22" t="s">
        <v>587</v>
      </c>
      <c r="T117" s="17" t="str">
        <f>VLOOKUP(A117,[4]ImportationMaterialProgrammingE!B:F,5,0)</f>
        <v/>
      </c>
      <c r="U117" s="22" t="e">
        <f>VLOOKUP(E117,[3]Relatório!$A$1:$AK$65536,33,0)</f>
        <v>#N/A</v>
      </c>
      <c r="V117" s="22">
        <v>44630</v>
      </c>
      <c r="W117" s="18">
        <f t="shared" ca="1" si="5"/>
        <v>7</v>
      </c>
      <c r="Z117" s="15" t="str">
        <f>VLOOKUP(A117,[4]ImportationMaterialProgrammingE!B:X,23,0)</f>
        <v>DTA EADI</v>
      </c>
      <c r="AA117" s="1" t="str">
        <f>IF(Z117="DTA TRANSP","",VLOOKUP(A117,[4]ImportationMaterialProgrammingE!$B:$V,21,0))</f>
        <v/>
      </c>
      <c r="AB117" s="22" t="e">
        <f>VLOOKUP(E117,[3]Relatório!$A$1:$AK$65536,36,0)</f>
        <v>#N/A</v>
      </c>
      <c r="AC117" s="22" t="s">
        <v>587</v>
      </c>
      <c r="AF117" s="24"/>
      <c r="AG117" s="24"/>
      <c r="AH117" s="24"/>
      <c r="AI117" s="24"/>
    </row>
    <row r="118" spans="1:35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VLOOKUP(A118,[4]ImportationMaterialProgrammingE!B$3:C$1048576,2,0)</f>
        <v xml:space="preserve">540200801 </v>
      </c>
      <c r="F118" s="3" t="s">
        <v>585</v>
      </c>
      <c r="G118" s="3" t="s">
        <v>452</v>
      </c>
      <c r="H118" s="17">
        <f t="shared" ca="1" si="3"/>
        <v>63</v>
      </c>
      <c r="I118" s="15" t="str">
        <f>IF(VLOOKUP(A118,[4]ImportationMaterialProgrammingE!B$4:U$1048576,20,0)=0,"",VLOOKUP(A118,[4]ImportationMaterialProgrammingE!B$4:U$1048576,20,0))</f>
        <v>22/02/2022</v>
      </c>
      <c r="J118" s="15" t="str">
        <f>IF(VLOOKUP(A118,[4]ImportationMaterialProgrammingE!B$3:Y$1048576,24,0)&lt;&gt;"","Sim","Não")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P118" s="3" t="s">
        <v>586</v>
      </c>
      <c r="Q118" s="16" t="str">
        <f>VLOOKUP(A118,[4]ImportationMaterialProgrammingE!B:AN,39,0)</f>
        <v>2203410158</v>
      </c>
      <c r="R118" s="22" t="e">
        <f>VLOOKUP(E118,[3]Relatório!$A$1:$AK$65536,29,0)</f>
        <v>#N/A</v>
      </c>
      <c r="S118" s="22">
        <v>44613</v>
      </c>
      <c r="T118" s="17" t="str">
        <f>VLOOKUP(A118,[4]ImportationMaterialProgrammingE!B:F,5,0)</f>
        <v>VERDE</v>
      </c>
      <c r="U118" s="22" t="e">
        <f>VLOOKUP(E118,[3]Relatório!$A$1:$AK$65536,33,0)</f>
        <v>#N/A</v>
      </c>
      <c r="V118" s="22">
        <v>44616</v>
      </c>
      <c r="W118" s="18">
        <f t="shared" ca="1" si="5"/>
        <v>-7</v>
      </c>
      <c r="Z118" s="15" t="str">
        <f>VLOOKUP(A118,[4]ImportationMaterialProgrammingE!B:X,23,0)</f>
        <v>FINALIZADO</v>
      </c>
      <c r="AA118" s="1" t="str">
        <f>IF(Z118="DTA TRANSP","",VLOOKUP(A118,[4]ImportationMaterialProgrammingE!$B:$V,21,0))</f>
        <v>22/02/2022</v>
      </c>
      <c r="AB118" s="22" t="e">
        <f>VLOOKUP(E118,[3]Relatório!$A$1:$AK$65536,36,0)</f>
        <v>#N/A</v>
      </c>
      <c r="AC118" s="22">
        <v>44613</v>
      </c>
      <c r="AD118" s="3" t="s">
        <v>457</v>
      </c>
      <c r="AF118" s="24"/>
      <c r="AG118" s="24"/>
      <c r="AH118" s="24"/>
      <c r="AI118" s="24"/>
    </row>
    <row r="119" spans="1:35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VLOOKUP(A119,[4]ImportationMaterialProgrammingE!B$3:C$1048576,2,0)</f>
        <v xml:space="preserve">540200800 </v>
      </c>
      <c r="F119" s="3" t="s">
        <v>585</v>
      </c>
      <c r="G119" s="3" t="s">
        <v>452</v>
      </c>
      <c r="H119" s="17">
        <f t="shared" ca="1" si="3"/>
        <v>63</v>
      </c>
      <c r="I119" s="15" t="str">
        <f>IF(VLOOKUP(A119,[4]ImportationMaterialProgrammingE!B$4:U$1048576,20,0)=0,"",VLOOKUP(A119,[4]ImportationMaterialProgrammingE!B$4:U$1048576,20,0))</f>
        <v/>
      </c>
      <c r="J119" s="15" t="str">
        <f>IF(VLOOKUP(A119,[4]ImportationMaterialProgrammingE!B$3:Y$1048576,24,0)&lt;&gt;"","Sim","Não")</f>
        <v>Sim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P119" s="3" t="s">
        <v>586</v>
      </c>
      <c r="Q119" s="16" t="str">
        <f>VLOOKUP(A119,[4]ImportationMaterialProgrammingE!B:AN,39,0)</f>
        <v xml:space="preserve">          </v>
      </c>
      <c r="R119" s="22" t="e">
        <f>VLOOKUP(E119,[3]Relatório!$A$1:$AK$65536,29,0)</f>
        <v>#N/A</v>
      </c>
      <c r="S119" s="22" t="s">
        <v>587</v>
      </c>
      <c r="T119" s="17" t="str">
        <f>VLOOKUP(A119,[4]ImportationMaterialProgrammingE!B:F,5,0)</f>
        <v/>
      </c>
      <c r="U119" s="22" t="e">
        <f>VLOOKUP(E119,[3]Relatório!$A$1:$AK$65536,33,0)</f>
        <v>#N/A</v>
      </c>
      <c r="V119" s="22">
        <v>44634</v>
      </c>
      <c r="W119" s="18">
        <f t="shared" ca="1" si="5"/>
        <v>11</v>
      </c>
      <c r="Z119" s="15" t="str">
        <f>VLOOKUP(A119,[4]ImportationMaterialProgrammingE!B:X,23,0)</f>
        <v>DTA EADI</v>
      </c>
      <c r="AA119" s="1" t="str">
        <f>IF(Z119="DTA TRANSP","",VLOOKUP(A119,[4]ImportationMaterialProgrammingE!$B:$V,21,0))</f>
        <v/>
      </c>
      <c r="AB119" s="22" t="e">
        <f>VLOOKUP(E119,[3]Relatório!$A$1:$AK$65536,36,0)</f>
        <v>#N/A</v>
      </c>
      <c r="AC119" s="22" t="s">
        <v>587</v>
      </c>
      <c r="AF119" s="24"/>
      <c r="AG119" s="24"/>
      <c r="AH119" s="24"/>
      <c r="AI119" s="24"/>
    </row>
    <row r="120" spans="1:35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VLOOKUP(A120,[4]ImportationMaterialProgrammingE!B$3:C$1048576,2,0)</f>
        <v xml:space="preserve">540200802 </v>
      </c>
      <c r="F120" s="3" t="s">
        <v>585</v>
      </c>
      <c r="G120" s="3" t="s">
        <v>452</v>
      </c>
      <c r="H120" s="17">
        <f t="shared" ca="1" si="3"/>
        <v>63</v>
      </c>
      <c r="I120" s="15" t="str">
        <f>IF(VLOOKUP(A120,[4]ImportationMaterialProgrammingE!B$4:U$1048576,20,0)=0,"",VLOOKUP(A120,[4]ImportationMaterialProgrammingE!B$4:U$1048576,20,0))</f>
        <v/>
      </c>
      <c r="J120" s="15" t="str">
        <f>IF(VLOOKUP(A120,[4]ImportationMaterialProgrammingE!B$3:Y$1048576,24,0)&lt;&gt;"","Sim","Não")</f>
        <v>Sim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P120" s="3" t="s">
        <v>586</v>
      </c>
      <c r="Q120" s="16" t="str">
        <f>VLOOKUP(A120,[4]ImportationMaterialProgrammingE!B:AN,39,0)</f>
        <v xml:space="preserve">          </v>
      </c>
      <c r="R120" s="22" t="e">
        <f>VLOOKUP(E120,[3]Relatório!$A$1:$AK$65536,29,0)</f>
        <v>#N/A</v>
      </c>
      <c r="S120" s="22" t="s">
        <v>587</v>
      </c>
      <c r="T120" s="17" t="str">
        <f>VLOOKUP(A120,[4]ImportationMaterialProgrammingE!B:F,5,0)</f>
        <v/>
      </c>
      <c r="U120" s="22" t="e">
        <f>VLOOKUP(E120,[3]Relatório!$A$1:$AK$65536,33,0)</f>
        <v>#N/A</v>
      </c>
      <c r="V120" s="22">
        <v>44624</v>
      </c>
      <c r="W120" s="18">
        <f t="shared" ca="1" si="5"/>
        <v>1</v>
      </c>
      <c r="Z120" s="15" t="str">
        <f>VLOOKUP(A120,[4]ImportationMaterialProgrammingE!B:X,23,0)</f>
        <v>DTA EADI</v>
      </c>
      <c r="AA120" s="1" t="str">
        <f>IF(Z120="DTA TRANSP","",VLOOKUP(A120,[4]ImportationMaterialProgrammingE!$B:$V,21,0))</f>
        <v/>
      </c>
      <c r="AB120" s="22" t="e">
        <f>VLOOKUP(E120,[3]Relatório!$A$1:$AK$65536,36,0)</f>
        <v>#N/A</v>
      </c>
      <c r="AC120" s="22" t="s">
        <v>587</v>
      </c>
      <c r="AF120" s="24"/>
      <c r="AG120" s="24"/>
      <c r="AH120" s="24"/>
      <c r="AI120" s="24"/>
    </row>
    <row r="121" spans="1:35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VLOOKUP(A121,[4]ImportationMaterialProgrammingE!B$3:C$1048576,2,0)</f>
        <v xml:space="preserve">540200803 </v>
      </c>
      <c r="F121" s="3" t="s">
        <v>585</v>
      </c>
      <c r="G121" s="3" t="s">
        <v>452</v>
      </c>
      <c r="H121" s="17">
        <f t="shared" ca="1" si="3"/>
        <v>63</v>
      </c>
      <c r="I121" s="15" t="str">
        <f>IF(VLOOKUP(A121,[4]ImportationMaterialProgrammingE!B$4:U$1048576,20,0)=0,"",VLOOKUP(A121,[4]ImportationMaterialProgrammingE!B$4:U$1048576,20,0))</f>
        <v>22/02/2022</v>
      </c>
      <c r="J121" s="15" t="str">
        <f>IF(VLOOKUP(A121,[4]ImportationMaterialProgrammingE!B$3:Y$1048576,24,0)&lt;&gt;"","Sim","Não")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P121" s="3" t="s">
        <v>586</v>
      </c>
      <c r="Q121" s="16" t="str">
        <f>VLOOKUP(A121,[4]ImportationMaterialProgrammingE!B:AN,39,0)</f>
        <v>2203617356</v>
      </c>
      <c r="R121" s="22" t="e">
        <f>VLOOKUP(E121,[3]Relatório!$A$1:$AK$65536,29,0)</f>
        <v>#N/A</v>
      </c>
      <c r="S121" s="22">
        <v>44615</v>
      </c>
      <c r="T121" s="17" t="str">
        <f>VLOOKUP(A121,[4]ImportationMaterialProgrammingE!B:F,5,0)</f>
        <v>VERDE</v>
      </c>
      <c r="U121" s="22" t="e">
        <f>VLOOKUP(E121,[3]Relatório!$A$1:$AK$65536,33,0)</f>
        <v>#N/A</v>
      </c>
      <c r="V121" s="22">
        <v>44627</v>
      </c>
      <c r="W121" s="18">
        <f t="shared" ca="1" si="5"/>
        <v>4</v>
      </c>
      <c r="Z121" s="15" t="str">
        <f>VLOOKUP(A121,[4]ImportationMaterialProgrammingE!B:X,23,0)</f>
        <v>FINALIZADO</v>
      </c>
      <c r="AA121" s="1" t="str">
        <f>IF(Z121="DTA TRANSP","",VLOOKUP(A121,[4]ImportationMaterialProgrammingE!$B:$V,21,0))</f>
        <v>23/02/2022</v>
      </c>
      <c r="AB121" s="22" t="e">
        <f>VLOOKUP(E121,[3]Relatório!$A$1:$AK$65536,36,0)</f>
        <v>#N/A</v>
      </c>
      <c r="AC121" s="22">
        <v>44615</v>
      </c>
      <c r="AD121" s="3" t="s">
        <v>457</v>
      </c>
      <c r="AF121" s="24"/>
      <c r="AG121" s="24"/>
      <c r="AH121" s="24"/>
      <c r="AI121" s="24"/>
    </row>
    <row r="122" spans="1:35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VLOOKUP(A122,[4]ImportationMaterialProgrammingE!B$3:C$1048576,2,0)</f>
        <v xml:space="preserve">540200804 </v>
      </c>
      <c r="F122" s="3" t="s">
        <v>585</v>
      </c>
      <c r="G122" s="3" t="s">
        <v>452</v>
      </c>
      <c r="H122" s="17">
        <f t="shared" ca="1" si="3"/>
        <v>63</v>
      </c>
      <c r="I122" s="15" t="str">
        <f>IF(VLOOKUP(A122,[4]ImportationMaterialProgrammingE!B$4:U$1048576,20,0)=0,"",VLOOKUP(A122,[4]ImportationMaterialProgrammingE!B$4:U$1048576,20,0))</f>
        <v>22/02/2022</v>
      </c>
      <c r="J122" s="15" t="str">
        <f>IF(VLOOKUP(A122,[4]ImportationMaterialProgrammingE!B$3:Y$1048576,24,0)&lt;&gt;"","Sim","Não")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P122" s="3" t="s">
        <v>586</v>
      </c>
      <c r="Q122" s="16" t="str">
        <f>VLOOKUP(A122,[4]ImportationMaterialProgrammingE!B:AN,39,0)</f>
        <v>2203410611</v>
      </c>
      <c r="R122" s="22" t="e">
        <f>VLOOKUP(E122,[3]Relatório!$A$1:$AK$65536,29,0)</f>
        <v>#N/A</v>
      </c>
      <c r="S122" s="22">
        <v>44613</v>
      </c>
      <c r="T122" s="17" t="str">
        <f>VLOOKUP(A122,[4]ImportationMaterialProgrammingE!B:F,5,0)</f>
        <v>VERDE</v>
      </c>
      <c r="U122" s="22" t="e">
        <f>VLOOKUP(E122,[3]Relatório!$A$1:$AK$65536,33,0)</f>
        <v>#N/A</v>
      </c>
      <c r="V122" s="22">
        <v>44616</v>
      </c>
      <c r="W122" s="18">
        <f t="shared" ca="1" si="5"/>
        <v>-7</v>
      </c>
      <c r="Z122" s="15" t="str">
        <f>VLOOKUP(A122,[4]ImportationMaterialProgrammingE!B:X,23,0)</f>
        <v>FINALIZADO</v>
      </c>
      <c r="AA122" s="1" t="str">
        <f>IF(Z122="DTA TRANSP","",VLOOKUP(A122,[4]ImportationMaterialProgrammingE!$B:$V,21,0))</f>
        <v>22/02/2022</v>
      </c>
      <c r="AB122" s="22" t="e">
        <f>VLOOKUP(E122,[3]Relatório!$A$1:$AK$65536,36,0)</f>
        <v>#N/A</v>
      </c>
      <c r="AC122" s="22">
        <v>44613</v>
      </c>
      <c r="AD122" s="3" t="s">
        <v>457</v>
      </c>
      <c r="AF122" s="24"/>
      <c r="AG122" s="24"/>
      <c r="AH122" s="24"/>
      <c r="AI122" s="24"/>
    </row>
    <row r="123" spans="1:35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VLOOKUP(A123,[4]ImportationMaterialProgrammingE!B$3:C$1048576,2,0)</f>
        <v xml:space="preserve">540200805 </v>
      </c>
      <c r="F123" s="3" t="s">
        <v>585</v>
      </c>
      <c r="G123" s="3" t="s">
        <v>452</v>
      </c>
      <c r="H123" s="17">
        <f t="shared" ca="1" si="3"/>
        <v>63</v>
      </c>
      <c r="I123" s="15" t="str">
        <f>IF(VLOOKUP(A123,[4]ImportationMaterialProgrammingE!B$4:U$1048576,20,0)=0,"",VLOOKUP(A123,[4]ImportationMaterialProgrammingE!B$4:U$1048576,20,0))</f>
        <v>23/03/2022</v>
      </c>
      <c r="J123" s="15" t="str">
        <f>IF(VLOOKUP(A123,[4]ImportationMaterialProgrammingE!B$3:Y$1048576,24,0)&lt;&gt;"","Sim","Não")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VLOOKUP(A123,[4]ImportationMaterialProgrammingE!B:AN,39,0)</f>
        <v>2205152920</v>
      </c>
      <c r="R123" s="22" t="e">
        <f>VLOOKUP(E123,[3]Relatório!$A$1:$AK$65536,29,0)</f>
        <v>#N/A</v>
      </c>
      <c r="S123" s="22" t="s">
        <v>587</v>
      </c>
      <c r="T123" s="17" t="str">
        <f>VLOOKUP(A123,[4]ImportationMaterialProgrammingE!B:F,5,0)</f>
        <v/>
      </c>
      <c r="U123" s="22" t="e">
        <f>VLOOKUP(E123,[3]Relatório!$A$1:$AK$65536,33,0)</f>
        <v>#N/A</v>
      </c>
      <c r="V123" s="22">
        <v>44614</v>
      </c>
      <c r="W123" s="18">
        <f t="shared" ca="1" si="5"/>
        <v>-9</v>
      </c>
      <c r="Z123" s="15" t="str">
        <f>VLOOKUP(A123,[4]ImportationMaterialProgrammingE!B:X,23,0)</f>
        <v>SBL</v>
      </c>
      <c r="AA123" s="1" t="str">
        <f>IF(Z123="DTA TRANSP","",VLOOKUP(A123,[4]ImportationMaterialProgrammingE!$B:$V,21,0))</f>
        <v/>
      </c>
      <c r="AB123" s="22" t="e">
        <f>VLOOKUP(E123,[3]Relatório!$A$1:$AK$65536,36,0)</f>
        <v>#N/A</v>
      </c>
      <c r="AC123" s="22" t="s">
        <v>587</v>
      </c>
      <c r="AF123" s="24"/>
      <c r="AG123" s="24"/>
      <c r="AH123" s="24"/>
      <c r="AI123" s="24"/>
    </row>
    <row r="124" spans="1:35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VLOOKUP(A124,[4]ImportationMaterialProgrammingE!B$3:C$1048576,2,0)</f>
        <v xml:space="preserve">540201116 </v>
      </c>
      <c r="F124" s="3" t="s">
        <v>585</v>
      </c>
      <c r="G124" s="3" t="s">
        <v>452</v>
      </c>
      <c r="H124" s="17">
        <f t="shared" ca="1" si="3"/>
        <v>65</v>
      </c>
      <c r="I124" s="15" t="str">
        <f>IF(VLOOKUP(A124,[4]ImportationMaterialProgrammingE!B$4:U$1048576,20,0)=0,"",VLOOKUP(A124,[4]ImportationMaterialProgrammingE!B$4:U$1048576,20,0))</f>
        <v>08/03/2022</v>
      </c>
      <c r="J124" s="15" t="str">
        <f>IF(VLOOKUP(A124,[4]ImportationMaterialProgrammingE!B$3:Y$1048576,24,0)&lt;&gt;"","Sim","Não")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P124" s="3" t="s">
        <v>586</v>
      </c>
      <c r="Q124" s="16" t="str">
        <f>VLOOKUP(A124,[4]ImportationMaterialProgrammingE!B:AN,39,0)</f>
        <v>2204211094</v>
      </c>
      <c r="R124" s="22" t="e">
        <f>VLOOKUP(E124,[3]Relatório!$A$1:$AK$65536,29,0)</f>
        <v>#N/A</v>
      </c>
      <c r="S124" s="22">
        <v>44624</v>
      </c>
      <c r="T124" s="17" t="str">
        <f>VLOOKUP(A124,[4]ImportationMaterialProgrammingE!B:F,5,0)</f>
        <v>VERDE</v>
      </c>
      <c r="U124" s="22" t="e">
        <f>VLOOKUP(E124,[3]Relatório!$A$1:$AK$65536,33,0)</f>
        <v>#N/A</v>
      </c>
      <c r="V124" s="22">
        <v>44616</v>
      </c>
      <c r="W124" s="18">
        <f t="shared" ca="1" si="5"/>
        <v>-7</v>
      </c>
      <c r="Z124" s="15" t="str">
        <f>VLOOKUP(A124,[4]ImportationMaterialProgrammingE!B:X,23,0)</f>
        <v>FINALIZADO</v>
      </c>
      <c r="AA124" s="1" t="str">
        <f>IF(Z124="DTA TRANSP","",VLOOKUP(A124,[4]ImportationMaterialProgrammingE!$B:$V,21,0))</f>
        <v>08/03/2022</v>
      </c>
      <c r="AB124" s="22" t="e">
        <f>VLOOKUP(E124,[3]Relatório!$A$1:$AK$65536,36,0)</f>
        <v>#N/A</v>
      </c>
      <c r="AC124" s="22">
        <v>44627</v>
      </c>
      <c r="AD124" s="3" t="s">
        <v>457</v>
      </c>
      <c r="AF124" s="24"/>
      <c r="AG124" s="24"/>
      <c r="AH124" s="24"/>
      <c r="AI124" s="24"/>
    </row>
    <row r="125" spans="1:35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VLOOKUP(A125,[4]ImportationMaterialProgrammingE!B$3:C$1048576,2,0)</f>
        <v xml:space="preserve">540201113 </v>
      </c>
      <c r="F125" s="3" t="s">
        <v>585</v>
      </c>
      <c r="G125" s="3" t="s">
        <v>452</v>
      </c>
      <c r="H125" s="17">
        <f t="shared" ca="1" si="3"/>
        <v>65</v>
      </c>
      <c r="I125" s="15" t="str">
        <f>IF(VLOOKUP(A125,[4]ImportationMaterialProgrammingE!B$4:U$1048576,20,0)=0,"",VLOOKUP(A125,[4]ImportationMaterialProgrammingE!B$4:U$1048576,20,0))</f>
        <v/>
      </c>
      <c r="J125" s="15" t="str">
        <f>IF(VLOOKUP(A125,[4]ImportationMaterialProgrammingE!B$3:Y$1048576,24,0)&lt;&gt;"","Sim","Não")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P125" s="3" t="s">
        <v>586</v>
      </c>
      <c r="Q125" s="16" t="str">
        <f>VLOOKUP(A125,[4]ImportationMaterialProgrammingE!B:AN,39,0)</f>
        <v xml:space="preserve">          </v>
      </c>
      <c r="R125" s="22" t="e">
        <f>VLOOKUP(E125,[3]Relatório!$A$1:$AK$65536,29,0)</f>
        <v>#N/A</v>
      </c>
      <c r="S125" s="22" t="s">
        <v>587</v>
      </c>
      <c r="T125" s="17" t="str">
        <f>VLOOKUP(A125,[4]ImportationMaterialProgrammingE!B:F,5,0)</f>
        <v/>
      </c>
      <c r="U125" s="22" t="e">
        <f>VLOOKUP(E125,[3]Relatório!$A$1:$AK$65536,33,0)</f>
        <v>#N/A</v>
      </c>
      <c r="V125" s="22">
        <v>44614</v>
      </c>
      <c r="W125" s="18">
        <f t="shared" ca="1" si="5"/>
        <v>-9</v>
      </c>
      <c r="Z125" s="15" t="str">
        <f>VLOOKUP(A125,[4]ImportationMaterialProgrammingE!B:X,23,0)</f>
        <v>DTA TRANSP</v>
      </c>
      <c r="AA125" s="1" t="str">
        <f>IF(Z125="DTA TRANSP","",VLOOKUP(A125,[4]ImportationMaterialProgrammingE!$B:$V,21,0))</f>
        <v/>
      </c>
      <c r="AB125" s="22" t="e">
        <f>VLOOKUP(E125,[3]Relatório!$A$1:$AK$65536,36,0)</f>
        <v>#N/A</v>
      </c>
      <c r="AC125" s="22" t="s">
        <v>587</v>
      </c>
      <c r="AF125" s="24"/>
      <c r="AG125" s="24"/>
      <c r="AH125" s="24"/>
      <c r="AI125" s="24"/>
    </row>
    <row r="126" spans="1:35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VLOOKUP(A126,[4]ImportationMaterialProgrammingE!B$3:C$1048576,2,0)</f>
        <v xml:space="preserve">540201222 </v>
      </c>
      <c r="F126" s="3" t="s">
        <v>585</v>
      </c>
      <c r="G126" s="3" t="s">
        <v>452</v>
      </c>
      <c r="H126" s="17">
        <f t="shared" ca="1" si="3"/>
        <v>65</v>
      </c>
      <c r="I126" s="15" t="str">
        <f>IF(VLOOKUP(A126,[4]ImportationMaterialProgrammingE!B$4:U$1048576,20,0)=0,"",VLOOKUP(A126,[4]ImportationMaterialProgrammingE!B$4:U$1048576,20,0))</f>
        <v>25/02/2022</v>
      </c>
      <c r="J126" s="15" t="str">
        <f>IF(VLOOKUP(A126,[4]ImportationMaterialProgrammingE!B$3:Y$1048576,24,0)&lt;&gt;"","Sim","Não")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P126" s="3" t="s">
        <v>586</v>
      </c>
      <c r="Q126" s="16" t="str">
        <f>VLOOKUP(A126,[4]ImportationMaterialProgrammingE!B:AN,39,0)</f>
        <v>2204183872</v>
      </c>
      <c r="R126" s="22" t="e">
        <f>VLOOKUP(E126,[3]Relatório!$A$1:$AK$65536,29,0)</f>
        <v>#N/A</v>
      </c>
      <c r="S126" s="22">
        <v>44624</v>
      </c>
      <c r="T126" s="17" t="str">
        <f>VLOOKUP(A126,[4]ImportationMaterialProgrammingE!B:F,5,0)</f>
        <v>VERDE</v>
      </c>
      <c r="U126" s="22" t="e">
        <f>VLOOKUP(E126,[3]Relatório!$A$1:$AK$65536,33,0)</f>
        <v>#N/A</v>
      </c>
      <c r="V126" s="22">
        <v>44615</v>
      </c>
      <c r="W126" s="18">
        <f t="shared" ca="1" si="5"/>
        <v>-8</v>
      </c>
      <c r="Z126" s="15" t="str">
        <f>VLOOKUP(A126,[4]ImportationMaterialProgrammingE!B:X,23,0)</f>
        <v>FINALIZADO</v>
      </c>
      <c r="AA126" s="1" t="str">
        <f>IF(Z126="DTA TRANSP","",VLOOKUP(A126,[4]ImportationMaterialProgrammingE!$B:$V,21,0))</f>
        <v>04/03/2022</v>
      </c>
      <c r="AB126" s="22" t="e">
        <f>VLOOKUP(E126,[3]Relatório!$A$1:$AK$65536,36,0)</f>
        <v>#N/A</v>
      </c>
      <c r="AC126" s="22">
        <v>44627</v>
      </c>
      <c r="AD126" s="3" t="s">
        <v>457</v>
      </c>
      <c r="AF126" s="24"/>
      <c r="AG126" s="24"/>
      <c r="AH126" s="24"/>
      <c r="AI126" s="24"/>
    </row>
    <row r="127" spans="1:35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VLOOKUP(A127,[4]ImportationMaterialProgrammingE!B$3:C$1048576,2,0)</f>
        <v xml:space="preserve">540201309 </v>
      </c>
      <c r="F127" s="3" t="s">
        <v>585</v>
      </c>
      <c r="G127" s="3" t="s">
        <v>452</v>
      </c>
      <c r="H127" s="17">
        <f t="shared" ca="1" si="3"/>
        <v>65</v>
      </c>
      <c r="I127" s="15" t="str">
        <f>IF(VLOOKUP(A127,[4]ImportationMaterialProgrammingE!B$4:U$1048576,20,0)=0,"",VLOOKUP(A127,[4]ImportationMaterialProgrammingE!B$4:U$1048576,20,0))</f>
        <v>25/02/2022</v>
      </c>
      <c r="J127" s="15" t="str">
        <f>IF(VLOOKUP(A127,[4]ImportationMaterialProgrammingE!B$3:Y$1048576,24,0)&lt;&gt;"","Sim","Não")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P127" s="3" t="s">
        <v>586</v>
      </c>
      <c r="Q127" s="16" t="str">
        <f>VLOOKUP(A127,[4]ImportationMaterialProgrammingE!B:AN,39,0)</f>
        <v>2203696531</v>
      </c>
      <c r="R127" s="22" t="e">
        <f>VLOOKUP(E127,[3]Relatório!$A$1:$AK$65536,29,0)</f>
        <v>#N/A</v>
      </c>
      <c r="S127" s="22">
        <v>44616</v>
      </c>
      <c r="T127" s="17" t="str">
        <f>VLOOKUP(A127,[4]ImportationMaterialProgrammingE!B:F,5,0)</f>
        <v>VERDE</v>
      </c>
      <c r="U127" s="22" t="e">
        <f>VLOOKUP(E127,[3]Relatório!$A$1:$AK$65536,33,0)</f>
        <v>#N/A</v>
      </c>
      <c r="V127" s="22">
        <v>44615</v>
      </c>
      <c r="W127" s="18">
        <f t="shared" ca="1" si="5"/>
        <v>-8</v>
      </c>
      <c r="Z127" s="15" t="str">
        <f>VLOOKUP(A127,[4]ImportationMaterialProgrammingE!B:X,23,0)</f>
        <v>FINALIZADO</v>
      </c>
      <c r="AA127" s="1" t="str">
        <f>IF(Z127="DTA TRANSP","",VLOOKUP(A127,[4]ImportationMaterialProgrammingE!$B:$V,21,0))</f>
        <v>25/02/2022</v>
      </c>
      <c r="AB127" s="22" t="e">
        <f>VLOOKUP(E127,[3]Relatório!$A$1:$AK$65536,36,0)</f>
        <v>#N/A</v>
      </c>
      <c r="AC127" s="22">
        <v>44616</v>
      </c>
      <c r="AD127" s="3" t="s">
        <v>457</v>
      </c>
      <c r="AF127" s="24"/>
      <c r="AG127" s="24"/>
      <c r="AH127" s="24"/>
      <c r="AI127" s="24"/>
    </row>
    <row r="128" spans="1:35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VLOOKUP(A128,[4]ImportationMaterialProgrammingE!B$3:C$1048576,2,0)</f>
        <v xml:space="preserve">540201221 </v>
      </c>
      <c r="F128" s="3" t="s">
        <v>585</v>
      </c>
      <c r="G128" s="3" t="s">
        <v>452</v>
      </c>
      <c r="H128" s="17">
        <f t="shared" ca="1" si="3"/>
        <v>65</v>
      </c>
      <c r="I128" s="15" t="str">
        <f>IF(VLOOKUP(A128,[4]ImportationMaterialProgrammingE!B$4:U$1048576,20,0)=0,"",VLOOKUP(A128,[4]ImportationMaterialProgrammingE!B$4:U$1048576,20,0))</f>
        <v>03/03/2022</v>
      </c>
      <c r="J128" s="15" t="str">
        <f>IF(VLOOKUP(A128,[4]ImportationMaterialProgrammingE!B$3:Y$1048576,24,0)&lt;&gt;"","Sim","Não")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VLOOKUP(A128,[4]ImportationMaterialProgrammingE!B:AN,39,0)</f>
        <v xml:space="preserve">          </v>
      </c>
      <c r="R128" s="22" t="e">
        <f>VLOOKUP(E128,[3]Relatório!$A$1:$AK$65536,29,0)</f>
        <v>#N/A</v>
      </c>
      <c r="S128" s="22" t="s">
        <v>587</v>
      </c>
      <c r="T128" s="17" t="str">
        <f>VLOOKUP(A128,[4]ImportationMaterialProgrammingE!B:F,5,0)</f>
        <v/>
      </c>
      <c r="U128" s="22" t="e">
        <f>VLOOKUP(E128,[3]Relatório!$A$1:$AK$65536,33,0)</f>
        <v>#N/A</v>
      </c>
      <c r="V128" s="22">
        <v>44617</v>
      </c>
      <c r="W128" s="18">
        <f t="shared" ca="1" si="5"/>
        <v>-6</v>
      </c>
      <c r="Z128" s="15" t="str">
        <f>VLOOKUP(A128,[4]ImportationMaterialProgrammingE!B:X,23,0)</f>
        <v>DTA TRANSP</v>
      </c>
      <c r="AA128" s="1" t="str">
        <f>IF(Z128="DTA TRANSP","",VLOOKUP(A128,[4]ImportationMaterialProgrammingE!$B:$V,21,0))</f>
        <v/>
      </c>
      <c r="AB128" s="22" t="e">
        <f>VLOOKUP(E128,[3]Relatório!$A$1:$AK$65536,36,0)</f>
        <v>#N/A</v>
      </c>
      <c r="AC128" s="22" t="s">
        <v>587</v>
      </c>
      <c r="AF128" s="24"/>
      <c r="AG128" s="24"/>
      <c r="AH128" s="24"/>
      <c r="AI128" s="24"/>
    </row>
    <row r="129" spans="1:35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VLOOKUP(A129,[4]ImportationMaterialProgrammingE!B$3:C$1048576,2,0)</f>
        <v xml:space="preserve">540201118 </v>
      </c>
      <c r="F129" s="3" t="s">
        <v>585</v>
      </c>
      <c r="G129" s="3" t="s">
        <v>452</v>
      </c>
      <c r="H129" s="17">
        <f t="shared" ca="1" si="3"/>
        <v>65</v>
      </c>
      <c r="I129" s="15" t="str">
        <f>IF(VLOOKUP(A129,[4]ImportationMaterialProgrammingE!B$4:U$1048576,20,0)=0,"",VLOOKUP(A129,[4]ImportationMaterialProgrammingE!B$4:U$1048576,20,0))</f>
        <v>17/03/2022</v>
      </c>
      <c r="J129" s="15" t="str">
        <f>IF(VLOOKUP(A129,[4]ImportationMaterialProgrammingE!B$3:Y$1048576,24,0)&lt;&gt;"","Sim","Não")</f>
        <v>Sim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P129" s="3" t="s">
        <v>586</v>
      </c>
      <c r="Q129" s="16" t="str">
        <f>VLOOKUP(A129,[4]ImportationMaterialProgrammingE!B:AN,39,0)</f>
        <v>2205125582</v>
      </c>
      <c r="R129" s="22" t="e">
        <f>VLOOKUP(E129,[3]Relatório!$A$1:$AK$65536,29,0)</f>
        <v>#N/A</v>
      </c>
      <c r="S129" s="22" t="s">
        <v>587</v>
      </c>
      <c r="T129" s="17" t="str">
        <f>VLOOKUP(A129,[4]ImportationMaterialProgrammingE!B:F,5,0)</f>
        <v>VERDE</v>
      </c>
      <c r="U129" s="22" t="e">
        <f>VLOOKUP(E129,[3]Relatório!$A$1:$AK$65536,33,0)</f>
        <v>#N/A</v>
      </c>
      <c r="V129" s="22">
        <v>44624</v>
      </c>
      <c r="W129" s="18">
        <f t="shared" ca="1" si="5"/>
        <v>1</v>
      </c>
      <c r="Z129" s="15" t="str">
        <f>VLOOKUP(A129,[4]ImportationMaterialProgrammingE!B:X,23,0)</f>
        <v>SBL</v>
      </c>
      <c r="AA129" s="1" t="str">
        <f>IF(Z129="DTA TRANSP","",VLOOKUP(A129,[4]ImportationMaterialProgrammingE!$B:$V,21,0))</f>
        <v>17/03/2022</v>
      </c>
      <c r="AB129" s="22" t="e">
        <f>VLOOKUP(E129,[3]Relatório!$A$1:$AK$65536,36,0)</f>
        <v>#N/A</v>
      </c>
      <c r="AC129" s="22" t="s">
        <v>587</v>
      </c>
      <c r="AF129" s="24"/>
      <c r="AG129" s="24"/>
      <c r="AH129" s="24"/>
      <c r="AI129" s="24"/>
    </row>
    <row r="130" spans="1:35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VLOOKUP(A130,[4]ImportationMaterialProgrammingE!B$3:C$1048576,2,0)</f>
        <v xml:space="preserve">540201223 </v>
      </c>
      <c r="F130" s="3" t="s">
        <v>585</v>
      </c>
      <c r="G130" s="3" t="s">
        <v>452</v>
      </c>
      <c r="H130" s="17">
        <f t="shared" ca="1" si="3"/>
        <v>65</v>
      </c>
      <c r="I130" s="15" t="str">
        <f>IF(VLOOKUP(A130,[4]ImportationMaterialProgrammingE!B$4:U$1048576,20,0)=0,"",VLOOKUP(A130,[4]ImportationMaterialProgrammingE!B$4:U$1048576,20,0))</f>
        <v/>
      </c>
      <c r="J130" s="15" t="str">
        <f>IF(VLOOKUP(A130,[4]ImportationMaterialProgrammingE!B$3:Y$1048576,24,0)&lt;&gt;"","Sim","Não")</f>
        <v>Sim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P130" s="3" t="s">
        <v>586</v>
      </c>
      <c r="Q130" s="16" t="str">
        <f>VLOOKUP(A130,[4]ImportationMaterialProgrammingE!B:AN,39,0)</f>
        <v xml:space="preserve">          </v>
      </c>
      <c r="R130" s="22" t="e">
        <f>VLOOKUP(E130,[3]Relatório!$A$1:$AK$65536,29,0)</f>
        <v>#N/A</v>
      </c>
      <c r="S130" s="22" t="s">
        <v>587</v>
      </c>
      <c r="T130" s="17" t="str">
        <f>VLOOKUP(A130,[4]ImportationMaterialProgrammingE!B:F,5,0)</f>
        <v/>
      </c>
      <c r="U130" s="22" t="e">
        <f>VLOOKUP(E130,[3]Relatório!$A$1:$AK$65536,33,0)</f>
        <v>#N/A</v>
      </c>
      <c r="V130" s="22">
        <v>44623</v>
      </c>
      <c r="W130" s="18">
        <f t="shared" ca="1" si="5"/>
        <v>0</v>
      </c>
      <c r="Z130" s="15" t="str">
        <f>VLOOKUP(A130,[4]ImportationMaterialProgrammingE!B:X,23,0)</f>
        <v>DTA EADI</v>
      </c>
      <c r="AA130" s="1" t="str">
        <f>IF(Z130="DTA TRANSP","",VLOOKUP(A130,[4]ImportationMaterialProgrammingE!$B:$V,21,0))</f>
        <v/>
      </c>
      <c r="AB130" s="22" t="e">
        <f>VLOOKUP(E130,[3]Relatório!$A$1:$AK$65536,36,0)</f>
        <v>#N/A</v>
      </c>
      <c r="AC130" s="22" t="s">
        <v>587</v>
      </c>
      <c r="AF130" s="24"/>
      <c r="AG130" s="24"/>
      <c r="AH130" s="24"/>
      <c r="AI130" s="24"/>
    </row>
    <row r="131" spans="1:35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VLOOKUP(A131,[4]ImportationMaterialProgrammingE!B$3:C$1048576,2,0)</f>
        <v xml:space="preserve">540201131 </v>
      </c>
      <c r="F131" s="3" t="s">
        <v>585</v>
      </c>
      <c r="G131" s="3" t="s">
        <v>452</v>
      </c>
      <c r="H131" s="17">
        <f t="shared" ca="1" si="3"/>
        <v>65</v>
      </c>
      <c r="I131" s="15" t="str">
        <f>IF(VLOOKUP(A131,[4]ImportationMaterialProgrammingE!B$4:U$1048576,20,0)=0,"",VLOOKUP(A131,[4]ImportationMaterialProgrammingE!B$4:U$1048576,20,0))</f>
        <v>23/02/2022</v>
      </c>
      <c r="J131" s="15" t="str">
        <f>IF(VLOOKUP(A131,[4]ImportationMaterialProgrammingE!B$3:Y$1048576,24,0)&lt;&gt;"","Sim","Não")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P131" s="3" t="s">
        <v>586</v>
      </c>
      <c r="Q131" s="16" t="str">
        <f>VLOOKUP(A131,[4]ImportationMaterialProgrammingE!B:AN,39,0)</f>
        <v>2203508654</v>
      </c>
      <c r="R131" s="22" t="e">
        <f>VLOOKUP(E131,[3]Relatório!$A$1:$AK$65536,29,0)</f>
        <v>#N/A</v>
      </c>
      <c r="S131" s="22">
        <v>44614</v>
      </c>
      <c r="T131" s="17" t="str">
        <f>VLOOKUP(A131,[4]ImportationMaterialProgrammingE!B:F,5,0)</f>
        <v>VERDE</v>
      </c>
      <c r="U131" s="22" t="e">
        <f>VLOOKUP(E131,[3]Relatório!$A$1:$AK$65536,33,0)</f>
        <v>#N/A</v>
      </c>
      <c r="V131" s="22">
        <v>44624</v>
      </c>
      <c r="W131" s="18">
        <f t="shared" ca="1" si="5"/>
        <v>1</v>
      </c>
      <c r="Z131" s="15" t="str">
        <f>VLOOKUP(A131,[4]ImportationMaterialProgrammingE!B:X,23,0)</f>
        <v>FINALIZADO</v>
      </c>
      <c r="AA131" s="1" t="str">
        <f>IF(Z131="DTA TRANSP","",VLOOKUP(A131,[4]ImportationMaterialProgrammingE!$B:$V,21,0))</f>
        <v>24/02/2022</v>
      </c>
      <c r="AB131" s="22" t="e">
        <f>VLOOKUP(E131,[3]Relatório!$A$1:$AK$65536,36,0)</f>
        <v>#N/A</v>
      </c>
      <c r="AC131" s="22">
        <v>44615</v>
      </c>
      <c r="AD131" s="3" t="s">
        <v>457</v>
      </c>
      <c r="AF131" s="24"/>
      <c r="AG131" s="24"/>
      <c r="AH131" s="24"/>
      <c r="AI131" s="24"/>
    </row>
    <row r="132" spans="1:35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VLOOKUP(A132,[4]ImportationMaterialProgrammingE!B$3:C$1048576,2,0)</f>
        <v xml:space="preserve">540201224 </v>
      </c>
      <c r="F132" s="3" t="s">
        <v>585</v>
      </c>
      <c r="G132" s="3" t="s">
        <v>452</v>
      </c>
      <c r="H132" s="17">
        <f t="shared" ca="1" si="3"/>
        <v>65</v>
      </c>
      <c r="I132" s="15" t="str">
        <f>IF(VLOOKUP(A132,[4]ImportationMaterialProgrammingE!B$4:U$1048576,20,0)=0,"",VLOOKUP(A132,[4]ImportationMaterialProgrammingE!B$4:U$1048576,20,0))</f>
        <v>21/02/2022</v>
      </c>
      <c r="J132" s="15" t="str">
        <f>IF(VLOOKUP(A132,[4]ImportationMaterialProgrammingE!B$3:Y$1048576,24,0)&lt;&gt;"","Sim","Não")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P132" s="3" t="s">
        <v>586</v>
      </c>
      <c r="Q132" s="16" t="str">
        <f>VLOOKUP(A132,[4]ImportationMaterialProgrammingE!B:AN,39,0)</f>
        <v>2203512120</v>
      </c>
      <c r="R132" s="22" t="e">
        <f>VLOOKUP(E132,[3]Relatório!$A$1:$AK$65536,29,0)</f>
        <v>#N/A</v>
      </c>
      <c r="S132" s="22">
        <v>44614</v>
      </c>
      <c r="T132" s="17" t="str">
        <f>VLOOKUP(A132,[4]ImportationMaterialProgrammingE!B:F,5,0)</f>
        <v>VERDE</v>
      </c>
      <c r="U132" s="22" t="e">
        <f>VLOOKUP(E132,[3]Relatório!$A$1:$AK$65536,33,0)</f>
        <v>#N/A</v>
      </c>
      <c r="V132" s="22">
        <v>44614</v>
      </c>
      <c r="W132" s="18">
        <f t="shared" ca="1" si="5"/>
        <v>-9</v>
      </c>
      <c r="Z132" s="15" t="str">
        <f>VLOOKUP(A132,[4]ImportationMaterialProgrammingE!B:X,23,0)</f>
        <v>SBL</v>
      </c>
      <c r="AA132" s="1" t="str">
        <f>IF(Z132="DTA TRANSP","",VLOOKUP(A132,[4]ImportationMaterialProgrammingE!$B:$V,21,0))</f>
        <v>11/03/2022</v>
      </c>
      <c r="AB132" s="22" t="e">
        <f>VLOOKUP(E132,[3]Relatório!$A$1:$AK$65536,36,0)</f>
        <v>#N/A</v>
      </c>
      <c r="AC132" s="22">
        <v>44630</v>
      </c>
      <c r="AD132" s="3" t="s">
        <v>457</v>
      </c>
      <c r="AF132" s="24"/>
      <c r="AG132" s="24"/>
      <c r="AH132" s="24"/>
      <c r="AI132" s="24"/>
    </row>
    <row r="133" spans="1:35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VLOOKUP(A133,[4]ImportationMaterialProgrammingE!B$3:C$1048576,2,0)</f>
        <v xml:space="preserve">540201226 </v>
      </c>
      <c r="F133" s="3" t="s">
        <v>585</v>
      </c>
      <c r="G133" s="3" t="s">
        <v>452</v>
      </c>
      <c r="H133" s="17">
        <f t="shared" ref="H133:H196" ca="1" si="6">IFERROR(IF(D133&gt;L133,90-_xlfn.DAYS(NOW(),D133),90-_xlfn.DAYS(NOW(),L133)),90-_xlfn.DAYS(NOW(),D133))</f>
        <v>65</v>
      </c>
      <c r="I133" s="15" t="str">
        <f>IF(VLOOKUP(A133,[4]ImportationMaterialProgrammingE!B$4:U$1048576,20,0)=0,"",VLOOKUP(A133,[4]ImportationMaterialProgrammingE!B$4:U$1048576,20,0))</f>
        <v>03/03/2022</v>
      </c>
      <c r="J133" s="15" t="str">
        <f>IF(VLOOKUP(A133,[4]ImportationMaterialProgrammingE!B$3:Y$1048576,24,0)&lt;&gt;"","Sim","Não")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P133" s="3" t="s">
        <v>586</v>
      </c>
      <c r="Q133" s="16" t="str">
        <f>VLOOKUP(A133,[4]ImportationMaterialProgrammingE!B:AN,39,0)</f>
        <v>2203512147</v>
      </c>
      <c r="R133" s="22" t="e">
        <f>VLOOKUP(E133,[3]Relatório!$A$1:$AK$65536,29,0)</f>
        <v>#N/A</v>
      </c>
      <c r="S133" s="22">
        <v>44614</v>
      </c>
      <c r="T133" s="17" t="str">
        <f>VLOOKUP(A133,[4]ImportationMaterialProgrammingE!B:F,5,0)</f>
        <v>VERDE</v>
      </c>
      <c r="U133" s="22" t="e">
        <f>VLOOKUP(E133,[3]Relatório!$A$1:$AK$65536,33,0)</f>
        <v>#N/A</v>
      </c>
      <c r="V133" s="22">
        <v>44623</v>
      </c>
      <c r="W133" s="18">
        <f t="shared" ref="W133:W196" ca="1" si="8">IF(V133&lt;&gt;"",15-_xlfn.DAYS(NOW(),V133),"")</f>
        <v>0</v>
      </c>
      <c r="Z133" s="15" t="str">
        <f>VLOOKUP(A133,[4]ImportationMaterialProgrammingE!B:X,23,0)</f>
        <v>MBB</v>
      </c>
      <c r="AA133" s="1" t="str">
        <f>IF(Z133="DTA TRANSP","",VLOOKUP(A133,[4]ImportationMaterialProgrammingE!$B:$V,21,0))</f>
        <v/>
      </c>
      <c r="AB133" s="22" t="e">
        <f>VLOOKUP(E133,[3]Relatório!$A$1:$AK$65536,36,0)</f>
        <v>#N/A</v>
      </c>
      <c r="AC133" s="22" t="s">
        <v>587</v>
      </c>
      <c r="AF133" s="24"/>
      <c r="AG133" s="24"/>
      <c r="AH133" s="24"/>
      <c r="AI133" s="24"/>
    </row>
    <row r="134" spans="1:35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VLOOKUP(A134,[4]ImportationMaterialProgrammingE!B$3:C$1048576,2,0)</f>
        <v xml:space="preserve">540201228 </v>
      </c>
      <c r="F134" s="3" t="s">
        <v>585</v>
      </c>
      <c r="G134" s="3" t="s">
        <v>452</v>
      </c>
      <c r="H134" s="17">
        <f t="shared" ca="1" si="6"/>
        <v>65</v>
      </c>
      <c r="I134" s="15" t="str">
        <f>IF(VLOOKUP(A134,[4]ImportationMaterialProgrammingE!B$4:U$1048576,20,0)=0,"",VLOOKUP(A134,[4]ImportationMaterialProgrammingE!B$4:U$1048576,20,0))</f>
        <v>07/03/2022</v>
      </c>
      <c r="J134" s="15" t="str">
        <f>IF(VLOOKUP(A134,[4]ImportationMaterialProgrammingE!B$3:Y$1048576,24,0)&lt;&gt;"","Sim","Não")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P134" s="3" t="s">
        <v>586</v>
      </c>
      <c r="Q134" s="16" t="str">
        <f>VLOOKUP(A134,[4]ImportationMaterialProgrammingE!B:AN,39,0)</f>
        <v>2204311129</v>
      </c>
      <c r="R134" s="22" t="e">
        <f>VLOOKUP(E134,[3]Relatório!$A$1:$AK$65536,29,0)</f>
        <v>#N/A</v>
      </c>
      <c r="S134" s="22">
        <v>44627</v>
      </c>
      <c r="T134" s="17" t="str">
        <f>VLOOKUP(A134,[4]ImportationMaterialProgrammingE!B:F,5,0)</f>
        <v>VERDE</v>
      </c>
      <c r="U134" s="22" t="e">
        <f>VLOOKUP(E134,[3]Relatório!$A$1:$AK$65536,33,0)</f>
        <v>#N/A</v>
      </c>
      <c r="V134" s="22">
        <v>44614</v>
      </c>
      <c r="W134" s="18">
        <f t="shared" ca="1" si="8"/>
        <v>-9</v>
      </c>
      <c r="Z134" s="15" t="str">
        <f>VLOOKUP(A134,[4]ImportationMaterialProgrammingE!B:X,23,0)</f>
        <v>FINALIZADO</v>
      </c>
      <c r="AA134" s="1" t="str">
        <f>IF(Z134="DTA TRANSP","",VLOOKUP(A134,[4]ImportationMaterialProgrammingE!$B:$V,21,0))</f>
        <v>07/03/2022</v>
      </c>
      <c r="AB134" s="22" t="e">
        <f>VLOOKUP(E134,[3]Relatório!$A$1:$AK$65536,36,0)</f>
        <v>#N/A</v>
      </c>
      <c r="AC134" s="22">
        <v>44627</v>
      </c>
      <c r="AD134" s="3" t="s">
        <v>457</v>
      </c>
      <c r="AF134" s="24"/>
      <c r="AG134" s="24"/>
      <c r="AH134" s="24"/>
      <c r="AI134" s="24"/>
    </row>
    <row r="135" spans="1:35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VLOOKUP(A135,[4]ImportationMaterialProgrammingE!B$3:C$1048576,2,0)</f>
        <v xml:space="preserve">540201229 </v>
      </c>
      <c r="F135" s="3" t="s">
        <v>585</v>
      </c>
      <c r="G135" s="3" t="s">
        <v>452</v>
      </c>
      <c r="H135" s="17">
        <f t="shared" ca="1" si="6"/>
        <v>65</v>
      </c>
      <c r="I135" s="15" t="str">
        <f>IF(VLOOKUP(A135,[4]ImportationMaterialProgrammingE!B$4:U$1048576,20,0)=0,"",VLOOKUP(A135,[4]ImportationMaterialProgrammingE!B$4:U$1048576,20,0))</f>
        <v/>
      </c>
      <c r="J135" s="15" t="str">
        <f>IF(VLOOKUP(A135,[4]ImportationMaterialProgrammingE!B$3:Y$1048576,24,0)&lt;&gt;"","Sim","Não")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P135" s="3" t="s">
        <v>586</v>
      </c>
      <c r="Q135" s="16" t="str">
        <f>VLOOKUP(A135,[4]ImportationMaterialProgrammingE!B:AN,39,0)</f>
        <v xml:space="preserve">          </v>
      </c>
      <c r="R135" s="22" t="e">
        <f>VLOOKUP(E135,[3]Relatório!$A$1:$AK$65536,29,0)</f>
        <v>#N/A</v>
      </c>
      <c r="S135" s="22" t="s">
        <v>587</v>
      </c>
      <c r="T135" s="17" t="str">
        <f>VLOOKUP(A135,[4]ImportationMaterialProgrammingE!B:F,5,0)</f>
        <v/>
      </c>
      <c r="U135" s="22" t="e">
        <f>VLOOKUP(E135,[3]Relatório!$A$1:$AK$65536,33,0)</f>
        <v>#N/A</v>
      </c>
      <c r="V135" s="22">
        <v>44627</v>
      </c>
      <c r="W135" s="18">
        <f t="shared" ca="1" si="8"/>
        <v>4</v>
      </c>
      <c r="Z135" s="15" t="str">
        <f>VLOOKUP(A135,[4]ImportationMaterialProgrammingE!B:X,23,0)</f>
        <v>DTA TRANSP</v>
      </c>
      <c r="AA135" s="1" t="str">
        <f>IF(Z135="DTA TRANSP","",VLOOKUP(A135,[4]ImportationMaterialProgrammingE!$B:$V,21,0))</f>
        <v/>
      </c>
      <c r="AB135" s="22" t="e">
        <f>VLOOKUP(E135,[3]Relatório!$A$1:$AK$65536,36,0)</f>
        <v>#N/A</v>
      </c>
      <c r="AC135" s="22" t="s">
        <v>587</v>
      </c>
      <c r="AF135" s="24"/>
      <c r="AG135" s="24"/>
      <c r="AH135" s="24"/>
      <c r="AI135" s="24"/>
    </row>
    <row r="136" spans="1:35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VLOOKUP(A136,[4]ImportationMaterialProgrammingE!B$3:C$1048576,2,0)</f>
        <v xml:space="preserve">540201225 </v>
      </c>
      <c r="F136" s="3" t="s">
        <v>585</v>
      </c>
      <c r="G136" s="3" t="s">
        <v>452</v>
      </c>
      <c r="H136" s="17">
        <f t="shared" ca="1" si="6"/>
        <v>65</v>
      </c>
      <c r="I136" s="15" t="str">
        <f>IF(VLOOKUP(A136,[4]ImportationMaterialProgrammingE!B$4:U$1048576,20,0)=0,"",VLOOKUP(A136,[4]ImportationMaterialProgrammingE!B$4:U$1048576,20,0))</f>
        <v>24/02/2022</v>
      </c>
      <c r="J136" s="15" t="str">
        <f>IF(VLOOKUP(A136,[4]ImportationMaterialProgrammingE!B$3:Y$1048576,24,0)&lt;&gt;"","Sim","Não")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P136" s="3" t="s">
        <v>586</v>
      </c>
      <c r="Q136" s="16" t="str">
        <f>VLOOKUP(A136,[4]ImportationMaterialProgrammingE!B:AN,39,0)</f>
        <v>2203609949</v>
      </c>
      <c r="R136" s="22" t="e">
        <f>VLOOKUP(E136,[3]Relatório!$A$1:$AK$65536,29,0)</f>
        <v>#N/A</v>
      </c>
      <c r="S136" s="22">
        <v>44615</v>
      </c>
      <c r="T136" s="17" t="str">
        <f>VLOOKUP(A136,[4]ImportationMaterialProgrammingE!B:F,5,0)</f>
        <v>VERDE</v>
      </c>
      <c r="U136" s="22" t="e">
        <f>VLOOKUP(E136,[3]Relatório!$A$1:$AK$65536,33,0)</f>
        <v>#N/A</v>
      </c>
      <c r="V136" s="22">
        <v>44614</v>
      </c>
      <c r="W136" s="18">
        <f t="shared" ca="1" si="8"/>
        <v>-9</v>
      </c>
      <c r="Z136" s="15" t="str">
        <f>VLOOKUP(A136,[4]ImportationMaterialProgrammingE!B:X,23,0)</f>
        <v>FINALIZADO</v>
      </c>
      <c r="AA136" s="1" t="str">
        <f>IF(Z136="DTA TRANSP","",VLOOKUP(A136,[4]ImportationMaterialProgrammingE!$B:$V,21,0))</f>
        <v>24/02/2022</v>
      </c>
      <c r="AB136" s="22" t="e">
        <f>VLOOKUP(E136,[3]Relatório!$A$1:$AK$65536,36,0)</f>
        <v>#N/A</v>
      </c>
      <c r="AC136" s="22">
        <v>44615</v>
      </c>
      <c r="AD136" s="3" t="s">
        <v>457</v>
      </c>
      <c r="AF136" s="24"/>
      <c r="AG136" s="24"/>
      <c r="AH136" s="24"/>
      <c r="AI136" s="24"/>
    </row>
    <row r="137" spans="1:35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VLOOKUP(A137,[4]ImportationMaterialProgrammingE!B$3:C$1048576,2,0)</f>
        <v xml:space="preserve">540201227 </v>
      </c>
      <c r="F137" s="3" t="s">
        <v>585</v>
      </c>
      <c r="G137" s="3" t="s">
        <v>452</v>
      </c>
      <c r="H137" s="17">
        <f t="shared" ca="1" si="6"/>
        <v>65</v>
      </c>
      <c r="I137" s="15" t="str">
        <f>IF(VLOOKUP(A137,[4]ImportationMaterialProgrammingE!B$4:U$1048576,20,0)=0,"",VLOOKUP(A137,[4]ImportationMaterialProgrammingE!B$4:U$1048576,20,0))</f>
        <v>16/03/2022</v>
      </c>
      <c r="J137" s="15" t="str">
        <f>IF(VLOOKUP(A137,[4]ImportationMaterialProgrammingE!B$3:Y$1048576,24,0)&lt;&gt;"","Sim","Não")</f>
        <v>Sim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P137" s="3" t="s">
        <v>586</v>
      </c>
      <c r="Q137" s="16" t="str">
        <f>VLOOKUP(A137,[4]ImportationMaterialProgrammingE!B:AN,39,0)</f>
        <v>2205035982</v>
      </c>
      <c r="R137" s="22" t="e">
        <f>VLOOKUP(E137,[3]Relatório!$A$1:$AK$65536,29,0)</f>
        <v>#N/A</v>
      </c>
      <c r="S137" s="22" t="s">
        <v>587</v>
      </c>
      <c r="T137" s="17" t="str">
        <f>VLOOKUP(A137,[4]ImportationMaterialProgrammingE!B:F,5,0)</f>
        <v>VERDE</v>
      </c>
      <c r="U137" s="22" t="e">
        <f>VLOOKUP(E137,[3]Relatório!$A$1:$AK$65536,33,0)</f>
        <v>#N/A</v>
      </c>
      <c r="V137" s="22">
        <v>44615</v>
      </c>
      <c r="W137" s="18">
        <f t="shared" ca="1" si="8"/>
        <v>-8</v>
      </c>
      <c r="Z137" s="15" t="str">
        <f>VLOOKUP(A137,[4]ImportationMaterialProgrammingE!B:X,23,0)</f>
        <v>FINALIZADO</v>
      </c>
      <c r="AA137" s="1" t="str">
        <f>IF(Z137="DTA TRANSP","",VLOOKUP(A137,[4]ImportationMaterialProgrammingE!$B:$V,21,0))</f>
        <v>16/03/2022</v>
      </c>
      <c r="AB137" s="22" t="e">
        <f>VLOOKUP(E137,[3]Relatório!$A$1:$AK$65536,36,0)</f>
        <v>#N/A</v>
      </c>
      <c r="AC137" s="22" t="s">
        <v>587</v>
      </c>
      <c r="AF137" s="24"/>
      <c r="AG137" s="24"/>
      <c r="AH137" s="24"/>
      <c r="AI137" s="24"/>
    </row>
    <row r="138" spans="1:35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VLOOKUP(A138,[4]ImportationMaterialProgrammingE!B$3:C$1048576,2,0)</f>
        <v xml:space="preserve">540201230 </v>
      </c>
      <c r="F138" s="3" t="s">
        <v>585</v>
      </c>
      <c r="G138" s="3" t="s">
        <v>452</v>
      </c>
      <c r="H138" s="17">
        <f t="shared" ca="1" si="6"/>
        <v>65</v>
      </c>
      <c r="I138" s="15" t="str">
        <f>IF(VLOOKUP(A138,[4]ImportationMaterialProgrammingE!B$4:U$1048576,20,0)=0,"",VLOOKUP(A138,[4]ImportationMaterialProgrammingE!B$4:U$1048576,20,0))</f>
        <v/>
      </c>
      <c r="J138" s="15" t="str">
        <f>IF(VLOOKUP(A138,[4]ImportationMaterialProgrammingE!B$3:Y$1048576,24,0)&lt;&gt;"","Sim","Não")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P138" s="3" t="s">
        <v>586</v>
      </c>
      <c r="Q138" s="16" t="str">
        <f>VLOOKUP(A138,[4]ImportationMaterialProgrammingE!B:AN,39,0)</f>
        <v xml:space="preserve">          </v>
      </c>
      <c r="R138" s="22" t="e">
        <f>VLOOKUP(E138,[3]Relatório!$A$1:$AK$65536,29,0)</f>
        <v>#N/A</v>
      </c>
      <c r="S138" s="22" t="s">
        <v>587</v>
      </c>
      <c r="T138" s="17" t="str">
        <f>VLOOKUP(A138,[4]ImportationMaterialProgrammingE!B:F,5,0)</f>
        <v/>
      </c>
      <c r="U138" s="22" t="e">
        <f>VLOOKUP(E138,[3]Relatório!$A$1:$AK$65536,33,0)</f>
        <v>#N/A</v>
      </c>
      <c r="V138" s="22">
        <v>44629</v>
      </c>
      <c r="W138" s="18">
        <f t="shared" ca="1" si="8"/>
        <v>6</v>
      </c>
      <c r="Z138" s="15" t="str">
        <f>VLOOKUP(A138,[4]ImportationMaterialProgrammingE!B:X,23,0)</f>
        <v>DTA TRANSP</v>
      </c>
      <c r="AA138" s="1" t="str">
        <f>IF(Z138="DTA TRANSP","",VLOOKUP(A138,[4]ImportationMaterialProgrammingE!$B:$V,21,0))</f>
        <v/>
      </c>
      <c r="AB138" s="22" t="e">
        <f>VLOOKUP(E138,[3]Relatório!$A$1:$AK$65536,36,0)</f>
        <v>#N/A</v>
      </c>
      <c r="AC138" s="22" t="s">
        <v>587</v>
      </c>
      <c r="AF138" s="24"/>
      <c r="AG138" s="24"/>
      <c r="AH138" s="24"/>
      <c r="AI138" s="24"/>
    </row>
    <row r="139" spans="1:35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VLOOKUP(A139,[4]ImportationMaterialProgrammingE!B$3:C$1048576,2,0)</f>
        <v xml:space="preserve">540201259 </v>
      </c>
      <c r="F139" s="3" t="s">
        <v>585</v>
      </c>
      <c r="G139" s="3" t="s">
        <v>452</v>
      </c>
      <c r="H139" s="17">
        <f t="shared" ca="1" si="6"/>
        <v>65</v>
      </c>
      <c r="I139" s="15" t="str">
        <f>IF(VLOOKUP(A139,[4]ImportationMaterialProgrammingE!B$4:U$1048576,20,0)=0,"",VLOOKUP(A139,[4]ImportationMaterialProgrammingE!B$4:U$1048576,20,0))</f>
        <v>21/03/2022</v>
      </c>
      <c r="J139" s="15" t="str">
        <f>IF(VLOOKUP(A139,[4]ImportationMaterialProgrammingE!B$3:Y$1048576,24,0)&lt;&gt;"","Sim","Não")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P139" s="3" t="s">
        <v>586</v>
      </c>
      <c r="Q139" s="16" t="str">
        <f>VLOOKUP(A139,[4]ImportationMaterialProgrammingE!B:AN,39,0)</f>
        <v>2204776946</v>
      </c>
      <c r="R139" s="22" t="e">
        <f>VLOOKUP(E139,[3]Relatório!$A$1:$AK$65536,29,0)</f>
        <v>#N/A</v>
      </c>
      <c r="S139" s="22">
        <v>44631</v>
      </c>
      <c r="T139" s="17" t="str">
        <f>VLOOKUP(A139,[4]ImportationMaterialProgrammingE!B:F,5,0)</f>
        <v>VERDE</v>
      </c>
      <c r="U139" s="22" t="e">
        <f>VLOOKUP(E139,[3]Relatório!$A$1:$AK$65536,33,0)</f>
        <v>#N/A</v>
      </c>
      <c r="V139" s="22">
        <v>44627</v>
      </c>
      <c r="W139" s="18">
        <f t="shared" ca="1" si="8"/>
        <v>4</v>
      </c>
      <c r="Z139" s="15" t="str">
        <f>VLOOKUP(A139,[4]ImportationMaterialProgrammingE!B:X,23,0)</f>
        <v/>
      </c>
      <c r="AA139" s="1" t="str">
        <f>IF(Z139="DTA TRANSP","",VLOOKUP(A139,[4]ImportationMaterialProgrammingE!$B:$V,21,0))</f>
        <v/>
      </c>
      <c r="AB139" s="22" t="e">
        <f>VLOOKUP(E139,[3]Relatório!$A$1:$AK$65536,36,0)</f>
        <v>#N/A</v>
      </c>
      <c r="AC139" s="22" t="s">
        <v>587</v>
      </c>
      <c r="AF139" s="24"/>
      <c r="AG139" s="24"/>
      <c r="AH139" s="24"/>
      <c r="AI139" s="24"/>
    </row>
    <row r="140" spans="1:35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VLOOKUP(A140,[4]ImportationMaterialProgrammingE!B$3:C$1048576,2,0)</f>
        <v xml:space="preserve">540201114 </v>
      </c>
      <c r="F140" s="3" t="s">
        <v>585</v>
      </c>
      <c r="G140" s="3" t="s">
        <v>452</v>
      </c>
      <c r="H140" s="17">
        <f t="shared" ca="1" si="6"/>
        <v>65</v>
      </c>
      <c r="I140" s="15" t="str">
        <f>IF(VLOOKUP(A140,[4]ImportationMaterialProgrammingE!B$4:U$1048576,20,0)=0,"",VLOOKUP(A140,[4]ImportationMaterialProgrammingE!B$4:U$1048576,20,0))</f>
        <v>23/02/2022</v>
      </c>
      <c r="J140" s="15" t="str">
        <f>IF(VLOOKUP(A140,[4]ImportationMaterialProgrammingE!B$3:Y$1048576,24,0)&lt;&gt;"","Sim","Não")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P140" s="3" t="s">
        <v>586</v>
      </c>
      <c r="Q140" s="16" t="str">
        <f>VLOOKUP(A140,[4]ImportationMaterialProgrammingE!B:AN,39,0)</f>
        <v>2203609981</v>
      </c>
      <c r="R140" s="22" t="e">
        <f>VLOOKUP(E140,[3]Relatório!$A$1:$AK$65536,29,0)</f>
        <v>#N/A</v>
      </c>
      <c r="S140" s="22">
        <v>44615</v>
      </c>
      <c r="T140" s="17" t="str">
        <f>VLOOKUP(A140,[4]ImportationMaterialProgrammingE!B:F,5,0)</f>
        <v>VERDE</v>
      </c>
      <c r="U140" s="22" t="e">
        <f>VLOOKUP(E140,[3]Relatório!$A$1:$AK$65536,33,0)</f>
        <v>#N/A</v>
      </c>
      <c r="V140" s="22">
        <v>44624</v>
      </c>
      <c r="W140" s="18">
        <f t="shared" ca="1" si="8"/>
        <v>1</v>
      </c>
      <c r="Z140" s="15" t="str">
        <f>VLOOKUP(A140,[4]ImportationMaterialProgrammingE!B:X,23,0)</f>
        <v>FINALIZADO</v>
      </c>
      <c r="AA140" s="1" t="str">
        <f>IF(Z140="DTA TRANSP","",VLOOKUP(A140,[4]ImportationMaterialProgrammingE!$B:$V,21,0))</f>
        <v>24/02/2022</v>
      </c>
      <c r="AB140" s="22" t="e">
        <f>VLOOKUP(E140,[3]Relatório!$A$1:$AK$65536,36,0)</f>
        <v>#N/A</v>
      </c>
      <c r="AC140" s="22">
        <v>44615</v>
      </c>
      <c r="AD140" s="3" t="s">
        <v>457</v>
      </c>
      <c r="AF140" s="24"/>
      <c r="AG140" s="24"/>
      <c r="AH140" s="24"/>
      <c r="AI140" s="24"/>
    </row>
    <row r="141" spans="1:35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VLOOKUP(A141,[4]ImportationMaterialProgrammingE!B$3:C$1048576,2,0)</f>
        <v xml:space="preserve">540201289 </v>
      </c>
      <c r="F141" s="3" t="s">
        <v>585</v>
      </c>
      <c r="G141" s="3" t="s">
        <v>452</v>
      </c>
      <c r="H141" s="17">
        <f t="shared" ca="1" si="6"/>
        <v>65</v>
      </c>
      <c r="I141" s="15" t="str">
        <f>IF(VLOOKUP(A141,[4]ImportationMaterialProgrammingE!B$4:U$1048576,20,0)=0,"",VLOOKUP(A141,[4]ImportationMaterialProgrammingE!B$4:U$1048576,20,0))</f>
        <v>22/02/2022</v>
      </c>
      <c r="J141" s="15" t="str">
        <f>IF(VLOOKUP(A141,[4]ImportationMaterialProgrammingE!B$3:Y$1048576,24,0)&lt;&gt;"","Sim","Não")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P141" s="3" t="s">
        <v>586</v>
      </c>
      <c r="Q141" s="16" t="str">
        <f>VLOOKUP(A141,[4]ImportationMaterialProgrammingE!B:AN,39,0)</f>
        <v>2203513712</v>
      </c>
      <c r="R141" s="22" t="e">
        <f>VLOOKUP(E141,[3]Relatório!$A$1:$AK$65536,29,0)</f>
        <v>#N/A</v>
      </c>
      <c r="S141" s="22">
        <v>44614</v>
      </c>
      <c r="T141" s="17" t="str">
        <f>VLOOKUP(A141,[4]ImportationMaterialProgrammingE!B:F,5,0)</f>
        <v>VERDE</v>
      </c>
      <c r="U141" s="22" t="e">
        <f>VLOOKUP(E141,[3]Relatório!$A$1:$AK$65536,33,0)</f>
        <v>#N/A</v>
      </c>
      <c r="V141" s="22">
        <v>44623</v>
      </c>
      <c r="W141" s="18">
        <f t="shared" ca="1" si="8"/>
        <v>0</v>
      </c>
      <c r="Z141" s="15" t="str">
        <f>VLOOKUP(A141,[4]ImportationMaterialProgrammingE!B:X,23,0)</f>
        <v>FINALIZADO</v>
      </c>
      <c r="AA141" s="1" t="str">
        <f>IF(Z141="DTA TRANSP","",VLOOKUP(A141,[4]ImportationMaterialProgrammingE!$B:$V,21,0))</f>
        <v>24/02/2022</v>
      </c>
      <c r="AB141" s="22" t="e">
        <f>VLOOKUP(E141,[3]Relatório!$A$1:$AK$65536,36,0)</f>
        <v>#N/A</v>
      </c>
      <c r="AC141" s="22">
        <v>44615</v>
      </c>
      <c r="AD141" s="3" t="s">
        <v>457</v>
      </c>
      <c r="AF141" s="24"/>
      <c r="AG141" s="24"/>
      <c r="AH141" s="24"/>
      <c r="AI141" s="24"/>
    </row>
    <row r="142" spans="1:35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VLOOKUP(A142,[4]ImportationMaterialProgrammingE!B$3:C$1048576,2,0)</f>
        <v xml:space="preserve">540201260 </v>
      </c>
      <c r="F142" s="3" t="s">
        <v>585</v>
      </c>
      <c r="G142" s="3" t="s">
        <v>452</v>
      </c>
      <c r="H142" s="17">
        <f t="shared" ca="1" si="6"/>
        <v>65</v>
      </c>
      <c r="I142" s="15" t="str">
        <f>IF(VLOOKUP(A142,[4]ImportationMaterialProgrammingE!B$4:U$1048576,20,0)=0,"",VLOOKUP(A142,[4]ImportationMaterialProgrammingE!B$4:U$1048576,20,0))</f>
        <v>21/03/2022</v>
      </c>
      <c r="J142" s="15" t="str">
        <f>IF(VLOOKUP(A142,[4]ImportationMaterialProgrammingE!B$3:Y$1048576,24,0)&lt;&gt;"","Sim","Não")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P142" s="3" t="s">
        <v>586</v>
      </c>
      <c r="Q142" s="16" t="str">
        <f>VLOOKUP(A142,[4]ImportationMaterialProgrammingE!B:AN,39,0)</f>
        <v>2204730431</v>
      </c>
      <c r="R142" s="22" t="e">
        <f>VLOOKUP(E142,[3]Relatório!$A$1:$AK$65536,29,0)</f>
        <v>#N/A</v>
      </c>
      <c r="S142" s="22">
        <v>44631</v>
      </c>
      <c r="T142" s="17" t="str">
        <f>VLOOKUP(A142,[4]ImportationMaterialProgrammingE!B:F,5,0)</f>
        <v>VERDE</v>
      </c>
      <c r="U142" s="22" t="e">
        <f>VLOOKUP(E142,[3]Relatório!$A$1:$AK$65536,33,0)</f>
        <v>#N/A</v>
      </c>
      <c r="V142" s="22">
        <v>44623</v>
      </c>
      <c r="W142" s="18">
        <f t="shared" ca="1" si="8"/>
        <v>0</v>
      </c>
      <c r="Z142" s="15" t="str">
        <f>VLOOKUP(A142,[4]ImportationMaterialProgrammingE!B:X,23,0)</f>
        <v/>
      </c>
      <c r="AA142" s="1" t="str">
        <f>IF(Z142="DTA TRANSP","",VLOOKUP(A142,[4]ImportationMaterialProgrammingE!$B:$V,21,0))</f>
        <v/>
      </c>
      <c r="AB142" s="22" t="e">
        <f>VLOOKUP(E142,[3]Relatório!$A$1:$AK$65536,36,0)</f>
        <v>#N/A</v>
      </c>
      <c r="AC142" s="22" t="s">
        <v>587</v>
      </c>
      <c r="AF142" s="24"/>
      <c r="AG142" s="24"/>
      <c r="AH142" s="24"/>
      <c r="AI142" s="24"/>
    </row>
    <row r="143" spans="1:35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VLOOKUP(A143,[4]ImportationMaterialProgrammingE!B$3:C$1048576,2,0)</f>
        <v xml:space="preserve">540201261 </v>
      </c>
      <c r="F143" s="3" t="s">
        <v>585</v>
      </c>
      <c r="G143" s="3" t="s">
        <v>452</v>
      </c>
      <c r="H143" s="17">
        <f t="shared" ca="1" si="6"/>
        <v>65</v>
      </c>
      <c r="I143" s="15" t="str">
        <f>IF(VLOOKUP(A143,[4]ImportationMaterialProgrammingE!B$4:U$1048576,20,0)=0,"",VLOOKUP(A143,[4]ImportationMaterialProgrammingE!B$4:U$1048576,20,0))</f>
        <v>24/02/2022</v>
      </c>
      <c r="J143" s="15" t="str">
        <f>IF(VLOOKUP(A143,[4]ImportationMaterialProgrammingE!B$3:Y$1048576,24,0)&lt;&gt;"","Sim","Não")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P143" s="3" t="s">
        <v>586</v>
      </c>
      <c r="Q143" s="16" t="str">
        <f>VLOOKUP(A143,[4]ImportationMaterialProgrammingE!B:AN,39,0)</f>
        <v>2203609965</v>
      </c>
      <c r="R143" s="22" t="e">
        <f>VLOOKUP(E143,[3]Relatório!$A$1:$AK$65536,29,0)</f>
        <v>#N/A</v>
      </c>
      <c r="S143" s="22">
        <v>44615</v>
      </c>
      <c r="T143" s="17" t="str">
        <f>VLOOKUP(A143,[4]ImportationMaterialProgrammingE!B:F,5,0)</f>
        <v>VERDE</v>
      </c>
      <c r="U143" s="22" t="e">
        <f>VLOOKUP(E143,[3]Relatório!$A$1:$AK$65536,33,0)</f>
        <v>#N/A</v>
      </c>
      <c r="V143" s="22">
        <v>44627</v>
      </c>
      <c r="W143" s="18">
        <f t="shared" ca="1" si="8"/>
        <v>4</v>
      </c>
      <c r="Z143" s="15" t="str">
        <f>VLOOKUP(A143,[4]ImportationMaterialProgrammingE!B:X,23,0)</f>
        <v>FINALIZADO</v>
      </c>
      <c r="AA143" s="1" t="str">
        <f>IF(Z143="DTA TRANSP","",VLOOKUP(A143,[4]ImportationMaterialProgrammingE!$B:$V,21,0))</f>
        <v>24/02/2022</v>
      </c>
      <c r="AB143" s="22" t="e">
        <f>VLOOKUP(E143,[3]Relatório!$A$1:$AK$65536,36,0)</f>
        <v>#N/A</v>
      </c>
      <c r="AC143" s="22">
        <v>44615</v>
      </c>
      <c r="AD143" s="3" t="s">
        <v>457</v>
      </c>
      <c r="AF143" s="24"/>
      <c r="AG143" s="24"/>
      <c r="AH143" s="24"/>
      <c r="AI143" s="24"/>
    </row>
    <row r="144" spans="1:35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VLOOKUP(A144,[4]ImportationMaterialProgrammingE!B$3:C$1048576,2,0)</f>
        <v xml:space="preserve">540201262 </v>
      </c>
      <c r="F144" s="3" t="s">
        <v>585</v>
      </c>
      <c r="G144" s="3" t="s">
        <v>452</v>
      </c>
      <c r="H144" s="17">
        <f t="shared" ca="1" si="6"/>
        <v>65</v>
      </c>
      <c r="I144" s="15" t="str">
        <f>IF(VLOOKUP(A144,[4]ImportationMaterialProgrammingE!B$4:U$1048576,20,0)=0,"",VLOOKUP(A144,[4]ImportationMaterialProgrammingE!B$4:U$1048576,20,0))</f>
        <v/>
      </c>
      <c r="J144" s="15" t="str">
        <f>IF(VLOOKUP(A144,[4]ImportationMaterialProgrammingE!B$3:Y$1048576,24,0)&lt;&gt;"","Sim","Não")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P144" s="3" t="s">
        <v>586</v>
      </c>
      <c r="Q144" s="16" t="str">
        <f>VLOOKUP(A144,[4]ImportationMaterialProgrammingE!B:AN,39,0)</f>
        <v xml:space="preserve">          </v>
      </c>
      <c r="R144" s="22" t="e">
        <f>VLOOKUP(E144,[3]Relatório!$A$1:$AK$65536,29,0)</f>
        <v>#N/A</v>
      </c>
      <c r="S144" s="22" t="s">
        <v>587</v>
      </c>
      <c r="T144" s="17" t="str">
        <f>VLOOKUP(A144,[4]ImportationMaterialProgrammingE!B:F,5,0)</f>
        <v/>
      </c>
      <c r="U144" s="22" t="e">
        <f>VLOOKUP(E144,[3]Relatório!$A$1:$AK$65536,33,0)</f>
        <v>#N/A</v>
      </c>
      <c r="V144" s="22">
        <v>44630</v>
      </c>
      <c r="W144" s="18">
        <f t="shared" ca="1" si="8"/>
        <v>7</v>
      </c>
      <c r="Z144" s="15" t="str">
        <f>VLOOKUP(A144,[4]ImportationMaterialProgrammingE!B:X,23,0)</f>
        <v>DTA TRANSP</v>
      </c>
      <c r="AA144" s="1" t="str">
        <f>IF(Z144="DTA TRANSP","",VLOOKUP(A144,[4]ImportationMaterialProgrammingE!$B:$V,21,0))</f>
        <v/>
      </c>
      <c r="AB144" s="22" t="e">
        <f>VLOOKUP(E144,[3]Relatório!$A$1:$AK$65536,36,0)</f>
        <v>#N/A</v>
      </c>
      <c r="AC144" s="22" t="s">
        <v>587</v>
      </c>
      <c r="AF144" s="24"/>
      <c r="AG144" s="24"/>
      <c r="AH144" s="24"/>
      <c r="AI144" s="24"/>
    </row>
    <row r="145" spans="1:35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VLOOKUP(A145,[4]ImportationMaterialProgrammingE!B$3:C$1048576,2,0)</f>
        <v xml:space="preserve">540201263 </v>
      </c>
      <c r="F145" s="3" t="s">
        <v>585</v>
      </c>
      <c r="G145" s="3" t="s">
        <v>452</v>
      </c>
      <c r="H145" s="17">
        <f t="shared" ca="1" si="6"/>
        <v>65</v>
      </c>
      <c r="I145" s="15" t="str">
        <f>IF(VLOOKUP(A145,[4]ImportationMaterialProgrammingE!B$4:U$1048576,20,0)=0,"",VLOOKUP(A145,[4]ImportationMaterialProgrammingE!B$4:U$1048576,20,0))</f>
        <v>23/02/2022</v>
      </c>
      <c r="J145" s="15" t="str">
        <f>IF(VLOOKUP(A145,[4]ImportationMaterialProgrammingE!B$3:Y$1048576,24,0)&lt;&gt;"","Sim","Não")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P145" s="3" t="s">
        <v>586</v>
      </c>
      <c r="Q145" s="16" t="str">
        <f>VLOOKUP(A145,[4]ImportationMaterialProgrammingE!B:AN,39,0)</f>
        <v>2203609973</v>
      </c>
      <c r="R145" s="22" t="e">
        <f>VLOOKUP(E145,[3]Relatório!$A$1:$AK$65536,29,0)</f>
        <v>#N/A</v>
      </c>
      <c r="S145" s="22">
        <v>44615</v>
      </c>
      <c r="T145" s="17" t="str">
        <f>VLOOKUP(A145,[4]ImportationMaterialProgrammingE!B:F,5,0)</f>
        <v>VERDE</v>
      </c>
      <c r="U145" s="22" t="e">
        <f>VLOOKUP(E145,[3]Relatório!$A$1:$AK$65536,33,0)</f>
        <v>#N/A</v>
      </c>
      <c r="V145" s="22">
        <v>44624</v>
      </c>
      <c r="W145" s="18">
        <f t="shared" ca="1" si="8"/>
        <v>1</v>
      </c>
      <c r="Z145" s="15" t="str">
        <f>VLOOKUP(A145,[4]ImportationMaterialProgrammingE!B:X,23,0)</f>
        <v>FINALIZADO</v>
      </c>
      <c r="AA145" s="1" t="str">
        <f>IF(Z145="DTA TRANSP","",VLOOKUP(A145,[4]ImportationMaterialProgrammingE!$B:$V,21,0))</f>
        <v>24/02/2022</v>
      </c>
      <c r="AB145" s="22" t="e">
        <f>VLOOKUP(E145,[3]Relatório!$A$1:$AK$65536,36,0)</f>
        <v>#N/A</v>
      </c>
      <c r="AC145" s="22">
        <v>44615</v>
      </c>
      <c r="AD145" s="3" t="s">
        <v>457</v>
      </c>
      <c r="AF145" s="24"/>
      <c r="AG145" s="24"/>
      <c r="AH145" s="24"/>
      <c r="AI145" s="24"/>
    </row>
    <row r="146" spans="1:35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VLOOKUP(A146,[4]ImportationMaterialProgrammingE!B$3:C$1048576,2,0)</f>
        <v xml:space="preserve">540201264 </v>
      </c>
      <c r="F146" s="3" t="s">
        <v>585</v>
      </c>
      <c r="G146" s="3" t="s">
        <v>452</v>
      </c>
      <c r="H146" s="17">
        <f t="shared" ca="1" si="6"/>
        <v>65</v>
      </c>
      <c r="I146" s="15" t="str">
        <f>IF(VLOOKUP(A146,[4]ImportationMaterialProgrammingE!B$4:U$1048576,20,0)=0,"",VLOOKUP(A146,[4]ImportationMaterialProgrammingE!B$4:U$1048576,20,0))</f>
        <v>25/02/2022</v>
      </c>
      <c r="J146" s="15" t="str">
        <f>IF(VLOOKUP(A146,[4]ImportationMaterialProgrammingE!B$3:Y$1048576,24,0)&lt;&gt;"","Sim","Não")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P146" s="3" t="s">
        <v>586</v>
      </c>
      <c r="Q146" s="16" t="str">
        <f>VLOOKUP(A146,[4]ImportationMaterialProgrammingE!B:AN,39,0)</f>
        <v>2203714262</v>
      </c>
      <c r="R146" s="22" t="e">
        <f>VLOOKUP(E146,[3]Relatório!$A$1:$AK$65536,29,0)</f>
        <v>#N/A</v>
      </c>
      <c r="S146" s="22">
        <v>44616</v>
      </c>
      <c r="T146" s="17" t="str">
        <f>VLOOKUP(A146,[4]ImportationMaterialProgrammingE!B:F,5,0)</f>
        <v>VERDE</v>
      </c>
      <c r="U146" s="22" t="e">
        <f>VLOOKUP(E146,[3]Relatório!$A$1:$AK$65536,33,0)</f>
        <v>#N/A</v>
      </c>
      <c r="V146" s="22">
        <v>44616</v>
      </c>
      <c r="W146" s="18">
        <f t="shared" ca="1" si="8"/>
        <v>-7</v>
      </c>
      <c r="Z146" s="15" t="str">
        <f>VLOOKUP(A146,[4]ImportationMaterialProgrammingE!B:X,23,0)</f>
        <v>FINALIZADO</v>
      </c>
      <c r="AA146" s="1" t="str">
        <f>IF(Z146="DTA TRANSP","",VLOOKUP(A146,[4]ImportationMaterialProgrammingE!$B:$V,21,0))</f>
        <v>02/03/2022</v>
      </c>
      <c r="AB146" s="22" t="e">
        <f>VLOOKUP(E146,[3]Relatório!$A$1:$AK$65536,36,0)</f>
        <v>#N/A</v>
      </c>
      <c r="AC146" s="22">
        <v>44616</v>
      </c>
      <c r="AD146" s="3" t="s">
        <v>457</v>
      </c>
      <c r="AF146" s="24"/>
      <c r="AG146" s="24"/>
      <c r="AH146" s="24"/>
      <c r="AI146" s="24"/>
    </row>
    <row r="147" spans="1:35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VLOOKUP(A147,[4]ImportationMaterialProgrammingE!B$3:C$1048576,2,0)</f>
        <v xml:space="preserve">540201265 </v>
      </c>
      <c r="F147" s="3" t="s">
        <v>585</v>
      </c>
      <c r="G147" s="3" t="s">
        <v>452</v>
      </c>
      <c r="H147" s="17">
        <f t="shared" ca="1" si="6"/>
        <v>65</v>
      </c>
      <c r="I147" s="15" t="str">
        <f>IF(VLOOKUP(A147,[4]ImportationMaterialProgrammingE!B$4:U$1048576,20,0)=0,"",VLOOKUP(A147,[4]ImportationMaterialProgrammingE!B$4:U$1048576,20,0))</f>
        <v/>
      </c>
      <c r="J147" s="15" t="str">
        <f>IF(VLOOKUP(A147,[4]ImportationMaterialProgrammingE!B$3:Y$1048576,24,0)&lt;&gt;"","Sim","Não")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P147" s="3" t="s">
        <v>586</v>
      </c>
      <c r="Q147" s="16" t="str">
        <f>VLOOKUP(A147,[4]ImportationMaterialProgrammingE!B:AN,39,0)</f>
        <v xml:space="preserve">          </v>
      </c>
      <c r="R147" s="22" t="e">
        <f>VLOOKUP(E147,[3]Relatório!$A$1:$AK$65536,29,0)</f>
        <v>#N/A</v>
      </c>
      <c r="S147" s="22" t="s">
        <v>587</v>
      </c>
      <c r="T147" s="17" t="str">
        <f>VLOOKUP(A147,[4]ImportationMaterialProgrammingE!B:F,5,0)</f>
        <v/>
      </c>
      <c r="U147" s="22" t="e">
        <f>VLOOKUP(E147,[3]Relatório!$A$1:$AK$65536,33,0)</f>
        <v>#N/A</v>
      </c>
      <c r="V147" s="22">
        <v>44616</v>
      </c>
      <c r="W147" s="18">
        <f t="shared" ca="1" si="8"/>
        <v>-7</v>
      </c>
      <c r="Z147" s="15" t="str">
        <f>VLOOKUP(A147,[4]ImportationMaterialProgrammingE!B:X,23,0)</f>
        <v>DTA TRANSP</v>
      </c>
      <c r="AA147" s="1" t="str">
        <f>IF(Z147="DTA TRANSP","",VLOOKUP(A147,[4]ImportationMaterialProgrammingE!$B:$V,21,0))</f>
        <v/>
      </c>
      <c r="AB147" s="22" t="e">
        <f>VLOOKUP(E147,[3]Relatório!$A$1:$AK$65536,36,0)</f>
        <v>#N/A</v>
      </c>
      <c r="AC147" s="22" t="s">
        <v>587</v>
      </c>
      <c r="AF147" s="24"/>
      <c r="AG147" s="24"/>
      <c r="AH147" s="24"/>
      <c r="AI147" s="24"/>
    </row>
    <row r="148" spans="1:35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VLOOKUP(A148,[4]ImportationMaterialProgrammingE!B$3:C$1048576,2,0)</f>
        <v xml:space="preserve">540201267 </v>
      </c>
      <c r="F148" s="3" t="s">
        <v>585</v>
      </c>
      <c r="G148" s="3" t="s">
        <v>452</v>
      </c>
      <c r="H148" s="17">
        <f t="shared" ca="1" si="6"/>
        <v>65</v>
      </c>
      <c r="I148" s="15" t="str">
        <f>IF(VLOOKUP(A148,[4]ImportationMaterialProgrammingE!B$4:U$1048576,20,0)=0,"",VLOOKUP(A148,[4]ImportationMaterialProgrammingE!B$4:U$1048576,20,0))</f>
        <v/>
      </c>
      <c r="J148" s="15" t="str">
        <f>IF(VLOOKUP(A148,[4]ImportationMaterialProgrammingE!B$3:Y$1048576,24,0)&lt;&gt;"","Sim","Não")</f>
        <v>Sim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P148" s="3" t="s">
        <v>586</v>
      </c>
      <c r="Q148" s="16" t="str">
        <f>VLOOKUP(A148,[4]ImportationMaterialProgrammingE!B:AN,39,0)</f>
        <v xml:space="preserve">          </v>
      </c>
      <c r="R148" s="22" t="e">
        <f>VLOOKUP(E148,[3]Relatório!$A$1:$AK$65536,29,0)</f>
        <v>#N/A</v>
      </c>
      <c r="S148" s="22" t="s">
        <v>587</v>
      </c>
      <c r="T148" s="17" t="str">
        <f>VLOOKUP(A148,[4]ImportationMaterialProgrammingE!B:F,5,0)</f>
        <v/>
      </c>
      <c r="U148" s="22" t="e">
        <f>VLOOKUP(E148,[3]Relatório!$A$1:$AK$65536,33,0)</f>
        <v>#N/A</v>
      </c>
      <c r="V148" s="22">
        <v>44628</v>
      </c>
      <c r="W148" s="18">
        <f t="shared" ca="1" si="8"/>
        <v>5</v>
      </c>
      <c r="Z148" s="15" t="str">
        <f>VLOOKUP(A148,[4]ImportationMaterialProgrammingE!B:X,23,0)</f>
        <v>DTA EADI</v>
      </c>
      <c r="AA148" s="1" t="str">
        <f>IF(Z148="DTA TRANSP","",VLOOKUP(A148,[4]ImportationMaterialProgrammingE!$B:$V,21,0))</f>
        <v/>
      </c>
      <c r="AB148" s="22" t="e">
        <f>VLOOKUP(E148,[3]Relatório!$A$1:$AK$65536,36,0)</f>
        <v>#N/A</v>
      </c>
      <c r="AC148" s="22" t="s">
        <v>587</v>
      </c>
      <c r="AF148" s="24"/>
      <c r="AG148" s="24"/>
      <c r="AH148" s="24"/>
      <c r="AI148" s="24"/>
    </row>
    <row r="149" spans="1:35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VLOOKUP(A149,[4]ImportationMaterialProgrammingE!B$3:C$1048576,2,0)</f>
        <v xml:space="preserve">540201268 </v>
      </c>
      <c r="F149" s="3" t="s">
        <v>585</v>
      </c>
      <c r="G149" s="3" t="s">
        <v>452</v>
      </c>
      <c r="H149" s="17">
        <f t="shared" ca="1" si="6"/>
        <v>65</v>
      </c>
      <c r="I149" s="15" t="str">
        <f>IF(VLOOKUP(A149,[4]ImportationMaterialProgrammingE!B$4:U$1048576,20,0)=0,"",VLOOKUP(A149,[4]ImportationMaterialProgrammingE!B$4:U$1048576,20,0))</f>
        <v>03/03/2022</v>
      </c>
      <c r="J149" s="15" t="str">
        <f>IF(VLOOKUP(A149,[4]ImportationMaterialProgrammingE!B$3:Y$1048576,24,0)&lt;&gt;"","Sim","Não")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P149" s="3" t="s">
        <v>586</v>
      </c>
      <c r="Q149" s="16" t="str">
        <f>VLOOKUP(A149,[4]ImportationMaterialProgrammingE!B:AN,39,0)</f>
        <v>2203975724</v>
      </c>
      <c r="R149" s="22" t="e">
        <f>VLOOKUP(E149,[3]Relatório!$A$1:$AK$65536,29,0)</f>
        <v>#N/A</v>
      </c>
      <c r="S149" s="22">
        <v>44622</v>
      </c>
      <c r="T149" s="17" t="str">
        <f>VLOOKUP(A149,[4]ImportationMaterialProgrammingE!B:F,5,0)</f>
        <v>VERDE</v>
      </c>
      <c r="U149" s="22" t="e">
        <f>VLOOKUP(E149,[3]Relatório!$A$1:$AK$65536,33,0)</f>
        <v>#N/A</v>
      </c>
      <c r="V149" s="22">
        <v>44631</v>
      </c>
      <c r="W149" s="18">
        <f t="shared" ca="1" si="8"/>
        <v>8</v>
      </c>
      <c r="Z149" s="15" t="str">
        <f>VLOOKUP(A149,[4]ImportationMaterialProgrammingE!B:X,23,0)</f>
        <v>FINALIZADO</v>
      </c>
      <c r="AA149" s="1" t="str">
        <f>IF(Z149="DTA TRANSP","",VLOOKUP(A149,[4]ImportationMaterialProgrammingE!$B:$V,21,0))</f>
        <v>03/03/2022</v>
      </c>
      <c r="AB149" s="22" t="e">
        <f>VLOOKUP(E149,[3]Relatório!$A$1:$AK$65536,36,0)</f>
        <v>#N/A</v>
      </c>
      <c r="AC149" s="22">
        <v>44623</v>
      </c>
      <c r="AD149" s="3" t="s">
        <v>457</v>
      </c>
      <c r="AF149" s="24"/>
      <c r="AG149" s="24"/>
      <c r="AH149" s="24"/>
      <c r="AI149" s="24"/>
    </row>
    <row r="150" spans="1:35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VLOOKUP(A150,[4]ImportationMaterialProgrammingE!B$3:C$1048576,2,0)</f>
        <v xml:space="preserve">540201269 </v>
      </c>
      <c r="F150" s="3" t="s">
        <v>585</v>
      </c>
      <c r="G150" s="3" t="s">
        <v>452</v>
      </c>
      <c r="H150" s="17">
        <f t="shared" ca="1" si="6"/>
        <v>65</v>
      </c>
      <c r="I150" s="15" t="str">
        <f>IF(VLOOKUP(A150,[4]ImportationMaterialProgrammingE!B$4:U$1048576,20,0)=0,"",VLOOKUP(A150,[4]ImportationMaterialProgrammingE!B$4:U$1048576,20,0))</f>
        <v>22/03/2022</v>
      </c>
      <c r="J150" s="15" t="str">
        <f>IF(VLOOKUP(A150,[4]ImportationMaterialProgrammingE!B$3:Y$1048576,24,0)&lt;&gt;"","Sim","Não")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VLOOKUP(A150,[4]ImportationMaterialProgrammingE!B:AN,39,0)</f>
        <v>2204459606</v>
      </c>
      <c r="R150" s="22" t="e">
        <f>VLOOKUP(E150,[3]Relatório!$A$1:$AK$65536,29,0)</f>
        <v>#N/A</v>
      </c>
      <c r="S150" s="22">
        <v>44628</v>
      </c>
      <c r="T150" s="17" t="str">
        <f>VLOOKUP(A150,[4]ImportationMaterialProgrammingE!B:F,5,0)</f>
        <v>VERDE</v>
      </c>
      <c r="U150" s="22" t="e">
        <f>VLOOKUP(E150,[3]Relatório!$A$1:$AK$65536,33,0)</f>
        <v>#N/A</v>
      </c>
      <c r="V150" s="22">
        <v>44630</v>
      </c>
      <c r="W150" s="18">
        <f t="shared" ca="1" si="8"/>
        <v>7</v>
      </c>
      <c r="Z150" s="15" t="str">
        <f>VLOOKUP(A150,[4]ImportationMaterialProgrammingE!B:X,23,0)</f>
        <v/>
      </c>
      <c r="AA150" s="1" t="str">
        <f>IF(Z150="DTA TRANSP","",VLOOKUP(A150,[4]ImportationMaterialProgrammingE!$B:$V,21,0))</f>
        <v/>
      </c>
      <c r="AB150" s="22" t="e">
        <f>VLOOKUP(E150,[3]Relatório!$A$1:$AK$65536,36,0)</f>
        <v>#N/A</v>
      </c>
      <c r="AC150" s="22" t="s">
        <v>587</v>
      </c>
      <c r="AF150" s="24"/>
      <c r="AG150" s="24"/>
      <c r="AH150" s="24"/>
      <c r="AI150" s="24"/>
    </row>
    <row r="151" spans="1:35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VLOOKUP(A151,[4]ImportationMaterialProgrammingE!B$3:C$1048576,2,0)</f>
        <v xml:space="preserve">540201272 </v>
      </c>
      <c r="F151" s="3" t="s">
        <v>585</v>
      </c>
      <c r="G151" s="3" t="s">
        <v>452</v>
      </c>
      <c r="H151" s="17">
        <f t="shared" ca="1" si="6"/>
        <v>65</v>
      </c>
      <c r="I151" s="15" t="str">
        <f>IF(VLOOKUP(A151,[4]ImportationMaterialProgrammingE!B$4:U$1048576,20,0)=0,"",VLOOKUP(A151,[4]ImportationMaterialProgrammingE!B$4:U$1048576,20,0))</f>
        <v>14/03/2022</v>
      </c>
      <c r="J151" s="15" t="str">
        <f>IF(VLOOKUP(A151,[4]ImportationMaterialProgrammingE!B$3:Y$1048576,24,0)&lt;&gt;"","Sim","Não")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VLOOKUP(A151,[4]ImportationMaterialProgrammingE!B:AN,39,0)</f>
        <v>2204538468</v>
      </c>
      <c r="R151" s="22" t="e">
        <f>VLOOKUP(E151,[3]Relatório!$A$1:$AK$65536,29,0)</f>
        <v>#N/A</v>
      </c>
      <c r="S151" s="22">
        <v>44629</v>
      </c>
      <c r="T151" s="17" t="str">
        <f>VLOOKUP(A151,[4]ImportationMaterialProgrammingE!B:F,5,0)</f>
        <v>VERDE</v>
      </c>
      <c r="U151" s="22" t="e">
        <f>VLOOKUP(E151,[3]Relatório!$A$1:$AK$65536,33,0)</f>
        <v>#N/A</v>
      </c>
      <c r="V151" s="22">
        <v>44615</v>
      </c>
      <c r="W151" s="18">
        <f t="shared" ca="1" si="8"/>
        <v>-8</v>
      </c>
      <c r="Z151" s="15" t="str">
        <f>VLOOKUP(A151,[4]ImportationMaterialProgrammingE!B:X,23,0)</f>
        <v/>
      </c>
      <c r="AA151" s="1" t="str">
        <f>IF(Z151="DTA TRANSP","",VLOOKUP(A151,[4]ImportationMaterialProgrammingE!$B:$V,21,0))</f>
        <v/>
      </c>
      <c r="AB151" s="22" t="e">
        <f>VLOOKUP(E151,[3]Relatório!$A$1:$AK$65536,36,0)</f>
        <v>#N/A</v>
      </c>
      <c r="AC151" s="22">
        <v>44631</v>
      </c>
      <c r="AD151" s="3" t="s">
        <v>457</v>
      </c>
      <c r="AF151" s="24"/>
      <c r="AG151" s="24"/>
      <c r="AH151" s="24"/>
      <c r="AI151" s="24"/>
    </row>
    <row r="152" spans="1:35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VLOOKUP(A152,[4]ImportationMaterialProgrammingE!B$3:C$1048576,2,0)</f>
        <v xml:space="preserve">540201276 </v>
      </c>
      <c r="F152" s="3" t="s">
        <v>585</v>
      </c>
      <c r="G152" s="3" t="s">
        <v>452</v>
      </c>
      <c r="H152" s="17">
        <f t="shared" ca="1" si="6"/>
        <v>65</v>
      </c>
      <c r="I152" s="15" t="str">
        <f>IF(VLOOKUP(A152,[4]ImportationMaterialProgrammingE!B$4:U$1048576,20,0)=0,"",VLOOKUP(A152,[4]ImportationMaterialProgrammingE!B$4:U$1048576,20,0))</f>
        <v/>
      </c>
      <c r="J152" s="15" t="str">
        <f>IF(VLOOKUP(A152,[4]ImportationMaterialProgrammingE!B$3:Y$1048576,24,0)&lt;&gt;"","Sim","Não")</f>
        <v>Sim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P152" s="3" t="s">
        <v>586</v>
      </c>
      <c r="Q152" s="16" t="str">
        <f>VLOOKUP(A152,[4]ImportationMaterialProgrammingE!B:AN,39,0)</f>
        <v xml:space="preserve">          </v>
      </c>
      <c r="R152" s="22" t="e">
        <f>VLOOKUP(E152,[3]Relatório!$A$1:$AK$65536,29,0)</f>
        <v>#N/A</v>
      </c>
      <c r="S152" s="22" t="s">
        <v>587</v>
      </c>
      <c r="T152" s="17" t="str">
        <f>VLOOKUP(A152,[4]ImportationMaterialProgrammingE!B:F,5,0)</f>
        <v/>
      </c>
      <c r="U152" s="22" t="e">
        <f>VLOOKUP(E152,[3]Relatório!$A$1:$AK$65536,33,0)</f>
        <v>#N/A</v>
      </c>
      <c r="V152" s="22">
        <v>44630</v>
      </c>
      <c r="W152" s="18">
        <f t="shared" ca="1" si="8"/>
        <v>7</v>
      </c>
      <c r="Z152" s="15" t="str">
        <f>VLOOKUP(A152,[4]ImportationMaterialProgrammingE!B:X,23,0)</f>
        <v>DTA EADI</v>
      </c>
      <c r="AA152" s="1" t="str">
        <f>IF(Z152="DTA TRANSP","",VLOOKUP(A152,[4]ImportationMaterialProgrammingE!$B:$V,21,0))</f>
        <v>21/03/2022</v>
      </c>
      <c r="AB152" s="22" t="e">
        <f>VLOOKUP(E152,[3]Relatório!$A$1:$AK$65536,36,0)</f>
        <v>#N/A</v>
      </c>
      <c r="AC152" s="22" t="s">
        <v>587</v>
      </c>
      <c r="AF152" s="24"/>
      <c r="AG152" s="24"/>
      <c r="AH152" s="24"/>
      <c r="AI152" s="24"/>
    </row>
    <row r="153" spans="1:35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VLOOKUP(A153,[4]ImportationMaterialProgrammingE!B$3:C$1048576,2,0)</f>
        <v xml:space="preserve">540201277 </v>
      </c>
      <c r="F153" s="3" t="s">
        <v>585</v>
      </c>
      <c r="G153" s="3" t="s">
        <v>452</v>
      </c>
      <c r="H153" s="17">
        <f t="shared" ca="1" si="6"/>
        <v>65</v>
      </c>
      <c r="I153" s="15" t="str">
        <f>IF(VLOOKUP(A153,[4]ImportationMaterialProgrammingE!B$4:U$1048576,20,0)=0,"",VLOOKUP(A153,[4]ImportationMaterialProgrammingE!B$4:U$1048576,20,0))</f>
        <v/>
      </c>
      <c r="J153" s="15" t="str">
        <f>IF(VLOOKUP(A153,[4]ImportationMaterialProgrammingE!B$3:Y$1048576,24,0)&lt;&gt;"","Sim","Não")</f>
        <v>Sim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P153" s="3" t="s">
        <v>586</v>
      </c>
      <c r="Q153" s="16" t="str">
        <f>VLOOKUP(A153,[4]ImportationMaterialProgrammingE!B:AN,39,0)</f>
        <v xml:space="preserve">          </v>
      </c>
      <c r="R153" s="22" t="e">
        <f>VLOOKUP(E153,[3]Relatório!$A$1:$AK$65536,29,0)</f>
        <v>#N/A</v>
      </c>
      <c r="S153" s="22" t="s">
        <v>587</v>
      </c>
      <c r="T153" s="17" t="str">
        <f>VLOOKUP(A153,[4]ImportationMaterialProgrammingE!B:F,5,0)</f>
        <v/>
      </c>
      <c r="U153" s="22" t="e">
        <f>VLOOKUP(E153,[3]Relatório!$A$1:$AK$65536,33,0)</f>
        <v>#N/A</v>
      </c>
      <c r="V153" s="22">
        <v>44630</v>
      </c>
      <c r="W153" s="18">
        <f t="shared" ca="1" si="8"/>
        <v>7</v>
      </c>
      <c r="Z153" s="15" t="str">
        <f>VLOOKUP(A153,[4]ImportationMaterialProgrammingE!B:X,23,0)</f>
        <v>DTA EADI</v>
      </c>
      <c r="AA153" s="1" t="str">
        <f>IF(Z153="DTA TRANSP","",VLOOKUP(A153,[4]ImportationMaterialProgrammingE!$B:$V,21,0))</f>
        <v/>
      </c>
      <c r="AB153" s="22" t="e">
        <f>VLOOKUP(E153,[3]Relatório!$A$1:$AK$65536,36,0)</f>
        <v>#N/A</v>
      </c>
      <c r="AC153" s="22" t="s">
        <v>587</v>
      </c>
      <c r="AF153" s="24"/>
      <c r="AG153" s="24"/>
      <c r="AH153" s="24"/>
      <c r="AI153" s="24"/>
    </row>
    <row r="154" spans="1:35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VLOOKUP(A154,[4]ImportationMaterialProgrammingE!B$3:C$1048576,2,0)</f>
        <v xml:space="preserve">540201280 </v>
      </c>
      <c r="F154" s="3" t="s">
        <v>585</v>
      </c>
      <c r="G154" s="3" t="s">
        <v>452</v>
      </c>
      <c r="H154" s="17">
        <f t="shared" ca="1" si="6"/>
        <v>65</v>
      </c>
      <c r="I154" s="15" t="str">
        <f>IF(VLOOKUP(A154,[4]ImportationMaterialProgrammingE!B$4:U$1048576,20,0)=0,"",VLOOKUP(A154,[4]ImportationMaterialProgrammingE!B$4:U$1048576,20,0))</f>
        <v>25/03/2022</v>
      </c>
      <c r="J154" s="15" t="str">
        <f>IF(VLOOKUP(A154,[4]ImportationMaterialProgrammingE!B$3:Y$1048576,24,0)&lt;&gt;"","Sim","Não")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P154" s="3" t="s">
        <v>586</v>
      </c>
      <c r="Q154" s="16" t="str">
        <f>VLOOKUP(A154,[4]ImportationMaterialProgrammingE!B:AN,39,0)</f>
        <v xml:space="preserve">          </v>
      </c>
      <c r="R154" s="22" t="e">
        <f>VLOOKUP(E154,[3]Relatório!$A$1:$AK$65536,29,0)</f>
        <v>#N/A</v>
      </c>
      <c r="S154" s="22" t="s">
        <v>587</v>
      </c>
      <c r="T154" s="17" t="str">
        <f>VLOOKUP(A154,[4]ImportationMaterialProgrammingE!B:F,5,0)</f>
        <v/>
      </c>
      <c r="U154" s="22" t="e">
        <f>VLOOKUP(E154,[3]Relatório!$A$1:$AK$65536,33,0)</f>
        <v>#N/A</v>
      </c>
      <c r="V154" s="22">
        <v>44630</v>
      </c>
      <c r="W154" s="18">
        <f t="shared" ca="1" si="8"/>
        <v>7</v>
      </c>
      <c r="Z154" s="15" t="str">
        <f>VLOOKUP(A154,[4]ImportationMaterialProgrammingE!B:X,23,0)</f>
        <v>DTA TRANSP</v>
      </c>
      <c r="AA154" s="1" t="str">
        <f>IF(Z154="DTA TRANSP","",VLOOKUP(A154,[4]ImportationMaterialProgrammingE!$B:$V,21,0))</f>
        <v/>
      </c>
      <c r="AB154" s="22" t="e">
        <f>VLOOKUP(E154,[3]Relatório!$A$1:$AK$65536,36,0)</f>
        <v>#N/A</v>
      </c>
      <c r="AC154" s="22" t="s">
        <v>587</v>
      </c>
      <c r="AF154" s="24"/>
      <c r="AG154" s="24"/>
      <c r="AH154" s="24"/>
      <c r="AI154" s="24"/>
    </row>
    <row r="155" spans="1:35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VLOOKUP(A155,[4]ImportationMaterialProgrammingE!B$3:C$1048576,2,0)</f>
        <v xml:space="preserve">540201282 </v>
      </c>
      <c r="F155" s="3" t="s">
        <v>585</v>
      </c>
      <c r="G155" s="3" t="s">
        <v>452</v>
      </c>
      <c r="H155" s="17">
        <f t="shared" ca="1" si="6"/>
        <v>65</v>
      </c>
      <c r="I155" s="15" t="str">
        <f>IF(VLOOKUP(A155,[4]ImportationMaterialProgrammingE!B$4:U$1048576,20,0)=0,"",VLOOKUP(A155,[4]ImportationMaterialProgrammingE!B$4:U$1048576,20,0))</f>
        <v>21/03/2022</v>
      </c>
      <c r="J155" s="15" t="str">
        <f>IF(VLOOKUP(A155,[4]ImportationMaterialProgrammingE!B$3:Y$1048576,24,0)&lt;&gt;"","Sim","Não")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P155" s="3" t="s">
        <v>586</v>
      </c>
      <c r="Q155" s="16" t="str">
        <f>VLOOKUP(A155,[4]ImportationMaterialProgrammingE!B:AN,39,0)</f>
        <v xml:space="preserve">          </v>
      </c>
      <c r="R155" s="22" t="e">
        <f>VLOOKUP(E155,[3]Relatório!$A$1:$AK$65536,29,0)</f>
        <v>#N/A</v>
      </c>
      <c r="S155" s="22" t="s">
        <v>587</v>
      </c>
      <c r="T155" s="17" t="str">
        <f>VLOOKUP(A155,[4]ImportationMaterialProgrammingE!B:F,5,0)</f>
        <v/>
      </c>
      <c r="U155" s="22" t="e">
        <f>VLOOKUP(E155,[3]Relatório!$A$1:$AK$65536,33,0)</f>
        <v>#N/A</v>
      </c>
      <c r="V155" s="22">
        <v>44616</v>
      </c>
      <c r="W155" s="18">
        <f t="shared" ca="1" si="8"/>
        <v>-7</v>
      </c>
      <c r="Z155" s="15" t="str">
        <f>VLOOKUP(A155,[4]ImportationMaterialProgrammingE!B:X,23,0)</f>
        <v>SBL</v>
      </c>
      <c r="AA155" s="1" t="str">
        <f>IF(Z155="DTA TRANSP","",VLOOKUP(A155,[4]ImportationMaterialProgrammingE!$B:$V,21,0))</f>
        <v/>
      </c>
      <c r="AB155" s="22" t="e">
        <f>VLOOKUP(E155,[3]Relatório!$A$1:$AK$65536,36,0)</f>
        <v>#N/A</v>
      </c>
      <c r="AC155" s="22" t="s">
        <v>587</v>
      </c>
      <c r="AF155" s="24"/>
      <c r="AG155" s="24"/>
      <c r="AH155" s="24"/>
      <c r="AI155" s="24"/>
    </row>
    <row r="156" spans="1:35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VLOOKUP(A156,[4]ImportationMaterialProgrammingE!B$3:C$1048576,2,0)</f>
        <v xml:space="preserve">540201292 </v>
      </c>
      <c r="F156" s="3" t="s">
        <v>585</v>
      </c>
      <c r="G156" s="3" t="s">
        <v>452</v>
      </c>
      <c r="H156" s="17">
        <f t="shared" ca="1" si="6"/>
        <v>65</v>
      </c>
      <c r="I156" s="15" t="str">
        <f>IF(VLOOKUP(A156,[4]ImportationMaterialProgrammingE!B$4:U$1048576,20,0)=0,"",VLOOKUP(A156,[4]ImportationMaterialProgrammingE!B$4:U$1048576,20,0))</f>
        <v>24/02/2022</v>
      </c>
      <c r="J156" s="15" t="str">
        <f>IF(VLOOKUP(A156,[4]ImportationMaterialProgrammingE!B$3:Y$1048576,24,0)&lt;&gt;"","Sim","Não")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P156" s="3" t="s">
        <v>586</v>
      </c>
      <c r="Q156" s="16" t="str">
        <f>VLOOKUP(A156,[4]ImportationMaterialProgrammingE!B:AN,39,0)</f>
        <v>2204212473</v>
      </c>
      <c r="R156" s="22" t="e">
        <f>VLOOKUP(E156,[3]Relatório!$A$1:$AK$65536,29,0)</f>
        <v>#N/A</v>
      </c>
      <c r="S156" s="22">
        <v>44624</v>
      </c>
      <c r="T156" s="17" t="str">
        <f>VLOOKUP(A156,[4]ImportationMaterialProgrammingE!B:F,5,0)</f>
        <v>VERDE</v>
      </c>
      <c r="U156" s="22" t="e">
        <f>VLOOKUP(E156,[3]Relatório!$A$1:$AK$65536,33,0)</f>
        <v>#N/A</v>
      </c>
      <c r="V156" s="22">
        <v>44630</v>
      </c>
      <c r="W156" s="18">
        <f t="shared" ca="1" si="8"/>
        <v>7</v>
      </c>
      <c r="Z156" s="15" t="str">
        <f>VLOOKUP(A156,[4]ImportationMaterialProgrammingE!B:X,23,0)</f>
        <v>SBL</v>
      </c>
      <c r="AA156" s="1" t="str">
        <f>IF(Z156="DTA TRANSP","",VLOOKUP(A156,[4]ImportationMaterialProgrammingE!$B:$V,21,0))</f>
        <v>18/03/2022</v>
      </c>
      <c r="AB156" s="22" t="e">
        <f>VLOOKUP(E156,[3]Relatório!$A$1:$AK$65536,36,0)</f>
        <v>#N/A</v>
      </c>
      <c r="AC156" s="22">
        <v>44634</v>
      </c>
      <c r="AD156" s="3" t="s">
        <v>457</v>
      </c>
      <c r="AF156" s="24"/>
      <c r="AG156" s="24"/>
      <c r="AH156" s="24"/>
      <c r="AI156" s="24"/>
    </row>
    <row r="157" spans="1:35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VLOOKUP(A157,[4]ImportationMaterialProgrammingE!B$3:C$1048576,2,0)</f>
        <v xml:space="preserve">540201283 </v>
      </c>
      <c r="F157" s="3" t="s">
        <v>585</v>
      </c>
      <c r="G157" s="3" t="s">
        <v>452</v>
      </c>
      <c r="H157" s="17">
        <f t="shared" ca="1" si="6"/>
        <v>65</v>
      </c>
      <c r="I157" s="15" t="str">
        <f>IF(VLOOKUP(A157,[4]ImportationMaterialProgrammingE!B$4:U$1048576,20,0)=0,"",VLOOKUP(A157,[4]ImportationMaterialProgrammingE!B$4:U$1048576,20,0))</f>
        <v>24/03/2022</v>
      </c>
      <c r="J157" s="15" t="str">
        <f>IF(VLOOKUP(A157,[4]ImportationMaterialProgrammingE!B$3:Y$1048576,24,0)&lt;&gt;"","Sim","Não")</f>
        <v>Sim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P157" s="3" t="s">
        <v>586</v>
      </c>
      <c r="Q157" s="16" t="str">
        <f>VLOOKUP(A157,[4]ImportationMaterialProgrammingE!B:AN,39,0)</f>
        <v xml:space="preserve">          </v>
      </c>
      <c r="R157" s="22" t="e">
        <f>VLOOKUP(E157,[3]Relatório!$A$1:$AK$65536,29,0)</f>
        <v>#N/A</v>
      </c>
      <c r="S157" s="22" t="s">
        <v>587</v>
      </c>
      <c r="T157" s="17" t="str">
        <f>VLOOKUP(A157,[4]ImportationMaterialProgrammingE!B:F,5,0)</f>
        <v/>
      </c>
      <c r="U157" s="22" t="e">
        <f>VLOOKUP(E157,[3]Relatório!$A$1:$AK$65536,33,0)</f>
        <v>#N/A</v>
      </c>
      <c r="V157" s="22">
        <v>44630</v>
      </c>
      <c r="W157" s="18">
        <f t="shared" ca="1" si="8"/>
        <v>7</v>
      </c>
      <c r="Z157" s="15" t="str">
        <f>VLOOKUP(A157,[4]ImportationMaterialProgrammingE!B:X,23,0)</f>
        <v>DTA EADI</v>
      </c>
      <c r="AA157" s="1" t="str">
        <f>IF(Z157="DTA TRANSP","",VLOOKUP(A157,[4]ImportationMaterialProgrammingE!$B:$V,21,0))</f>
        <v/>
      </c>
      <c r="AB157" s="22" t="e">
        <f>VLOOKUP(E157,[3]Relatório!$A$1:$AK$65536,36,0)</f>
        <v>#N/A</v>
      </c>
      <c r="AC157" s="22" t="s">
        <v>587</v>
      </c>
      <c r="AF157" s="24"/>
      <c r="AG157" s="24"/>
      <c r="AH157" s="24"/>
      <c r="AI157" s="24"/>
    </row>
    <row r="158" spans="1:35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VLOOKUP(A158,[4]ImportationMaterialProgrammingE!B$3:C$1048576,2,0)</f>
        <v xml:space="preserve">540201296 </v>
      </c>
      <c r="F158" s="3" t="s">
        <v>585</v>
      </c>
      <c r="G158" s="3" t="s">
        <v>452</v>
      </c>
      <c r="H158" s="17">
        <f t="shared" ca="1" si="6"/>
        <v>65</v>
      </c>
      <c r="I158" s="15" t="str">
        <f>IF(VLOOKUP(A158,[4]ImportationMaterialProgrammingE!B$4:U$1048576,20,0)=0,"",VLOOKUP(A158,[4]ImportationMaterialProgrammingE!B$4:U$1048576,20,0))</f>
        <v>16/03/2022</v>
      </c>
      <c r="J158" s="15" t="str">
        <f>IF(VLOOKUP(A158,[4]ImportationMaterialProgrammingE!B$3:Y$1048576,24,0)&lt;&gt;"","Sim","Não")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P158" s="3" t="s">
        <v>586</v>
      </c>
      <c r="Q158" s="16" t="str">
        <f>VLOOKUP(A158,[4]ImportationMaterialProgrammingE!B:AN,39,0)</f>
        <v>2204969205</v>
      </c>
      <c r="R158" s="22" t="e">
        <f>VLOOKUP(E158,[3]Relatório!$A$1:$AK$65536,29,0)</f>
        <v>#N/A</v>
      </c>
      <c r="S158" s="22" t="s">
        <v>587</v>
      </c>
      <c r="T158" s="17" t="str">
        <f>VLOOKUP(A158,[4]ImportationMaterialProgrammingE!B:F,5,0)</f>
        <v>VERDE</v>
      </c>
      <c r="U158" s="22" t="e">
        <f>VLOOKUP(E158,[3]Relatório!$A$1:$AK$65536,33,0)</f>
        <v>#N/A</v>
      </c>
      <c r="V158" s="22">
        <v>44630</v>
      </c>
      <c r="W158" s="18">
        <f t="shared" ca="1" si="8"/>
        <v>7</v>
      </c>
      <c r="Z158" s="15" t="str">
        <f>VLOOKUP(A158,[4]ImportationMaterialProgrammingE!B:X,23,0)</f>
        <v>SBL</v>
      </c>
      <c r="AA158" s="1" t="str">
        <f>IF(Z158="DTA TRANSP","",VLOOKUP(A158,[4]ImportationMaterialProgrammingE!$B:$V,21,0))</f>
        <v>16/03/2022</v>
      </c>
      <c r="AB158" s="22" t="e">
        <f>VLOOKUP(E158,[3]Relatório!$A$1:$AK$65536,36,0)</f>
        <v>#N/A</v>
      </c>
      <c r="AC158" s="22" t="s">
        <v>587</v>
      </c>
      <c r="AF158" s="24"/>
      <c r="AG158" s="24"/>
      <c r="AH158" s="24"/>
      <c r="AI158" s="24"/>
    </row>
    <row r="159" spans="1:35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VLOOKUP(A159,[4]ImportationMaterialProgrammingE!B$3:C$1048576,2,0)</f>
        <v xml:space="preserve">540201285 </v>
      </c>
      <c r="F159" s="3" t="s">
        <v>585</v>
      </c>
      <c r="G159" s="3" t="s">
        <v>452</v>
      </c>
      <c r="H159" s="17">
        <f t="shared" ca="1" si="6"/>
        <v>65</v>
      </c>
      <c r="I159" s="15" t="str">
        <f>IF(VLOOKUP(A159,[4]ImportationMaterialProgrammingE!B$4:U$1048576,20,0)=0,"",VLOOKUP(A159,[4]ImportationMaterialProgrammingE!B$4:U$1048576,20,0))</f>
        <v/>
      </c>
      <c r="J159" s="15" t="str">
        <f>IF(VLOOKUP(A159,[4]ImportationMaterialProgrammingE!B$3:Y$1048576,24,0)&lt;&gt;"","Sim","Não")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P159" s="3" t="s">
        <v>586</v>
      </c>
      <c r="Q159" s="16" t="str">
        <f>VLOOKUP(A159,[4]ImportationMaterialProgrammingE!B:AN,39,0)</f>
        <v>2204075808</v>
      </c>
      <c r="R159" s="22" t="e">
        <f>VLOOKUP(E159,[3]Relatório!$A$1:$AK$65536,29,0)</f>
        <v>#N/A</v>
      </c>
      <c r="S159" s="22">
        <v>44623</v>
      </c>
      <c r="T159" s="17" t="str">
        <f>VLOOKUP(A159,[4]ImportationMaterialProgrammingE!B:F,5,0)</f>
        <v>VERDE</v>
      </c>
      <c r="U159" s="22" t="e">
        <f>VLOOKUP(E159,[3]Relatório!$A$1:$AK$65536,33,0)</f>
        <v>#N/A</v>
      </c>
      <c r="V159" s="22">
        <v>44630</v>
      </c>
      <c r="W159" s="18">
        <f t="shared" ca="1" si="8"/>
        <v>7</v>
      </c>
      <c r="Z159" s="15" t="str">
        <f>VLOOKUP(A159,[4]ImportationMaterialProgrammingE!B:X,23,0)</f>
        <v/>
      </c>
      <c r="AA159" s="1" t="str">
        <f>IF(Z159="DTA TRANSP","",VLOOKUP(A159,[4]ImportationMaterialProgrammingE!$B:$V,21,0))</f>
        <v/>
      </c>
      <c r="AB159" s="22" t="e">
        <f>VLOOKUP(E159,[3]Relatório!$A$1:$AK$65536,36,0)</f>
        <v>#N/A</v>
      </c>
      <c r="AC159" s="22" t="s">
        <v>587</v>
      </c>
      <c r="AF159" s="24"/>
      <c r="AG159" s="24"/>
      <c r="AH159" s="24"/>
      <c r="AI159" s="24"/>
    </row>
    <row r="160" spans="1:35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VLOOKUP(A160,[4]ImportationMaterialProgrammingE!B$3:C$1048576,2,0)</f>
        <v xml:space="preserve">540201286 </v>
      </c>
      <c r="F160" s="3" t="s">
        <v>585</v>
      </c>
      <c r="G160" s="3" t="s">
        <v>452</v>
      </c>
      <c r="H160" s="17">
        <f t="shared" ca="1" si="6"/>
        <v>65</v>
      </c>
      <c r="I160" s="15" t="str">
        <f>IF(VLOOKUP(A160,[4]ImportationMaterialProgrammingE!B$4:U$1048576,20,0)=0,"",VLOOKUP(A160,[4]ImportationMaterialProgrammingE!B$4:U$1048576,20,0))</f>
        <v/>
      </c>
      <c r="J160" s="15" t="str">
        <f>IF(VLOOKUP(A160,[4]ImportationMaterialProgrammingE!B$3:Y$1048576,24,0)&lt;&gt;"","Sim","Não")</f>
        <v>Sim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P160" s="3" t="s">
        <v>586</v>
      </c>
      <c r="Q160" s="16" t="str">
        <f>VLOOKUP(A160,[4]ImportationMaterialProgrammingE!B:AN,39,0)</f>
        <v xml:space="preserve">          </v>
      </c>
      <c r="R160" s="22" t="e">
        <f>VLOOKUP(E160,[3]Relatório!$A$1:$AK$65536,29,0)</f>
        <v>#N/A</v>
      </c>
      <c r="S160" s="22" t="s">
        <v>587</v>
      </c>
      <c r="T160" s="17" t="str">
        <f>VLOOKUP(A160,[4]ImportationMaterialProgrammingE!B:F,5,0)</f>
        <v/>
      </c>
      <c r="U160" s="22" t="e">
        <f>VLOOKUP(E160,[3]Relatório!$A$1:$AK$65536,33,0)</f>
        <v>#N/A</v>
      </c>
      <c r="V160" s="22">
        <v>44616</v>
      </c>
      <c r="W160" s="18">
        <f t="shared" ca="1" si="8"/>
        <v>-7</v>
      </c>
      <c r="Z160" s="15" t="str">
        <f>VLOOKUP(A160,[4]ImportationMaterialProgrammingE!B:X,23,0)</f>
        <v>DTA EADI</v>
      </c>
      <c r="AA160" s="1" t="str">
        <f>IF(Z160="DTA TRANSP","",VLOOKUP(A160,[4]ImportationMaterialProgrammingE!$B:$V,21,0))</f>
        <v/>
      </c>
      <c r="AB160" s="22" t="e">
        <f>VLOOKUP(E160,[3]Relatório!$A$1:$AK$65536,36,0)</f>
        <v>#N/A</v>
      </c>
      <c r="AC160" s="22" t="s">
        <v>587</v>
      </c>
      <c r="AF160" s="24"/>
      <c r="AG160" s="24"/>
      <c r="AH160" s="24"/>
      <c r="AI160" s="24"/>
    </row>
    <row r="161" spans="1:35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VLOOKUP(A161,[4]ImportationMaterialProgrammingE!B$3:C$1048576,2,0)</f>
        <v xml:space="preserve">540201287 </v>
      </c>
      <c r="F161" s="3" t="s">
        <v>585</v>
      </c>
      <c r="G161" s="3" t="s">
        <v>452</v>
      </c>
      <c r="H161" s="17">
        <f t="shared" ca="1" si="6"/>
        <v>65</v>
      </c>
      <c r="I161" s="15" t="str">
        <f>IF(VLOOKUP(A161,[4]ImportationMaterialProgrammingE!B$4:U$1048576,20,0)=0,"",VLOOKUP(A161,[4]ImportationMaterialProgrammingE!B$4:U$1048576,20,0))</f>
        <v>08/03/2022</v>
      </c>
      <c r="J161" s="15" t="str">
        <f>IF(VLOOKUP(A161,[4]ImportationMaterialProgrammingE!B$3:Y$1048576,24,0)&lt;&gt;"","Sim","Não")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P161" s="3" t="s">
        <v>586</v>
      </c>
      <c r="Q161" s="16" t="str">
        <f>VLOOKUP(A161,[4]ImportationMaterialProgrammingE!B:AN,39,0)</f>
        <v>2204076006</v>
      </c>
      <c r="R161" s="22" t="e">
        <f>VLOOKUP(E161,[3]Relatório!$A$1:$AK$65536,29,0)</f>
        <v>#N/A</v>
      </c>
      <c r="S161" s="22">
        <v>44623</v>
      </c>
      <c r="T161" s="17" t="str">
        <f>VLOOKUP(A161,[4]ImportationMaterialProgrammingE!B:F,5,0)</f>
        <v>VERDE</v>
      </c>
      <c r="U161" s="22" t="e">
        <f>VLOOKUP(E161,[3]Relatório!$A$1:$AK$65536,33,0)</f>
        <v>#N/A</v>
      </c>
      <c r="V161" s="22">
        <v>44630</v>
      </c>
      <c r="W161" s="18">
        <f t="shared" ca="1" si="8"/>
        <v>7</v>
      </c>
      <c r="Z161" s="15" t="str">
        <f>VLOOKUP(A161,[4]ImportationMaterialProgrammingE!B:X,23,0)</f>
        <v>FINALIZADO</v>
      </c>
      <c r="AA161" s="1" t="str">
        <f>IF(Z161="DTA TRANSP","",VLOOKUP(A161,[4]ImportationMaterialProgrammingE!$B:$V,21,0))</f>
        <v>08/03/2022</v>
      </c>
      <c r="AB161" s="22" t="e">
        <f>VLOOKUP(E161,[3]Relatório!$A$1:$AK$65536,36,0)</f>
        <v>#N/A</v>
      </c>
      <c r="AC161" s="22">
        <v>44627</v>
      </c>
      <c r="AD161" s="3" t="s">
        <v>457</v>
      </c>
      <c r="AF161" s="24"/>
      <c r="AG161" s="24"/>
      <c r="AH161" s="24"/>
      <c r="AI161" s="24"/>
    </row>
    <row r="162" spans="1:35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VLOOKUP(A162,[4]ImportationMaterialProgrammingE!B$3:C$1048576,2,0)</f>
        <v xml:space="preserve">540201303 </v>
      </c>
      <c r="F162" s="3" t="s">
        <v>585</v>
      </c>
      <c r="G162" s="3" t="s">
        <v>452</v>
      </c>
      <c r="H162" s="17">
        <f t="shared" ca="1" si="6"/>
        <v>65</v>
      </c>
      <c r="I162" s="15" t="str">
        <f>IF(VLOOKUP(A162,[4]ImportationMaterialProgrammingE!B$4:U$1048576,20,0)=0,"",VLOOKUP(A162,[4]ImportationMaterialProgrammingE!B$4:U$1048576,20,0))</f>
        <v>23/03/2022</v>
      </c>
      <c r="J162" s="15" t="str">
        <f>IF(VLOOKUP(A162,[4]ImportationMaterialProgrammingE!B$3:Y$1048576,24,0)&lt;&gt;"","Sim","Não")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P162" s="3" t="s">
        <v>586</v>
      </c>
      <c r="Q162" s="16" t="str">
        <f>VLOOKUP(A162,[4]ImportationMaterialProgrammingE!B:AN,39,0)</f>
        <v xml:space="preserve">          </v>
      </c>
      <c r="R162" s="22" t="e">
        <f>VLOOKUP(E162,[3]Relatório!$A$1:$AK$65536,29,0)</f>
        <v>#N/A</v>
      </c>
      <c r="S162" s="22" t="s">
        <v>587</v>
      </c>
      <c r="T162" s="17" t="str">
        <f>VLOOKUP(A162,[4]ImportationMaterialProgrammingE!B:F,5,0)</f>
        <v/>
      </c>
      <c r="U162" s="22" t="e">
        <f>VLOOKUP(E162,[3]Relatório!$A$1:$AK$65536,33,0)</f>
        <v>#N/A</v>
      </c>
      <c r="V162" s="22">
        <v>44628</v>
      </c>
      <c r="W162" s="18">
        <f t="shared" ca="1" si="8"/>
        <v>5</v>
      </c>
      <c r="Z162" s="15" t="str">
        <f>VLOOKUP(A162,[4]ImportationMaterialProgrammingE!B:X,23,0)</f>
        <v>SBL</v>
      </c>
      <c r="AA162" s="1" t="str">
        <f>IF(Z162="DTA TRANSP","",VLOOKUP(A162,[4]ImportationMaterialProgrammingE!$B:$V,21,0))</f>
        <v/>
      </c>
      <c r="AB162" s="22" t="e">
        <f>VLOOKUP(E162,[3]Relatório!$A$1:$AK$65536,36,0)</f>
        <v>#N/A</v>
      </c>
      <c r="AC162" s="22" t="s">
        <v>587</v>
      </c>
      <c r="AF162" s="24"/>
      <c r="AG162" s="24"/>
      <c r="AH162" s="24"/>
      <c r="AI162" s="24"/>
    </row>
    <row r="163" spans="1:35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VLOOKUP(A163,[4]ImportationMaterialProgrammingE!B$3:C$1048576,2,0)</f>
        <v xml:space="preserve">540201304 </v>
      </c>
      <c r="F163" s="3" t="s">
        <v>585</v>
      </c>
      <c r="G163" s="3" t="s">
        <v>452</v>
      </c>
      <c r="H163" s="17">
        <f t="shared" ca="1" si="6"/>
        <v>65</v>
      </c>
      <c r="I163" s="15" t="str">
        <f>IF(VLOOKUP(A163,[4]ImportationMaterialProgrammingE!B$4:U$1048576,20,0)=0,"",VLOOKUP(A163,[4]ImportationMaterialProgrammingE!B$4:U$1048576,20,0))</f>
        <v>23/02/2022</v>
      </c>
      <c r="J163" s="15" t="str">
        <f>IF(VLOOKUP(A163,[4]ImportationMaterialProgrammingE!B$3:Y$1048576,24,0)&lt;&gt;"","Sim","Não")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P163" s="3" t="s">
        <v>586</v>
      </c>
      <c r="Q163" s="16" t="str">
        <f>VLOOKUP(A163,[4]ImportationMaterialProgrammingE!B:AN,39,0)</f>
        <v>2203513739</v>
      </c>
      <c r="R163" s="22" t="e">
        <f>VLOOKUP(E163,[3]Relatório!$A$1:$AK$65536,29,0)</f>
        <v>#N/A</v>
      </c>
      <c r="S163" s="22">
        <v>44614</v>
      </c>
      <c r="T163" s="17" t="str">
        <f>VLOOKUP(A163,[4]ImportationMaterialProgrammingE!B:F,5,0)</f>
        <v>VERDE</v>
      </c>
      <c r="U163" s="22" t="e">
        <f>VLOOKUP(E163,[3]Relatório!$A$1:$AK$65536,33,0)</f>
        <v>#N/A</v>
      </c>
      <c r="V163" s="22">
        <v>44630</v>
      </c>
      <c r="W163" s="18">
        <f t="shared" ca="1" si="8"/>
        <v>7</v>
      </c>
      <c r="Z163" s="15" t="str">
        <f>VLOOKUP(A163,[4]ImportationMaterialProgrammingE!B:X,23,0)</f>
        <v>FINALIZADO</v>
      </c>
      <c r="AA163" s="1" t="str">
        <f>IF(Z163="DTA TRANSP","",VLOOKUP(A163,[4]ImportationMaterialProgrammingE!$B:$V,21,0))</f>
        <v>02/03/2022</v>
      </c>
      <c r="AB163" s="22" t="e">
        <f>VLOOKUP(E163,[3]Relatório!$A$1:$AK$65536,36,0)</f>
        <v>#N/A</v>
      </c>
      <c r="AC163" s="22">
        <v>44615</v>
      </c>
      <c r="AD163" s="3" t="s">
        <v>457</v>
      </c>
      <c r="AF163" s="24"/>
      <c r="AG163" s="24"/>
      <c r="AH163" s="24"/>
      <c r="AI163" s="24"/>
    </row>
    <row r="164" spans="1:35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VLOOKUP(A164,[4]ImportationMaterialProgrammingE!B$3:C$1048576,2,0)</f>
        <v xml:space="preserve">540201305 </v>
      </c>
      <c r="F164" s="3" t="s">
        <v>585</v>
      </c>
      <c r="G164" s="3" t="s">
        <v>452</v>
      </c>
      <c r="H164" s="17">
        <f t="shared" ca="1" si="6"/>
        <v>65</v>
      </c>
      <c r="I164" s="15" t="str">
        <f>IF(VLOOKUP(A164,[4]ImportationMaterialProgrammingE!B$4:U$1048576,20,0)=0,"",VLOOKUP(A164,[4]ImportationMaterialProgrammingE!B$4:U$1048576,20,0))</f>
        <v>22/03/2022</v>
      </c>
      <c r="J164" s="15" t="str">
        <f>IF(VLOOKUP(A164,[4]ImportationMaterialProgrammingE!B$3:Y$1048576,24,0)&lt;&gt;"","Sim","Não")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VLOOKUP(A164,[4]ImportationMaterialProgrammingE!B:AN,39,0)</f>
        <v>2204211426</v>
      </c>
      <c r="R164" s="22" t="e">
        <f>VLOOKUP(E164,[3]Relatório!$A$1:$AK$65536,29,0)</f>
        <v>#N/A</v>
      </c>
      <c r="S164" s="22">
        <v>44624</v>
      </c>
      <c r="T164" s="17" t="str">
        <f>VLOOKUP(A164,[4]ImportationMaterialProgrammingE!B:F,5,0)</f>
        <v>VERDE</v>
      </c>
      <c r="U164" s="22" t="e">
        <f>VLOOKUP(E164,[3]Relatório!$A$1:$AK$65536,33,0)</f>
        <v>#N/A</v>
      </c>
      <c r="V164" s="22">
        <v>44615</v>
      </c>
      <c r="W164" s="18">
        <f t="shared" ca="1" si="8"/>
        <v>-8</v>
      </c>
      <c r="Z164" s="15" t="str">
        <f>VLOOKUP(A164,[4]ImportationMaterialProgrammingE!B:X,23,0)</f>
        <v>SBL</v>
      </c>
      <c r="AA164" s="1" t="str">
        <f>IF(Z164="DTA TRANSP","",VLOOKUP(A164,[4]ImportationMaterialProgrammingE!$B:$V,21,0))</f>
        <v/>
      </c>
      <c r="AB164" s="22" t="e">
        <f>VLOOKUP(E164,[3]Relatório!$A$1:$AK$65536,36,0)</f>
        <v>#N/A</v>
      </c>
      <c r="AC164" s="22" t="s">
        <v>587</v>
      </c>
      <c r="AF164" s="24"/>
      <c r="AG164" s="24"/>
      <c r="AH164" s="24"/>
      <c r="AI164" s="24"/>
    </row>
    <row r="165" spans="1:35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VLOOKUP(A165,[4]ImportationMaterialProgrammingE!B$3:C$1048576,2,0)</f>
        <v xml:space="preserve">540201307 </v>
      </c>
      <c r="F165" s="3" t="s">
        <v>585</v>
      </c>
      <c r="G165" s="3" t="s">
        <v>452</v>
      </c>
      <c r="H165" s="17">
        <f t="shared" ca="1" si="6"/>
        <v>65</v>
      </c>
      <c r="I165" s="15" t="str">
        <f>IF(VLOOKUP(A165,[4]ImportationMaterialProgrammingE!B$4:U$1048576,20,0)=0,"",VLOOKUP(A165,[4]ImportationMaterialProgrammingE!B$4:U$1048576,20,0))</f>
        <v/>
      </c>
      <c r="J165" s="15" t="str">
        <f>IF(VLOOKUP(A165,[4]ImportationMaterialProgrammingE!B$3:Y$1048576,24,0)&lt;&gt;"","Sim","Não")</f>
        <v>Sim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P165" s="3" t="s">
        <v>586</v>
      </c>
      <c r="Q165" s="16" t="str">
        <f>VLOOKUP(A165,[4]ImportationMaterialProgrammingE!B:AN,39,0)</f>
        <v xml:space="preserve">          </v>
      </c>
      <c r="R165" s="22" t="e">
        <f>VLOOKUP(E165,[3]Relatório!$A$1:$AK$65536,29,0)</f>
        <v>#N/A</v>
      </c>
      <c r="S165" s="22" t="s">
        <v>587</v>
      </c>
      <c r="T165" s="17" t="str">
        <f>VLOOKUP(A165,[4]ImportationMaterialProgrammingE!B:F,5,0)</f>
        <v/>
      </c>
      <c r="U165" s="22" t="e">
        <f>VLOOKUP(E165,[3]Relatório!$A$1:$AK$65536,33,0)</f>
        <v>#N/A</v>
      </c>
      <c r="V165" s="22">
        <v>44628</v>
      </c>
      <c r="W165" s="18">
        <f t="shared" ca="1" si="8"/>
        <v>5</v>
      </c>
      <c r="Z165" s="15" t="str">
        <f>VLOOKUP(A165,[4]ImportationMaterialProgrammingE!B:X,23,0)</f>
        <v>DTA EADI</v>
      </c>
      <c r="AA165" s="1" t="str">
        <f>IF(Z165="DTA TRANSP","",VLOOKUP(A165,[4]ImportationMaterialProgrammingE!$B:$V,21,0))</f>
        <v/>
      </c>
      <c r="AB165" s="22" t="e">
        <f>VLOOKUP(E165,[3]Relatório!$A$1:$AK$65536,36,0)</f>
        <v>#N/A</v>
      </c>
      <c r="AC165" s="22" t="s">
        <v>587</v>
      </c>
      <c r="AF165" s="24"/>
      <c r="AG165" s="24"/>
      <c r="AH165" s="24"/>
      <c r="AI165" s="24"/>
    </row>
    <row r="166" spans="1:35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VLOOKUP(A166,[4]ImportationMaterialProgrammingE!B$3:C$1048576,2,0)</f>
        <v xml:space="preserve">540201310 </v>
      </c>
      <c r="F166" s="3" t="s">
        <v>585</v>
      </c>
      <c r="G166" s="3" t="s">
        <v>452</v>
      </c>
      <c r="H166" s="17">
        <f t="shared" ca="1" si="6"/>
        <v>65</v>
      </c>
      <c r="I166" s="15" t="str">
        <f>IF(VLOOKUP(A166,[4]ImportationMaterialProgrammingE!B$4:U$1048576,20,0)=0,"",VLOOKUP(A166,[4]ImportationMaterialProgrammingE!B$4:U$1048576,20,0))</f>
        <v>22/03/2022</v>
      </c>
      <c r="J166" s="15" t="str">
        <f>IF(VLOOKUP(A166,[4]ImportationMaterialProgrammingE!B$3:Y$1048576,24,0)&lt;&gt;"","Sim","Não")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P166" s="3" t="s">
        <v>586</v>
      </c>
      <c r="Q166" s="16" t="str">
        <f>VLOOKUP(A166,[4]ImportationMaterialProgrammingE!B:AN,39,0)</f>
        <v xml:space="preserve">          </v>
      </c>
      <c r="R166" s="22" t="e">
        <f>VLOOKUP(E166,[3]Relatório!$A$1:$AK$65536,29,0)</f>
        <v>#N/A</v>
      </c>
      <c r="S166" s="22" t="s">
        <v>587</v>
      </c>
      <c r="T166" s="17" t="str">
        <f>VLOOKUP(A166,[4]ImportationMaterialProgrammingE!B:F,5,0)</f>
        <v/>
      </c>
      <c r="U166" s="22" t="e">
        <f>VLOOKUP(E166,[3]Relatório!$A$1:$AK$65536,33,0)</f>
        <v>#N/A</v>
      </c>
      <c r="V166" s="22">
        <v>44629</v>
      </c>
      <c r="W166" s="18">
        <f t="shared" ca="1" si="8"/>
        <v>6</v>
      </c>
      <c r="Z166" s="15" t="str">
        <f>VLOOKUP(A166,[4]ImportationMaterialProgrammingE!B:X,23,0)</f>
        <v>SBL</v>
      </c>
      <c r="AA166" s="1" t="str">
        <f>IF(Z166="DTA TRANSP","",VLOOKUP(A166,[4]ImportationMaterialProgrammingE!$B:$V,21,0))</f>
        <v/>
      </c>
      <c r="AB166" s="22" t="e">
        <f>VLOOKUP(E166,[3]Relatório!$A$1:$AK$65536,36,0)</f>
        <v>#N/A</v>
      </c>
      <c r="AC166" s="22" t="s">
        <v>587</v>
      </c>
      <c r="AF166" s="24"/>
      <c r="AG166" s="24"/>
      <c r="AH166" s="24"/>
      <c r="AI166" s="24"/>
    </row>
    <row r="167" spans="1:35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VLOOKUP(A167,[4]ImportationMaterialProgrammingE!B$3:C$1048576,2,0)</f>
        <v xml:space="preserve">540201312 </v>
      </c>
      <c r="F167" s="3" t="s">
        <v>585</v>
      </c>
      <c r="G167" s="3" t="s">
        <v>452</v>
      </c>
      <c r="H167" s="17">
        <f t="shared" ca="1" si="6"/>
        <v>65</v>
      </c>
      <c r="I167" s="15" t="str">
        <f>IF(VLOOKUP(A167,[4]ImportationMaterialProgrammingE!B$4:U$1048576,20,0)=0,"",VLOOKUP(A167,[4]ImportationMaterialProgrammingE!B$4:U$1048576,20,0))</f>
        <v>18/03/2022</v>
      </c>
      <c r="J167" s="15" t="str">
        <f>IF(VLOOKUP(A167,[4]ImportationMaterialProgrammingE!B$3:Y$1048576,24,0)&lt;&gt;"","Sim","Não")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P167" s="3" t="s">
        <v>586</v>
      </c>
      <c r="Q167" s="16" t="str">
        <f>VLOOKUP(A167,[4]ImportationMaterialProgrammingE!B:AN,39,0)</f>
        <v>2204633088</v>
      </c>
      <c r="R167" s="22" t="e">
        <f>VLOOKUP(E167,[3]Relatório!$A$1:$AK$65536,29,0)</f>
        <v>#N/A</v>
      </c>
      <c r="S167" s="22">
        <v>44630</v>
      </c>
      <c r="T167" s="17" t="str">
        <f>VLOOKUP(A167,[4]ImportationMaterialProgrammingE!B:F,5,0)</f>
        <v>VERDE</v>
      </c>
      <c r="U167" s="22" t="e">
        <f>VLOOKUP(E167,[3]Relatório!$A$1:$AK$65536,33,0)</f>
        <v>#N/A</v>
      </c>
      <c r="V167" s="22">
        <v>44631</v>
      </c>
      <c r="W167" s="18">
        <f t="shared" ca="1" si="8"/>
        <v>8</v>
      </c>
      <c r="Z167" s="15" t="str">
        <f>VLOOKUP(A167,[4]ImportationMaterialProgrammingE!B:X,23,0)</f>
        <v>MBB</v>
      </c>
      <c r="AA167" s="1" t="str">
        <f>IF(Z167="DTA TRANSP","",VLOOKUP(A167,[4]ImportationMaterialProgrammingE!$B:$V,21,0))</f>
        <v>18/03/2022</v>
      </c>
      <c r="AB167" s="22" t="e">
        <f>VLOOKUP(E167,[3]Relatório!$A$1:$AK$65536,36,0)</f>
        <v>#N/A</v>
      </c>
      <c r="AC167" s="22" t="s">
        <v>587</v>
      </c>
      <c r="AF167" s="24"/>
      <c r="AG167" s="24"/>
      <c r="AH167" s="24"/>
      <c r="AI167" s="24"/>
    </row>
    <row r="168" spans="1:35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VLOOKUP(A168,[4]ImportationMaterialProgrammingE!B$3:C$1048576,2,0)</f>
        <v xml:space="preserve">540201317 </v>
      </c>
      <c r="F168" s="3" t="s">
        <v>585</v>
      </c>
      <c r="G168" s="3" t="s">
        <v>452</v>
      </c>
      <c r="H168" s="17">
        <f t="shared" ca="1" si="6"/>
        <v>65</v>
      </c>
      <c r="I168" s="15" t="str">
        <f>IF(VLOOKUP(A168,[4]ImportationMaterialProgrammingE!B$4:U$1048576,20,0)=0,"",VLOOKUP(A168,[4]ImportationMaterialProgrammingE!B$4:U$1048576,20,0))</f>
        <v/>
      </c>
      <c r="J168" s="15" t="str">
        <f>IF(VLOOKUP(A168,[4]ImportationMaterialProgrammingE!B$3:Y$1048576,24,0)&lt;&gt;"","Sim","Não")</f>
        <v>Sim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P168" s="3" t="s">
        <v>586</v>
      </c>
      <c r="Q168" s="16" t="str">
        <f>VLOOKUP(A168,[4]ImportationMaterialProgrammingE!B:AN,39,0)</f>
        <v xml:space="preserve">          </v>
      </c>
      <c r="R168" s="22" t="e">
        <f>VLOOKUP(E168,[3]Relatório!$A$1:$AK$65536,29,0)</f>
        <v>#N/A</v>
      </c>
      <c r="S168" s="22" t="s">
        <v>587</v>
      </c>
      <c r="T168" s="17" t="str">
        <f>VLOOKUP(A168,[4]ImportationMaterialProgrammingE!B:F,5,0)</f>
        <v/>
      </c>
      <c r="U168" s="22" t="e">
        <f>VLOOKUP(E168,[3]Relatório!$A$1:$AK$65536,33,0)</f>
        <v>#N/A</v>
      </c>
      <c r="V168" s="22">
        <v>44614</v>
      </c>
      <c r="W168" s="18">
        <f t="shared" ca="1" si="8"/>
        <v>-9</v>
      </c>
      <c r="Z168" s="15" t="str">
        <f>VLOOKUP(A168,[4]ImportationMaterialProgrammingE!B:X,23,0)</f>
        <v>DTA EADI</v>
      </c>
      <c r="AA168" s="1" t="str">
        <f>IF(Z168="DTA TRANSP","",VLOOKUP(A168,[4]ImportationMaterialProgrammingE!$B:$V,21,0))</f>
        <v/>
      </c>
      <c r="AB168" s="22" t="e">
        <f>VLOOKUP(E168,[3]Relatório!$A$1:$AK$65536,36,0)</f>
        <v>#N/A</v>
      </c>
      <c r="AC168" s="22" t="s">
        <v>587</v>
      </c>
      <c r="AF168" s="24"/>
      <c r="AG168" s="24"/>
      <c r="AH168" s="24"/>
      <c r="AI168" s="24"/>
    </row>
    <row r="169" spans="1:35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VLOOKUP(A169,[4]ImportationMaterialProgrammingE!B$3:C$1048576,2,0)</f>
        <v xml:space="preserve">540201315 </v>
      </c>
      <c r="F169" s="3" t="s">
        <v>585</v>
      </c>
      <c r="G169" s="3" t="s">
        <v>452</v>
      </c>
      <c r="H169" s="17">
        <f t="shared" ca="1" si="6"/>
        <v>65</v>
      </c>
      <c r="I169" s="15" t="str">
        <f>IF(VLOOKUP(A169,[4]ImportationMaterialProgrammingE!B$4:U$1048576,20,0)=0,"",VLOOKUP(A169,[4]ImportationMaterialProgrammingE!B$4:U$1048576,20,0))</f>
        <v/>
      </c>
      <c r="J169" s="15" t="str">
        <f>IF(VLOOKUP(A169,[4]ImportationMaterialProgrammingE!B$3:Y$1048576,24,0)&lt;&gt;"","Sim","Não")</f>
        <v>Sim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P169" s="3" t="s">
        <v>586</v>
      </c>
      <c r="Q169" s="16" t="str">
        <f>VLOOKUP(A169,[4]ImportationMaterialProgrammingE!B:AN,39,0)</f>
        <v xml:space="preserve">          </v>
      </c>
      <c r="R169" s="22" t="e">
        <f>VLOOKUP(E169,[3]Relatório!$A$1:$AK$65536,29,0)</f>
        <v>#N/A</v>
      </c>
      <c r="S169" s="22" t="s">
        <v>587</v>
      </c>
      <c r="T169" s="17" t="str">
        <f>VLOOKUP(A169,[4]ImportationMaterialProgrammingE!B:F,5,0)</f>
        <v/>
      </c>
      <c r="U169" s="22" t="e">
        <f>VLOOKUP(E169,[3]Relatório!$A$1:$AK$65536,33,0)</f>
        <v>#N/A</v>
      </c>
      <c r="V169" s="22">
        <v>44616</v>
      </c>
      <c r="W169" s="18">
        <f t="shared" ca="1" si="8"/>
        <v>-7</v>
      </c>
      <c r="Z169" s="15" t="str">
        <f>VLOOKUP(A169,[4]ImportationMaterialProgrammingE!B:X,23,0)</f>
        <v>DTA EADI</v>
      </c>
      <c r="AA169" s="1" t="str">
        <f>IF(Z169="DTA TRANSP","",VLOOKUP(A169,[4]ImportationMaterialProgrammingE!$B:$V,21,0))</f>
        <v/>
      </c>
      <c r="AB169" s="22" t="e">
        <f>VLOOKUP(E169,[3]Relatório!$A$1:$AK$65536,36,0)</f>
        <v>#N/A</v>
      </c>
      <c r="AC169" s="22" t="s">
        <v>587</v>
      </c>
      <c r="AF169" s="24"/>
      <c r="AG169" s="24"/>
      <c r="AH169" s="24"/>
      <c r="AI169" s="24"/>
    </row>
    <row r="170" spans="1:35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VLOOKUP(A170,[4]ImportationMaterialProgrammingE!B$3:C$1048576,2,0)</f>
        <v xml:space="preserve">540201325 </v>
      </c>
      <c r="F170" s="3" t="s">
        <v>585</v>
      </c>
      <c r="G170" s="3" t="s">
        <v>452</v>
      </c>
      <c r="H170" s="17">
        <f t="shared" ca="1" si="6"/>
        <v>65</v>
      </c>
      <c r="I170" s="15" t="str">
        <f>IF(VLOOKUP(A170,[4]ImportationMaterialProgrammingE!B$4:U$1048576,20,0)=0,"",VLOOKUP(A170,[4]ImportationMaterialProgrammingE!B$4:U$1048576,20,0))</f>
        <v>23/02/2022</v>
      </c>
      <c r="J170" s="15" t="str">
        <f>IF(VLOOKUP(A170,[4]ImportationMaterialProgrammingE!B$3:Y$1048576,24,0)&lt;&gt;"","Sim","Não")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P170" s="3" t="s">
        <v>586</v>
      </c>
      <c r="Q170" s="16" t="str">
        <f>VLOOKUP(A170,[4]ImportationMaterialProgrammingE!B:AN,39,0)</f>
        <v>2203657714</v>
      </c>
      <c r="R170" s="22" t="e">
        <f>VLOOKUP(E170,[3]Relatório!$A$1:$AK$65536,29,0)</f>
        <v>#N/A</v>
      </c>
      <c r="S170" s="22">
        <v>44615</v>
      </c>
      <c r="T170" s="17" t="str">
        <f>VLOOKUP(A170,[4]ImportationMaterialProgrammingE!B:F,5,0)</f>
        <v>VERDE</v>
      </c>
      <c r="U170" s="22" t="e">
        <f>VLOOKUP(E170,[3]Relatório!$A$1:$AK$65536,33,0)</f>
        <v>#N/A</v>
      </c>
      <c r="V170" s="22">
        <v>44616</v>
      </c>
      <c r="W170" s="18">
        <f t="shared" ca="1" si="8"/>
        <v>-7</v>
      </c>
      <c r="Z170" s="15" t="str">
        <f>VLOOKUP(A170,[4]ImportationMaterialProgrammingE!B:X,23,0)</f>
        <v>MBB</v>
      </c>
      <c r="AA170" s="1" t="str">
        <f>IF(Z170="DTA TRANSP","",VLOOKUP(A170,[4]ImportationMaterialProgrammingE!$B:$V,21,0))</f>
        <v>17/03/2022</v>
      </c>
      <c r="AB170" s="22" t="e">
        <f>VLOOKUP(E170,[3]Relatório!$A$1:$AK$65536,36,0)</f>
        <v>#N/A</v>
      </c>
      <c r="AC170" s="22">
        <v>44616</v>
      </c>
      <c r="AD170" s="3" t="s">
        <v>457</v>
      </c>
      <c r="AF170" s="24"/>
      <c r="AG170" s="24"/>
      <c r="AH170" s="24"/>
      <c r="AI170" s="24"/>
    </row>
    <row r="171" spans="1:35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VLOOKUP(A171,[4]ImportationMaterialProgrammingE!B$3:C$1048576,2,0)</f>
        <v xml:space="preserve">540201360 </v>
      </c>
      <c r="F171" s="3" t="s">
        <v>585</v>
      </c>
      <c r="G171" s="3" t="s">
        <v>452</v>
      </c>
      <c r="H171" s="17">
        <f t="shared" ca="1" si="6"/>
        <v>65</v>
      </c>
      <c r="I171" s="15" t="str">
        <f>IF(VLOOKUP(A171,[4]ImportationMaterialProgrammingE!B$4:U$1048576,20,0)=0,"",VLOOKUP(A171,[4]ImportationMaterialProgrammingE!B$4:U$1048576,20,0))</f>
        <v>17/03/2022</v>
      </c>
      <c r="J171" s="15" t="str">
        <f>IF(VLOOKUP(A171,[4]ImportationMaterialProgrammingE!B$3:Y$1048576,24,0)&lt;&gt;"","Sim","Não")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P171" s="3" t="s">
        <v>586</v>
      </c>
      <c r="Q171" s="16" t="str">
        <f>VLOOKUP(A171,[4]ImportationMaterialProgrammingE!B:AN,39,0)</f>
        <v>2204836329</v>
      </c>
      <c r="R171" s="22" t="e">
        <f>VLOOKUP(E171,[3]Relatório!$A$1:$AK$65536,29,0)</f>
        <v>#N/A</v>
      </c>
      <c r="S171" s="22">
        <v>44634</v>
      </c>
      <c r="T171" s="17" t="str">
        <f>VLOOKUP(A171,[4]ImportationMaterialProgrammingE!B:F,5,0)</f>
        <v>VERDE</v>
      </c>
      <c r="U171" s="22" t="e">
        <f>VLOOKUP(E171,[3]Relatório!$A$1:$AK$65536,33,0)</f>
        <v>#N/A</v>
      </c>
      <c r="V171" s="22">
        <v>44631</v>
      </c>
      <c r="W171" s="18">
        <f t="shared" ca="1" si="8"/>
        <v>8</v>
      </c>
      <c r="Z171" s="15" t="str">
        <f>VLOOKUP(A171,[4]ImportationMaterialProgrammingE!B:X,23,0)</f>
        <v>FINALIZADO</v>
      </c>
      <c r="AA171" s="1" t="str">
        <f>IF(Z171="DTA TRANSP","",VLOOKUP(A171,[4]ImportationMaterialProgrammingE!$B:$V,21,0))</f>
        <v>17/03/2022</v>
      </c>
      <c r="AB171" s="22" t="e">
        <f>VLOOKUP(E171,[3]Relatório!$A$1:$AK$65536,36,0)</f>
        <v>#N/A</v>
      </c>
      <c r="AC171" s="22" t="s">
        <v>587</v>
      </c>
      <c r="AF171" s="24"/>
      <c r="AG171" s="24"/>
      <c r="AH171" s="24"/>
      <c r="AI171" s="24"/>
    </row>
    <row r="172" spans="1:35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VLOOKUP(A172,[4]ImportationMaterialProgrammingE!B$3:C$1048576,2,0)</f>
        <v xml:space="preserve">540201327 </v>
      </c>
      <c r="F172" s="3" t="s">
        <v>585</v>
      </c>
      <c r="G172" s="3" t="s">
        <v>452</v>
      </c>
      <c r="H172" s="17">
        <f t="shared" ca="1" si="6"/>
        <v>65</v>
      </c>
      <c r="I172" s="15" t="str">
        <f>IF(VLOOKUP(A172,[4]ImportationMaterialProgrammingE!B$4:U$1048576,20,0)=0,"",VLOOKUP(A172,[4]ImportationMaterialProgrammingE!B$4:U$1048576,20,0))</f>
        <v>08/03/2022</v>
      </c>
      <c r="J172" s="15" t="str">
        <f>IF(VLOOKUP(A172,[4]ImportationMaterialProgrammingE!B$3:Y$1048576,24,0)&lt;&gt;"","Sim","Não")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P172" s="3" t="s">
        <v>586</v>
      </c>
      <c r="Q172" s="16" t="str">
        <f>VLOOKUP(A172,[4]ImportationMaterialProgrammingE!B:AN,39,0)</f>
        <v>2204066760</v>
      </c>
      <c r="R172" s="22" t="e">
        <f>VLOOKUP(E172,[3]Relatório!$A$1:$AK$65536,29,0)</f>
        <v>#N/A</v>
      </c>
      <c r="S172" s="22">
        <v>44623</v>
      </c>
      <c r="T172" s="17" t="str">
        <f>VLOOKUP(A172,[4]ImportationMaterialProgrammingE!B:F,5,0)</f>
        <v>VERDE</v>
      </c>
      <c r="U172" s="22" t="e">
        <f>VLOOKUP(E172,[3]Relatório!$A$1:$AK$65536,33,0)</f>
        <v>#N/A</v>
      </c>
      <c r="V172" s="22">
        <v>44616</v>
      </c>
      <c r="W172" s="18">
        <f t="shared" ca="1" si="8"/>
        <v>-7</v>
      </c>
      <c r="Z172" s="15" t="str">
        <f>VLOOKUP(A172,[4]ImportationMaterialProgrammingE!B:X,23,0)</f>
        <v>FINALIZADO</v>
      </c>
      <c r="AA172" s="1" t="str">
        <f>IF(Z172="DTA TRANSP","",VLOOKUP(A172,[4]ImportationMaterialProgrammingE!$B:$V,21,0))</f>
        <v>08/03/2022</v>
      </c>
      <c r="AB172" s="22" t="e">
        <f>VLOOKUP(E172,[3]Relatório!$A$1:$AK$65536,36,0)</f>
        <v>#N/A</v>
      </c>
      <c r="AC172" s="22">
        <v>44627</v>
      </c>
      <c r="AD172" s="3" t="s">
        <v>457</v>
      </c>
      <c r="AF172" s="24"/>
      <c r="AG172" s="24"/>
      <c r="AH172" s="24"/>
      <c r="AI172" s="24"/>
    </row>
    <row r="173" spans="1:35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VLOOKUP(A173,[4]ImportationMaterialProgrammingE!B$3:C$1048576,2,0)</f>
        <v xml:space="preserve">540201328 </v>
      </c>
      <c r="F173" s="3" t="s">
        <v>585</v>
      </c>
      <c r="G173" s="3" t="s">
        <v>452</v>
      </c>
      <c r="H173" s="17">
        <f t="shared" ca="1" si="6"/>
        <v>65</v>
      </c>
      <c r="I173" s="15" t="str">
        <f>IF(VLOOKUP(A173,[4]ImportationMaterialProgrammingE!B$4:U$1048576,20,0)=0,"",VLOOKUP(A173,[4]ImportationMaterialProgrammingE!B$4:U$1048576,20,0))</f>
        <v>21/03/2022</v>
      </c>
      <c r="J173" s="15" t="str">
        <f>IF(VLOOKUP(A173,[4]ImportationMaterialProgrammingE!B$3:Y$1048576,24,0)&lt;&gt;"","Sim","Não")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P173" s="3" t="s">
        <v>586</v>
      </c>
      <c r="Q173" s="16" t="str">
        <f>VLOOKUP(A173,[4]ImportationMaterialProgrammingE!B:AN,39,0)</f>
        <v>2204211434</v>
      </c>
      <c r="R173" s="22" t="e">
        <f>VLOOKUP(E173,[3]Relatório!$A$1:$AK$65536,29,0)</f>
        <v>#N/A</v>
      </c>
      <c r="S173" s="22">
        <v>44624</v>
      </c>
      <c r="T173" s="17" t="str">
        <f>VLOOKUP(A173,[4]ImportationMaterialProgrammingE!B:F,5,0)</f>
        <v>VERDE</v>
      </c>
      <c r="U173" s="22" t="e">
        <f>VLOOKUP(E173,[3]Relatório!$A$1:$AK$65536,33,0)</f>
        <v>#N/A</v>
      </c>
      <c r="V173" s="22">
        <v>44615</v>
      </c>
      <c r="W173" s="18">
        <f t="shared" ca="1" si="8"/>
        <v>-8</v>
      </c>
      <c r="Z173" s="15" t="str">
        <f>VLOOKUP(A173,[4]ImportationMaterialProgrammingE!B:X,23,0)</f>
        <v>MBB</v>
      </c>
      <c r="AA173" s="1" t="str">
        <f>IF(Z173="DTA TRANSP","",VLOOKUP(A173,[4]ImportationMaterialProgrammingE!$B:$V,21,0))</f>
        <v>21/03/2022</v>
      </c>
      <c r="AB173" s="22" t="e">
        <f>VLOOKUP(E173,[3]Relatório!$A$1:$AK$65536,36,0)</f>
        <v>#N/A</v>
      </c>
      <c r="AC173" s="22" t="s">
        <v>587</v>
      </c>
      <c r="AF173" s="24"/>
      <c r="AG173" s="24"/>
      <c r="AH173" s="24"/>
      <c r="AI173" s="24"/>
    </row>
    <row r="174" spans="1:35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VLOOKUP(A174,[4]ImportationMaterialProgrammingE!B$3:C$1048576,2,0)</f>
        <v xml:space="preserve">540201342 </v>
      </c>
      <c r="F174" s="3" t="s">
        <v>585</v>
      </c>
      <c r="G174" s="3" t="s">
        <v>452</v>
      </c>
      <c r="H174" s="17">
        <f t="shared" ca="1" si="6"/>
        <v>65</v>
      </c>
      <c r="I174" s="15" t="str">
        <f>IF(VLOOKUP(A174,[4]ImportationMaterialProgrammingE!B$4:U$1048576,20,0)=0,"",VLOOKUP(A174,[4]ImportationMaterialProgrammingE!B$4:U$1048576,20,0))</f>
        <v>28/03/2022</v>
      </c>
      <c r="J174" s="15" t="str">
        <f>IF(VLOOKUP(A174,[4]ImportationMaterialProgrammingE!B$3:Y$1048576,24,0)&lt;&gt;"","Sim","Não")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P174" s="3" t="s">
        <v>586</v>
      </c>
      <c r="Q174" s="16" t="str">
        <f>VLOOKUP(A174,[4]ImportationMaterialProgrammingE!B:AN,39,0)</f>
        <v>2203815999</v>
      </c>
      <c r="R174" s="22" t="e">
        <f>VLOOKUP(E174,[3]Relatório!$A$1:$AK$65536,29,0)</f>
        <v>#N/A</v>
      </c>
      <c r="S174" s="22">
        <v>44617</v>
      </c>
      <c r="T174" s="17" t="str">
        <f>VLOOKUP(A174,[4]ImportationMaterialProgrammingE!B:F,5,0)</f>
        <v>VERMELHO</v>
      </c>
      <c r="U174" s="22" t="e">
        <f>VLOOKUP(E174,[3]Relatório!$A$1:$AK$65536,33,0)</f>
        <v>#N/A</v>
      </c>
      <c r="V174" s="22">
        <v>44614</v>
      </c>
      <c r="W174" s="18">
        <f t="shared" ca="1" si="8"/>
        <v>-9</v>
      </c>
      <c r="Z174" s="15" t="str">
        <f>VLOOKUP(A174,[4]ImportationMaterialProgrammingE!B:X,23,0)</f>
        <v/>
      </c>
      <c r="AA174" s="1" t="str">
        <f>IF(Z174="DTA TRANSP","",VLOOKUP(A174,[4]ImportationMaterialProgrammingE!$B:$V,21,0))</f>
        <v/>
      </c>
      <c r="AB174" s="22" t="e">
        <f>VLOOKUP(E174,[3]Relatório!$A$1:$AK$65536,36,0)</f>
        <v>#N/A</v>
      </c>
      <c r="AC174" s="22" t="s">
        <v>587</v>
      </c>
      <c r="AF174" s="24"/>
      <c r="AG174" s="24"/>
      <c r="AH174" s="24"/>
      <c r="AI174" s="24"/>
    </row>
    <row r="175" spans="1:35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VLOOKUP(A175,[4]ImportationMaterialProgrammingE!B$3:C$1048576,2,0)</f>
        <v xml:space="preserve">540201343 </v>
      </c>
      <c r="F175" s="3" t="s">
        <v>585</v>
      </c>
      <c r="G175" s="3" t="s">
        <v>452</v>
      </c>
      <c r="H175" s="17">
        <f t="shared" ca="1" si="6"/>
        <v>65</v>
      </c>
      <c r="I175" s="15" t="str">
        <f>IF(VLOOKUP(A175,[4]ImportationMaterialProgrammingE!B$4:U$1048576,20,0)=0,"",VLOOKUP(A175,[4]ImportationMaterialProgrammingE!B$4:U$1048576,20,0))</f>
        <v>21/03/2022</v>
      </c>
      <c r="J175" s="15" t="str">
        <f>IF(VLOOKUP(A175,[4]ImportationMaterialProgrammingE!B$3:Y$1048576,24,0)&lt;&gt;"","Sim","Não")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P175" s="3" t="s">
        <v>586</v>
      </c>
      <c r="Q175" s="16" t="str">
        <f>VLOOKUP(A175,[4]ImportationMaterialProgrammingE!B:AN,39,0)</f>
        <v>2205152938</v>
      </c>
      <c r="R175" s="22" t="e">
        <f>VLOOKUP(E175,[3]Relatório!$A$1:$AK$65536,29,0)</f>
        <v>#N/A</v>
      </c>
      <c r="S175" s="22" t="s">
        <v>587</v>
      </c>
      <c r="T175" s="17" t="str">
        <f>VLOOKUP(A175,[4]ImportationMaterialProgrammingE!B:F,5,0)</f>
        <v/>
      </c>
      <c r="U175" s="22" t="e">
        <f>VLOOKUP(E175,[3]Relatório!$A$1:$AK$65536,33,0)</f>
        <v>#N/A</v>
      </c>
      <c r="V175" s="22">
        <v>44616</v>
      </c>
      <c r="W175" s="18">
        <f t="shared" ca="1" si="8"/>
        <v>-7</v>
      </c>
      <c r="Z175" s="15" t="str">
        <f>VLOOKUP(A175,[4]ImportationMaterialProgrammingE!B:X,23,0)</f>
        <v>SBL</v>
      </c>
      <c r="AA175" s="1" t="str">
        <f>IF(Z175="DTA TRANSP","",VLOOKUP(A175,[4]ImportationMaterialProgrammingE!$B:$V,21,0))</f>
        <v>21/03/2022</v>
      </c>
      <c r="AB175" s="22" t="e">
        <f>VLOOKUP(E175,[3]Relatório!$A$1:$AK$65536,36,0)</f>
        <v>#N/A</v>
      </c>
      <c r="AC175" s="22" t="s">
        <v>587</v>
      </c>
      <c r="AF175" s="24"/>
      <c r="AG175" s="24"/>
      <c r="AH175" s="24"/>
      <c r="AI175" s="24"/>
    </row>
    <row r="176" spans="1:35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VLOOKUP(A176,[4]ImportationMaterialProgrammingE!B$3:C$1048576,2,0)</f>
        <v xml:space="preserve">540201344 </v>
      </c>
      <c r="F176" s="3" t="s">
        <v>585</v>
      </c>
      <c r="G176" s="3" t="s">
        <v>452</v>
      </c>
      <c r="H176" s="17">
        <f t="shared" ca="1" si="6"/>
        <v>65</v>
      </c>
      <c r="I176" s="15" t="str">
        <f>IF(VLOOKUP(A176,[4]ImportationMaterialProgrammingE!B$4:U$1048576,20,0)=0,"",VLOOKUP(A176,[4]ImportationMaterialProgrammingE!B$4:U$1048576,20,0))</f>
        <v>25/02/2022</v>
      </c>
      <c r="J176" s="15" t="str">
        <f>IF(VLOOKUP(A176,[4]ImportationMaterialProgrammingE!B$3:Y$1048576,24,0)&lt;&gt;"","Sim","Não")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P176" s="3" t="s">
        <v>586</v>
      </c>
      <c r="Q176" s="16" t="str">
        <f>VLOOKUP(A176,[4]ImportationMaterialProgrammingE!B:AN,39,0)</f>
        <v>2203696140</v>
      </c>
      <c r="R176" s="22" t="e">
        <f>VLOOKUP(E176,[3]Relatório!$A$1:$AK$65536,29,0)</f>
        <v>#N/A</v>
      </c>
      <c r="S176" s="22">
        <v>44616</v>
      </c>
      <c r="T176" s="17" t="str">
        <f>VLOOKUP(A176,[4]ImportationMaterialProgrammingE!B:F,5,0)</f>
        <v>VERDE</v>
      </c>
      <c r="U176" s="22" t="e">
        <f>VLOOKUP(E176,[3]Relatório!$A$1:$AK$65536,33,0)</f>
        <v>#N/A</v>
      </c>
      <c r="V176" s="22">
        <v>44634</v>
      </c>
      <c r="W176" s="18">
        <f t="shared" ca="1" si="8"/>
        <v>11</v>
      </c>
      <c r="Z176" s="15" t="str">
        <f>VLOOKUP(A176,[4]ImportationMaterialProgrammingE!B:X,23,0)</f>
        <v>FINALIZADO</v>
      </c>
      <c r="AA176" s="1" t="str">
        <f>IF(Z176="DTA TRANSP","",VLOOKUP(A176,[4]ImportationMaterialProgrammingE!$B:$V,21,0))</f>
        <v>25/02/2022</v>
      </c>
      <c r="AB176" s="22" t="e">
        <f>VLOOKUP(E176,[3]Relatório!$A$1:$AK$65536,36,0)</f>
        <v>#N/A</v>
      </c>
      <c r="AC176" s="22">
        <v>44616</v>
      </c>
      <c r="AD176" s="3" t="s">
        <v>457</v>
      </c>
      <c r="AF176" s="24"/>
      <c r="AG176" s="24"/>
      <c r="AH176" s="24"/>
      <c r="AI176" s="24"/>
    </row>
    <row r="177" spans="1:35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VLOOKUP(A177,[4]ImportationMaterialProgrammingE!B$3:C$1048576,2,0)</f>
        <v xml:space="preserve">540201346 </v>
      </c>
      <c r="F177" s="3" t="s">
        <v>585</v>
      </c>
      <c r="G177" s="3" t="s">
        <v>452</v>
      </c>
      <c r="H177" s="17">
        <f t="shared" ca="1" si="6"/>
        <v>65</v>
      </c>
      <c r="I177" s="15" t="str">
        <f>IF(VLOOKUP(A177,[4]ImportationMaterialProgrammingE!B$4:U$1048576,20,0)=0,"",VLOOKUP(A177,[4]ImportationMaterialProgrammingE!B$4:U$1048576,20,0))</f>
        <v>03/02/2022</v>
      </c>
      <c r="J177" s="15" t="str">
        <f>IF(VLOOKUP(A177,[4]ImportationMaterialProgrammingE!B$3:Y$1048576,24,0)&lt;&gt;"","Sim","Não")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P177" s="3" t="s">
        <v>586</v>
      </c>
      <c r="Q177" s="16" t="str">
        <f>VLOOKUP(A177,[4]ImportationMaterialProgrammingE!B:AN,39,0)</f>
        <v>2203513704</v>
      </c>
      <c r="R177" s="22" t="e">
        <f>VLOOKUP(E177,[3]Relatório!$A$1:$AK$65536,29,0)</f>
        <v>#N/A</v>
      </c>
      <c r="S177" s="22">
        <v>44614</v>
      </c>
      <c r="T177" s="17" t="str">
        <f>VLOOKUP(A177,[4]ImportationMaterialProgrammingE!B:F,5,0)</f>
        <v>VERDE</v>
      </c>
      <c r="U177" s="22" t="e">
        <f>VLOOKUP(E177,[3]Relatório!$A$1:$AK$65536,33,0)</f>
        <v>#N/A</v>
      </c>
      <c r="V177" s="22">
        <v>44616</v>
      </c>
      <c r="W177" s="18">
        <f t="shared" ca="1" si="8"/>
        <v>-7</v>
      </c>
      <c r="Z177" s="15" t="str">
        <f>VLOOKUP(A177,[4]ImportationMaterialProgrammingE!B:X,23,0)</f>
        <v>FINALIZADO</v>
      </c>
      <c r="AA177" s="1" t="str">
        <f>IF(Z177="DTA TRANSP","",VLOOKUP(A177,[4]ImportationMaterialProgrammingE!$B:$V,21,0))</f>
        <v>03/03/2022</v>
      </c>
      <c r="AB177" s="22" t="e">
        <f>VLOOKUP(E177,[3]Relatório!$A$1:$AK$65536,36,0)</f>
        <v>#N/A</v>
      </c>
      <c r="AC177" s="22">
        <v>44622</v>
      </c>
      <c r="AD177" s="3" t="s">
        <v>457</v>
      </c>
      <c r="AF177" s="24"/>
      <c r="AG177" s="24"/>
      <c r="AH177" s="24"/>
      <c r="AI177" s="24"/>
    </row>
    <row r="178" spans="1:35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VLOOKUP(A178,[4]ImportationMaterialProgrammingE!B$3:C$1048576,2,0)</f>
        <v xml:space="preserve">540201348 </v>
      </c>
      <c r="F178" s="3" t="s">
        <v>585</v>
      </c>
      <c r="G178" s="3" t="s">
        <v>452</v>
      </c>
      <c r="H178" s="17">
        <f t="shared" ca="1" si="6"/>
        <v>65</v>
      </c>
      <c r="I178" s="15" t="str">
        <f>IF(VLOOKUP(A178,[4]ImportationMaterialProgrammingE!B$4:U$1048576,20,0)=0,"",VLOOKUP(A178,[4]ImportationMaterialProgrammingE!B$4:U$1048576,20,0))</f>
        <v>21/03/2022</v>
      </c>
      <c r="J178" s="15" t="str">
        <f>IF(VLOOKUP(A178,[4]ImportationMaterialProgrammingE!B$3:Y$1048576,24,0)&lt;&gt;"","Sim","Não")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P178" s="3" t="s">
        <v>586</v>
      </c>
      <c r="Q178" s="16" t="str">
        <f>VLOOKUP(A178,[4]ImportationMaterialProgrammingE!B:AN,39,0)</f>
        <v xml:space="preserve">          </v>
      </c>
      <c r="R178" s="22" t="e">
        <f>VLOOKUP(E178,[3]Relatório!$A$1:$AK$65536,29,0)</f>
        <v>#N/A</v>
      </c>
      <c r="S178" s="22" t="s">
        <v>587</v>
      </c>
      <c r="T178" s="17" t="str">
        <f>VLOOKUP(A178,[4]ImportationMaterialProgrammingE!B:F,5,0)</f>
        <v/>
      </c>
      <c r="U178" s="22" t="e">
        <f>VLOOKUP(E178,[3]Relatório!$A$1:$AK$65536,33,0)</f>
        <v>#N/A</v>
      </c>
      <c r="V178" s="22">
        <v>44624</v>
      </c>
      <c r="W178" s="18">
        <f t="shared" ca="1" si="8"/>
        <v>1</v>
      </c>
      <c r="Z178" s="15" t="str">
        <f>VLOOKUP(A178,[4]ImportationMaterialProgrammingE!B:X,23,0)</f>
        <v/>
      </c>
      <c r="AA178" s="1" t="str">
        <f>IF(Z178="DTA TRANSP","",VLOOKUP(A178,[4]ImportationMaterialProgrammingE!$B:$V,21,0))</f>
        <v/>
      </c>
      <c r="AB178" s="22" t="e">
        <f>VLOOKUP(E178,[3]Relatório!$A$1:$AK$65536,36,0)</f>
        <v>#N/A</v>
      </c>
      <c r="AC178" s="22" t="s">
        <v>587</v>
      </c>
      <c r="AF178" s="24"/>
      <c r="AG178" s="24"/>
      <c r="AH178" s="24"/>
      <c r="AI178" s="24"/>
    </row>
    <row r="179" spans="1:35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VLOOKUP(A179,[4]ImportationMaterialProgrammingE!B$3:C$1048576,2,0)</f>
        <v xml:space="preserve">540201347 </v>
      </c>
      <c r="F179" s="3" t="s">
        <v>585</v>
      </c>
      <c r="G179" s="3" t="s">
        <v>452</v>
      </c>
      <c r="H179" s="17">
        <f t="shared" ca="1" si="6"/>
        <v>65</v>
      </c>
      <c r="I179" s="15" t="str">
        <f>IF(VLOOKUP(A179,[4]ImportationMaterialProgrammingE!B$4:U$1048576,20,0)=0,"",VLOOKUP(A179,[4]ImportationMaterialProgrammingE!B$4:U$1048576,20,0))</f>
        <v>25/02/2022</v>
      </c>
      <c r="J179" s="15" t="str">
        <f>IF(VLOOKUP(A179,[4]ImportationMaterialProgrammingE!B$3:Y$1048576,24,0)&lt;&gt;"","Sim","Não")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P179" s="3" t="s">
        <v>586</v>
      </c>
      <c r="Q179" s="16" t="str">
        <f>VLOOKUP(A179,[4]ImportationMaterialProgrammingE!B:AN,39,0)</f>
        <v>2203695055</v>
      </c>
      <c r="R179" s="22" t="e">
        <f>VLOOKUP(E179,[3]Relatório!$A$1:$AK$65536,29,0)</f>
        <v>#N/A</v>
      </c>
      <c r="S179" s="22">
        <v>44616</v>
      </c>
      <c r="T179" s="17" t="str">
        <f>VLOOKUP(A179,[4]ImportationMaterialProgrammingE!B:F,5,0)</f>
        <v>VERDE</v>
      </c>
      <c r="U179" s="22" t="e">
        <f>VLOOKUP(E179,[3]Relatório!$A$1:$AK$65536,33,0)</f>
        <v>#N/A</v>
      </c>
      <c r="V179" s="22">
        <v>44623</v>
      </c>
      <c r="W179" s="18">
        <f t="shared" ca="1" si="8"/>
        <v>0</v>
      </c>
      <c r="Z179" s="15" t="str">
        <f>VLOOKUP(A179,[4]ImportationMaterialProgrammingE!B:X,23,0)</f>
        <v>FINALIZADO</v>
      </c>
      <c r="AA179" s="1" t="str">
        <f>IF(Z179="DTA TRANSP","",VLOOKUP(A179,[4]ImportationMaterialProgrammingE!$B:$V,21,0))</f>
        <v>25/02/2022</v>
      </c>
      <c r="AB179" s="22" t="e">
        <f>VLOOKUP(E179,[3]Relatório!$A$1:$AK$65536,36,0)</f>
        <v>#N/A</v>
      </c>
      <c r="AC179" s="22">
        <v>44616</v>
      </c>
      <c r="AD179" s="3" t="s">
        <v>457</v>
      </c>
      <c r="AF179" s="24"/>
      <c r="AG179" s="24"/>
      <c r="AH179" s="24"/>
      <c r="AI179" s="24"/>
    </row>
    <row r="180" spans="1:35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VLOOKUP(A180,[4]ImportationMaterialProgrammingE!B$3:C$1048576,2,0)</f>
        <v xml:space="preserve">540201361 </v>
      </c>
      <c r="F180" s="3" t="s">
        <v>585</v>
      </c>
      <c r="G180" s="3" t="s">
        <v>452</v>
      </c>
      <c r="H180" s="17">
        <f t="shared" ca="1" si="6"/>
        <v>65</v>
      </c>
      <c r="I180" s="15" t="str">
        <f>IF(VLOOKUP(A180,[4]ImportationMaterialProgrammingE!B$4:U$1048576,20,0)=0,"",VLOOKUP(A180,[4]ImportationMaterialProgrammingE!B$4:U$1048576,20,0))</f>
        <v/>
      </c>
      <c r="J180" s="15" t="str">
        <f>IF(VLOOKUP(A180,[4]ImportationMaterialProgrammingE!B$3:Y$1048576,24,0)&lt;&gt;"","Sim","Não")</f>
        <v>Sim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P180" s="3" t="s">
        <v>586</v>
      </c>
      <c r="Q180" s="16" t="str">
        <f>VLOOKUP(A180,[4]ImportationMaterialProgrammingE!B:AN,39,0)</f>
        <v xml:space="preserve">          </v>
      </c>
      <c r="R180" s="22" t="e">
        <f>VLOOKUP(E180,[3]Relatório!$A$1:$AK$65536,29,0)</f>
        <v>#N/A</v>
      </c>
      <c r="S180" s="22" t="s">
        <v>587</v>
      </c>
      <c r="T180" s="17" t="str">
        <f>VLOOKUP(A180,[4]ImportationMaterialProgrammingE!B:F,5,0)</f>
        <v/>
      </c>
      <c r="U180" s="22" t="e">
        <f>VLOOKUP(E180,[3]Relatório!$A$1:$AK$65536,33,0)</f>
        <v>#N/A</v>
      </c>
      <c r="V180" s="22">
        <v>44614</v>
      </c>
      <c r="W180" s="18">
        <f t="shared" ca="1" si="8"/>
        <v>-9</v>
      </c>
      <c r="Z180" s="15" t="str">
        <f>VLOOKUP(A180,[4]ImportationMaterialProgrammingE!B:X,23,0)</f>
        <v>DTA EADI</v>
      </c>
      <c r="AA180" s="1" t="str">
        <f>IF(Z180="DTA TRANSP","",VLOOKUP(A180,[4]ImportationMaterialProgrammingE!$B:$V,21,0))</f>
        <v/>
      </c>
      <c r="AB180" s="22" t="e">
        <f>VLOOKUP(E180,[3]Relatório!$A$1:$AK$65536,36,0)</f>
        <v>#N/A</v>
      </c>
      <c r="AC180" s="22" t="s">
        <v>587</v>
      </c>
      <c r="AF180" s="24"/>
      <c r="AG180" s="24"/>
      <c r="AH180" s="24"/>
      <c r="AI180" s="24"/>
    </row>
    <row r="181" spans="1:35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VLOOKUP(A181,[4]ImportationMaterialProgrammingE!B$3:C$1048576,2,0)</f>
        <v xml:space="preserve">540201349 </v>
      </c>
      <c r="F181" s="3" t="s">
        <v>585</v>
      </c>
      <c r="G181" s="3" t="s">
        <v>452</v>
      </c>
      <c r="H181" s="17">
        <f t="shared" ca="1" si="6"/>
        <v>65</v>
      </c>
      <c r="I181" s="15" t="str">
        <f>IF(VLOOKUP(A181,[4]ImportationMaterialProgrammingE!B$4:U$1048576,20,0)=0,"",VLOOKUP(A181,[4]ImportationMaterialProgrammingE!B$4:U$1048576,20,0))</f>
        <v/>
      </c>
      <c r="J181" s="15" t="str">
        <f>IF(VLOOKUP(A181,[4]ImportationMaterialProgrammingE!B$3:Y$1048576,24,0)&lt;&gt;"","Sim","Não")</f>
        <v>Sim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P181" s="3" t="s">
        <v>586</v>
      </c>
      <c r="Q181" s="16" t="str">
        <f>VLOOKUP(A181,[4]ImportationMaterialProgrammingE!B:AN,39,0)</f>
        <v xml:space="preserve">          </v>
      </c>
      <c r="R181" s="22" t="e">
        <f>VLOOKUP(E181,[3]Relatório!$A$1:$AK$65536,29,0)</f>
        <v>#N/A</v>
      </c>
      <c r="S181" s="22" t="s">
        <v>587</v>
      </c>
      <c r="T181" s="17" t="str">
        <f>VLOOKUP(A181,[4]ImportationMaterialProgrammingE!B:F,5,0)</f>
        <v/>
      </c>
      <c r="U181" s="22" t="e">
        <f>VLOOKUP(E181,[3]Relatório!$A$1:$AK$65536,33,0)</f>
        <v>#N/A</v>
      </c>
      <c r="V181" s="22">
        <v>44614</v>
      </c>
      <c r="W181" s="18">
        <f t="shared" ca="1" si="8"/>
        <v>-9</v>
      </c>
      <c r="Z181" s="15" t="str">
        <f>VLOOKUP(A181,[4]ImportationMaterialProgrammingE!B:X,23,0)</f>
        <v>DTA EADI</v>
      </c>
      <c r="AA181" s="1" t="str">
        <f>IF(Z181="DTA TRANSP","",VLOOKUP(A181,[4]ImportationMaterialProgrammingE!$B:$V,21,0))</f>
        <v/>
      </c>
      <c r="AB181" s="22" t="e">
        <f>VLOOKUP(E181,[3]Relatório!$A$1:$AK$65536,36,0)</f>
        <v>#N/A</v>
      </c>
      <c r="AC181" s="22" t="s">
        <v>587</v>
      </c>
      <c r="AF181" s="24"/>
      <c r="AG181" s="24"/>
      <c r="AH181" s="24"/>
      <c r="AI181" s="24"/>
    </row>
    <row r="182" spans="1:35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VLOOKUP(A182,[4]ImportationMaterialProgrammingE!B$3:C$1048576,2,0)</f>
        <v xml:space="preserve">540201350 </v>
      </c>
      <c r="F182" s="3" t="s">
        <v>585</v>
      </c>
      <c r="G182" s="3" t="s">
        <v>452</v>
      </c>
      <c r="H182" s="17">
        <f t="shared" ca="1" si="6"/>
        <v>65</v>
      </c>
      <c r="I182" s="15" t="str">
        <f>IF(VLOOKUP(A182,[4]ImportationMaterialProgrammingE!B$4:U$1048576,20,0)=0,"",VLOOKUP(A182,[4]ImportationMaterialProgrammingE!B$4:U$1048576,20,0))</f>
        <v>24/02/2022</v>
      </c>
      <c r="J182" s="15" t="str">
        <f>IF(VLOOKUP(A182,[4]ImportationMaterialProgrammingE!B$3:Y$1048576,24,0)&lt;&gt;"","Sim","Não")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P182" s="3" t="s">
        <v>586</v>
      </c>
      <c r="Q182" s="16" t="str">
        <f>VLOOKUP(A182,[4]ImportationMaterialProgrammingE!B:AN,39,0)</f>
        <v>2203508743</v>
      </c>
      <c r="R182" s="22" t="e">
        <f>VLOOKUP(E182,[3]Relatório!$A$1:$AK$65536,29,0)</f>
        <v>#N/A</v>
      </c>
      <c r="S182" s="22">
        <v>44614</v>
      </c>
      <c r="T182" s="17" t="str">
        <f>VLOOKUP(A182,[4]ImportationMaterialProgrammingE!B:F,5,0)</f>
        <v>VERDE</v>
      </c>
      <c r="U182" s="22" t="e">
        <f>VLOOKUP(E182,[3]Relatório!$A$1:$AK$65536,33,0)</f>
        <v>#N/A</v>
      </c>
      <c r="V182" s="22">
        <v>44614</v>
      </c>
      <c r="W182" s="18">
        <f t="shared" ca="1" si="8"/>
        <v>-9</v>
      </c>
      <c r="Z182" s="15" t="str">
        <f>VLOOKUP(A182,[4]ImportationMaterialProgrammingE!B:X,23,0)</f>
        <v>FINALIZADO</v>
      </c>
      <c r="AA182" s="1" t="str">
        <f>IF(Z182="DTA TRANSP","",VLOOKUP(A182,[4]ImportationMaterialProgrammingE!$B:$V,21,0))</f>
        <v>24/02/2022</v>
      </c>
      <c r="AB182" s="22" t="e">
        <f>VLOOKUP(E182,[3]Relatório!$A$1:$AK$65536,36,0)</f>
        <v>#N/A</v>
      </c>
      <c r="AC182" s="22">
        <v>44615</v>
      </c>
      <c r="AD182" s="3" t="s">
        <v>457</v>
      </c>
      <c r="AF182" s="24"/>
      <c r="AG182" s="24"/>
      <c r="AH182" s="24"/>
      <c r="AI182" s="24"/>
    </row>
    <row r="183" spans="1:35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VLOOKUP(A183,[4]ImportationMaterialProgrammingE!B$3:C$1048576,2,0)</f>
        <v xml:space="preserve">540201359 </v>
      </c>
      <c r="F183" s="3" t="s">
        <v>585</v>
      </c>
      <c r="G183" s="3" t="s">
        <v>452</v>
      </c>
      <c r="H183" s="17">
        <f t="shared" ca="1" si="6"/>
        <v>65</v>
      </c>
      <c r="I183" s="15" t="str">
        <f>IF(VLOOKUP(A183,[4]ImportationMaterialProgrammingE!B$4:U$1048576,20,0)=0,"",VLOOKUP(A183,[4]ImportationMaterialProgrammingE!B$4:U$1048576,20,0))</f>
        <v>02/03/2022</v>
      </c>
      <c r="J183" s="15" t="str">
        <f>IF(VLOOKUP(A183,[4]ImportationMaterialProgrammingE!B$3:Y$1048576,24,0)&lt;&gt;"","Sim","Não")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P183" s="3" t="s">
        <v>586</v>
      </c>
      <c r="Q183" s="16" t="str">
        <f>VLOOKUP(A183,[4]ImportationMaterialProgrammingE!B:AN,39,0)</f>
        <v>2203815964</v>
      </c>
      <c r="R183" s="22" t="e">
        <f>VLOOKUP(E183,[3]Relatório!$A$1:$AK$65536,29,0)</f>
        <v>#N/A</v>
      </c>
      <c r="S183" s="22">
        <v>44617</v>
      </c>
      <c r="T183" s="17" t="str">
        <f>VLOOKUP(A183,[4]ImportationMaterialProgrammingE!B:F,5,0)</f>
        <v>VERMELHO</v>
      </c>
      <c r="U183" s="22" t="e">
        <f>VLOOKUP(E183,[3]Relatório!$A$1:$AK$65536,33,0)</f>
        <v>#N/A</v>
      </c>
      <c r="V183" s="22">
        <v>44615</v>
      </c>
      <c r="W183" s="18">
        <f t="shared" ca="1" si="8"/>
        <v>-8</v>
      </c>
      <c r="Z183" s="15" t="str">
        <f>VLOOKUP(A183,[4]ImportationMaterialProgrammingE!B:X,23,0)</f>
        <v>MBB</v>
      </c>
      <c r="AA183" s="1" t="str">
        <f>IF(Z183="DTA TRANSP","",VLOOKUP(A183,[4]ImportationMaterialProgrammingE!$B:$V,21,0))</f>
        <v>02/03/2022</v>
      </c>
      <c r="AB183" s="22" t="e">
        <f>VLOOKUP(E183,[3]Relatório!$A$1:$AK$65536,36,0)</f>
        <v>#N/A</v>
      </c>
      <c r="AC183" s="22" t="s">
        <v>587</v>
      </c>
      <c r="AF183" s="24"/>
      <c r="AG183" s="24"/>
      <c r="AH183" s="24"/>
      <c r="AI183" s="24"/>
    </row>
    <row r="184" spans="1:35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VLOOKUP(A184,[4]ImportationMaterialProgrammingE!B$3:C$1048576,2,0)</f>
        <v xml:space="preserve">540201362 </v>
      </c>
      <c r="F184" s="3" t="s">
        <v>585</v>
      </c>
      <c r="G184" s="3" t="s">
        <v>452</v>
      </c>
      <c r="H184" s="17">
        <f t="shared" ca="1" si="6"/>
        <v>65</v>
      </c>
      <c r="I184" s="15" t="str">
        <f>IF(VLOOKUP(A184,[4]ImportationMaterialProgrammingE!B$4:U$1048576,20,0)=0,"",VLOOKUP(A184,[4]ImportationMaterialProgrammingE!B$4:U$1048576,20,0))</f>
        <v>24/02/2022</v>
      </c>
      <c r="J184" s="15" t="str">
        <f>IF(VLOOKUP(A184,[4]ImportationMaterialProgrammingE!B$3:Y$1048576,24,0)&lt;&gt;"","Sim","Não")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P184" s="3" t="s">
        <v>586</v>
      </c>
      <c r="Q184" s="16" t="str">
        <f>VLOOKUP(A184,[4]ImportationMaterialProgrammingE!B:AN,39,0)</f>
        <v>2203608640</v>
      </c>
      <c r="R184" s="22" t="e">
        <f>VLOOKUP(E184,[3]Relatório!$A$1:$AK$65536,29,0)</f>
        <v>#N/A</v>
      </c>
      <c r="S184" s="22">
        <v>44615</v>
      </c>
      <c r="T184" s="17" t="str">
        <f>VLOOKUP(A184,[4]ImportationMaterialProgrammingE!B:F,5,0)</f>
        <v>VERDE</v>
      </c>
      <c r="U184" s="22" t="e">
        <f>VLOOKUP(E184,[3]Relatório!$A$1:$AK$65536,33,0)</f>
        <v>#N/A</v>
      </c>
      <c r="V184" s="22">
        <v>44616</v>
      </c>
      <c r="W184" s="18">
        <f t="shared" ca="1" si="8"/>
        <v>-7</v>
      </c>
      <c r="Z184" s="15" t="str">
        <f>VLOOKUP(A184,[4]ImportationMaterialProgrammingE!B:X,23,0)</f>
        <v>FINALIZADO</v>
      </c>
      <c r="AA184" s="1" t="str">
        <f>IF(Z184="DTA TRANSP","",VLOOKUP(A184,[4]ImportationMaterialProgrammingE!$B:$V,21,0))</f>
        <v/>
      </c>
      <c r="AB184" s="22" t="e">
        <f>VLOOKUP(E184,[3]Relatório!$A$1:$AK$65536,36,0)</f>
        <v>#N/A</v>
      </c>
      <c r="AC184" s="22">
        <v>44615</v>
      </c>
      <c r="AD184" s="3" t="s">
        <v>457</v>
      </c>
      <c r="AF184" s="24"/>
      <c r="AG184" s="24"/>
      <c r="AH184" s="24"/>
      <c r="AI184" s="24"/>
    </row>
    <row r="185" spans="1:35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VLOOKUP(A185,[4]ImportationMaterialProgrammingE!B$3:C$1048576,2,0)</f>
        <v xml:space="preserve">540201353 </v>
      </c>
      <c r="F185" s="3" t="s">
        <v>585</v>
      </c>
      <c r="G185" s="3" t="s">
        <v>452</v>
      </c>
      <c r="H185" s="17">
        <f t="shared" ca="1" si="6"/>
        <v>65</v>
      </c>
      <c r="I185" s="15" t="str">
        <f>IF(VLOOKUP(A185,[4]ImportationMaterialProgrammingE!B$4:U$1048576,20,0)=0,"",VLOOKUP(A185,[4]ImportationMaterialProgrammingE!B$4:U$1048576,20,0))</f>
        <v>24/02/2022</v>
      </c>
      <c r="J185" s="15" t="str">
        <f>IF(VLOOKUP(A185,[4]ImportationMaterialProgrammingE!B$3:Y$1048576,24,0)&lt;&gt;"","Sim","Não")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P185" s="3" t="s">
        <v>586</v>
      </c>
      <c r="Q185" s="16" t="str">
        <f>VLOOKUP(A185,[4]ImportationMaterialProgrammingE!B:AN,39,0)</f>
        <v>2203608675</v>
      </c>
      <c r="R185" s="22" t="e">
        <f>VLOOKUP(E185,[3]Relatório!$A$1:$AK$65536,29,0)</f>
        <v>#N/A</v>
      </c>
      <c r="S185" s="22">
        <v>44615</v>
      </c>
      <c r="T185" s="17" t="str">
        <f>VLOOKUP(A185,[4]ImportationMaterialProgrammingE!B:F,5,0)</f>
        <v>VERDE</v>
      </c>
      <c r="U185" s="22" t="e">
        <f>VLOOKUP(E185,[3]Relatório!$A$1:$AK$65536,33,0)</f>
        <v>#N/A</v>
      </c>
      <c r="V185" s="22">
        <v>44627</v>
      </c>
      <c r="W185" s="18">
        <f t="shared" ca="1" si="8"/>
        <v>4</v>
      </c>
      <c r="Z185" s="15" t="str">
        <f>VLOOKUP(A185,[4]ImportationMaterialProgrammingE!B:X,23,0)</f>
        <v>FINALIZADO</v>
      </c>
      <c r="AA185" s="1" t="str">
        <f>IF(Z185="DTA TRANSP","",VLOOKUP(A185,[4]ImportationMaterialProgrammingE!$B:$V,21,0))</f>
        <v>02/03/2022</v>
      </c>
      <c r="AB185" s="22" t="e">
        <f>VLOOKUP(E185,[3]Relatório!$A$1:$AK$65536,36,0)</f>
        <v>#N/A</v>
      </c>
      <c r="AC185" s="22">
        <v>44615</v>
      </c>
      <c r="AD185" s="3" t="s">
        <v>457</v>
      </c>
      <c r="AF185" s="24"/>
      <c r="AG185" s="24"/>
      <c r="AH185" s="24"/>
      <c r="AI185" s="24"/>
    </row>
    <row r="186" spans="1:35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VLOOKUP(A186,[4]ImportationMaterialProgrammingE!B$3:C$1048576,2,0)</f>
        <v xml:space="preserve">540201351 </v>
      </c>
      <c r="F186" s="3" t="s">
        <v>585</v>
      </c>
      <c r="G186" s="3" t="s">
        <v>452</v>
      </c>
      <c r="H186" s="17">
        <f t="shared" ca="1" si="6"/>
        <v>65</v>
      </c>
      <c r="I186" s="15" t="str">
        <f>IF(VLOOKUP(A186,[4]ImportationMaterialProgrammingE!B$4:U$1048576,20,0)=0,"",VLOOKUP(A186,[4]ImportationMaterialProgrammingE!B$4:U$1048576,20,0))</f>
        <v>02/03/2022</v>
      </c>
      <c r="J186" s="15" t="str">
        <f>IF(VLOOKUP(A186,[4]ImportationMaterialProgrammingE!B$3:Y$1048576,24,0)&lt;&gt;"","Sim","Não")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P186" s="3" t="s">
        <v>586</v>
      </c>
      <c r="Q186" s="16" t="str">
        <f>VLOOKUP(A186,[4]ImportationMaterialProgrammingE!B:AN,39,0)</f>
        <v>2203815956</v>
      </c>
      <c r="R186" s="22" t="e">
        <f>VLOOKUP(E186,[3]Relatório!$A$1:$AK$65536,29,0)</f>
        <v>#N/A</v>
      </c>
      <c r="S186" s="22">
        <v>44617</v>
      </c>
      <c r="T186" s="17" t="str">
        <f>VLOOKUP(A186,[4]ImportationMaterialProgrammingE!B:F,5,0)</f>
        <v>VERDE</v>
      </c>
      <c r="U186" s="22" t="e">
        <f>VLOOKUP(E186,[3]Relatório!$A$1:$AK$65536,33,0)</f>
        <v>#N/A</v>
      </c>
      <c r="V186" s="22">
        <v>44629</v>
      </c>
      <c r="W186" s="18">
        <f t="shared" ca="1" si="8"/>
        <v>6</v>
      </c>
      <c r="Z186" s="15" t="str">
        <f>VLOOKUP(A186,[4]ImportationMaterialProgrammingE!B:X,23,0)</f>
        <v>FINALIZADO</v>
      </c>
      <c r="AA186" s="1" t="str">
        <f>IF(Z186="DTA TRANSP","",VLOOKUP(A186,[4]ImportationMaterialProgrammingE!$B:$V,21,0))</f>
        <v>02/03/2022</v>
      </c>
      <c r="AB186" s="22" t="e">
        <f>VLOOKUP(E186,[3]Relatório!$A$1:$AK$65536,36,0)</f>
        <v>#N/A</v>
      </c>
      <c r="AC186" s="22">
        <v>44617</v>
      </c>
      <c r="AD186" s="3" t="s">
        <v>457</v>
      </c>
      <c r="AF186" s="24"/>
      <c r="AG186" s="24"/>
      <c r="AH186" s="24"/>
      <c r="AI186" s="24"/>
    </row>
    <row r="187" spans="1:35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VLOOKUP(A187,[4]ImportationMaterialProgrammingE!B$3:C$1048576,2,0)</f>
        <v xml:space="preserve">540201352 </v>
      </c>
      <c r="F187" s="3" t="s">
        <v>585</v>
      </c>
      <c r="G187" s="3" t="s">
        <v>452</v>
      </c>
      <c r="H187" s="17">
        <f t="shared" ca="1" si="6"/>
        <v>65</v>
      </c>
      <c r="I187" s="15" t="str">
        <f>IF(VLOOKUP(A187,[4]ImportationMaterialProgrammingE!B$4:U$1048576,20,0)=0,"",VLOOKUP(A187,[4]ImportationMaterialProgrammingE!B$4:U$1048576,20,0))</f>
        <v/>
      </c>
      <c r="J187" s="15" t="str">
        <f>IF(VLOOKUP(A187,[4]ImportationMaterialProgrammingE!B$3:Y$1048576,24,0)&lt;&gt;"","Sim","Não")</f>
        <v>Sim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P187" s="3" t="s">
        <v>586</v>
      </c>
      <c r="Q187" s="16" t="str">
        <f>VLOOKUP(A187,[4]ImportationMaterialProgrammingE!B:AN,39,0)</f>
        <v xml:space="preserve">          </v>
      </c>
      <c r="R187" s="22" t="e">
        <f>VLOOKUP(E187,[3]Relatório!$A$1:$AK$65536,29,0)</f>
        <v>#N/A</v>
      </c>
      <c r="S187" s="22" t="s">
        <v>587</v>
      </c>
      <c r="T187" s="17" t="str">
        <f>VLOOKUP(A187,[4]ImportationMaterialProgrammingE!B:F,5,0)</f>
        <v/>
      </c>
      <c r="U187" s="22" t="e">
        <f>VLOOKUP(E187,[3]Relatório!$A$1:$AK$65536,33,0)</f>
        <v>#N/A</v>
      </c>
      <c r="V187" s="22">
        <v>44624</v>
      </c>
      <c r="W187" s="18">
        <f t="shared" ca="1" si="8"/>
        <v>1</v>
      </c>
      <c r="Z187" s="15" t="str">
        <f>VLOOKUP(A187,[4]ImportationMaterialProgrammingE!B:X,23,0)</f>
        <v>DTA EADI</v>
      </c>
      <c r="AA187" s="1" t="str">
        <f>IF(Z187="DTA TRANSP","",VLOOKUP(A187,[4]ImportationMaterialProgrammingE!$B:$V,21,0))</f>
        <v/>
      </c>
      <c r="AB187" s="22" t="e">
        <f>VLOOKUP(E187,[3]Relatório!$A$1:$AK$65536,36,0)</f>
        <v>#N/A</v>
      </c>
      <c r="AC187" s="22" t="s">
        <v>587</v>
      </c>
      <c r="AF187" s="24"/>
      <c r="AG187" s="24"/>
      <c r="AH187" s="24"/>
      <c r="AI187" s="24"/>
    </row>
    <row r="188" spans="1:35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VLOOKUP(A188,[4]ImportationMaterialProgrammingE!B$3:C$1048576,2,0)</f>
        <v xml:space="preserve">540201355 </v>
      </c>
      <c r="F188" s="3" t="s">
        <v>585</v>
      </c>
      <c r="G188" s="3" t="s">
        <v>452</v>
      </c>
      <c r="H188" s="17">
        <f t="shared" ca="1" si="6"/>
        <v>65</v>
      </c>
      <c r="I188" s="15" t="str">
        <f>IF(VLOOKUP(A188,[4]ImportationMaterialProgrammingE!B$4:U$1048576,20,0)=0,"",VLOOKUP(A188,[4]ImportationMaterialProgrammingE!B$4:U$1048576,20,0))</f>
        <v>17/03/2022</v>
      </c>
      <c r="J188" s="15" t="str">
        <f>IF(VLOOKUP(A188,[4]ImportationMaterialProgrammingE!B$3:Y$1048576,24,0)&lt;&gt;"","Sim","Não")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P188" s="3" t="s">
        <v>586</v>
      </c>
      <c r="Q188" s="16" t="str">
        <f>VLOOKUP(A188,[4]ImportationMaterialProgrammingE!B:AN,39,0)</f>
        <v>2204075883</v>
      </c>
      <c r="R188" s="22" t="e">
        <f>VLOOKUP(E188,[3]Relatório!$A$1:$AK$65536,29,0)</f>
        <v>#N/A</v>
      </c>
      <c r="S188" s="22">
        <v>44623</v>
      </c>
      <c r="T188" s="17" t="str">
        <f>VLOOKUP(A188,[4]ImportationMaterialProgrammingE!B:F,5,0)</f>
        <v>VERDE</v>
      </c>
      <c r="U188" s="22" t="e">
        <f>VLOOKUP(E188,[3]Relatório!$A$1:$AK$65536,33,0)</f>
        <v>#N/A</v>
      </c>
      <c r="V188" s="22">
        <v>44624</v>
      </c>
      <c r="W188" s="18">
        <f t="shared" ca="1" si="8"/>
        <v>1</v>
      </c>
      <c r="Z188" s="15" t="str">
        <f>VLOOKUP(A188,[4]ImportationMaterialProgrammingE!B:X,23,0)</f>
        <v>SBL</v>
      </c>
      <c r="AA188" s="1" t="str">
        <f>IF(Z188="DTA TRANSP","",VLOOKUP(A188,[4]ImportationMaterialProgrammingE!$B:$V,21,0))</f>
        <v>17/03/2022</v>
      </c>
      <c r="AB188" s="22" t="e">
        <f>VLOOKUP(E188,[3]Relatório!$A$1:$AK$65536,36,0)</f>
        <v>#N/A</v>
      </c>
      <c r="AC188" s="22" t="s">
        <v>587</v>
      </c>
      <c r="AF188" s="24"/>
      <c r="AG188" s="24"/>
      <c r="AH188" s="24"/>
      <c r="AI188" s="24"/>
    </row>
    <row r="189" spans="1:35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VLOOKUP(A189,[4]ImportationMaterialProgrammingE!B$3:C$1048576,2,0)</f>
        <v xml:space="preserve">540201354 </v>
      </c>
      <c r="F189" s="3" t="s">
        <v>585</v>
      </c>
      <c r="G189" s="3" t="s">
        <v>452</v>
      </c>
      <c r="H189" s="17">
        <f t="shared" ca="1" si="6"/>
        <v>65</v>
      </c>
      <c r="I189" s="15" t="str">
        <f>IF(VLOOKUP(A189,[4]ImportationMaterialProgrammingE!B$4:U$1048576,20,0)=0,"",VLOOKUP(A189,[4]ImportationMaterialProgrammingE!B$4:U$1048576,20,0))</f>
        <v>16/03/2022</v>
      </c>
      <c r="J189" s="15" t="str">
        <f>IF(VLOOKUP(A189,[4]ImportationMaterialProgrammingE!B$3:Y$1048576,24,0)&lt;&gt;"","Sim","Não")</f>
        <v>Sim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P189" s="3" t="s">
        <v>586</v>
      </c>
      <c r="Q189" s="16" t="str">
        <f>VLOOKUP(A189,[4]ImportationMaterialProgrammingE!B:AN,39,0)</f>
        <v>2204949182</v>
      </c>
      <c r="R189" s="22" t="e">
        <f>VLOOKUP(E189,[3]Relatório!$A$1:$AK$65536,29,0)</f>
        <v>#N/A</v>
      </c>
      <c r="S189" s="22" t="s">
        <v>587</v>
      </c>
      <c r="T189" s="17" t="str">
        <f>VLOOKUP(A189,[4]ImportationMaterialProgrammingE!B:F,5,0)</f>
        <v>VERDE</v>
      </c>
      <c r="U189" s="22" t="e">
        <f>VLOOKUP(E189,[3]Relatório!$A$1:$AK$65536,33,0)</f>
        <v>#N/A</v>
      </c>
      <c r="V189" s="22">
        <v>44631</v>
      </c>
      <c r="W189" s="18">
        <f t="shared" ca="1" si="8"/>
        <v>8</v>
      </c>
      <c r="Z189" s="15" t="str">
        <f>VLOOKUP(A189,[4]ImportationMaterialProgrammingE!B:X,23,0)</f>
        <v>DTA EADI</v>
      </c>
      <c r="AA189" s="1" t="str">
        <f>IF(Z189="DTA TRANSP","",VLOOKUP(A189,[4]ImportationMaterialProgrammingE!$B:$V,21,0))</f>
        <v/>
      </c>
      <c r="AB189" s="22" t="e">
        <f>VLOOKUP(E189,[3]Relatório!$A$1:$AK$65536,36,0)</f>
        <v>#N/A</v>
      </c>
      <c r="AC189" s="22" t="s">
        <v>587</v>
      </c>
      <c r="AF189" s="24"/>
      <c r="AG189" s="24"/>
      <c r="AH189" s="24"/>
      <c r="AI189" s="24"/>
    </row>
    <row r="190" spans="1:35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VLOOKUP(A190,[4]ImportationMaterialProgrammingE!B$3:C$1048576,2,0)</f>
        <v xml:space="preserve">540201356 </v>
      </c>
      <c r="F190" s="3" t="s">
        <v>585</v>
      </c>
      <c r="G190" s="3" t="s">
        <v>452</v>
      </c>
      <c r="H190" s="17">
        <f t="shared" ca="1" si="6"/>
        <v>65</v>
      </c>
      <c r="I190" s="15" t="str">
        <f>IF(VLOOKUP(A190,[4]ImportationMaterialProgrammingE!B$4:U$1048576,20,0)=0,"",VLOOKUP(A190,[4]ImportationMaterialProgrammingE!B$4:U$1048576,20,0))</f>
        <v/>
      </c>
      <c r="J190" s="15" t="str">
        <f>IF(VLOOKUP(A190,[4]ImportationMaterialProgrammingE!B$3:Y$1048576,24,0)&lt;&gt;"","Sim","Não")</f>
        <v>Sim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P190" s="3" t="s">
        <v>586</v>
      </c>
      <c r="Q190" s="16" t="str">
        <f>VLOOKUP(A190,[4]ImportationMaterialProgrammingE!B:AN,39,0)</f>
        <v xml:space="preserve">          </v>
      </c>
      <c r="R190" s="22" t="e">
        <f>VLOOKUP(E190,[3]Relatório!$A$1:$AK$65536,29,0)</f>
        <v>#N/A</v>
      </c>
      <c r="S190" s="22" t="s">
        <v>587</v>
      </c>
      <c r="T190" s="17" t="str">
        <f>VLOOKUP(A190,[4]ImportationMaterialProgrammingE!B:F,5,0)</f>
        <v/>
      </c>
      <c r="U190" s="22" t="e">
        <f>VLOOKUP(E190,[3]Relatório!$A$1:$AK$65536,33,0)</f>
        <v>#N/A</v>
      </c>
      <c r="V190" s="22">
        <v>44629</v>
      </c>
      <c r="W190" s="18">
        <f t="shared" ca="1" si="8"/>
        <v>6</v>
      </c>
      <c r="Z190" s="15" t="str">
        <f>VLOOKUP(A190,[4]ImportationMaterialProgrammingE!B:X,23,0)</f>
        <v>DTA EADI</v>
      </c>
      <c r="AA190" s="1" t="str">
        <f>IF(Z190="DTA TRANSP","",VLOOKUP(A190,[4]ImportationMaterialProgrammingE!$B:$V,21,0))</f>
        <v/>
      </c>
      <c r="AB190" s="22" t="e">
        <f>VLOOKUP(E190,[3]Relatório!$A$1:$AK$65536,36,0)</f>
        <v>#N/A</v>
      </c>
      <c r="AC190" s="22" t="s">
        <v>587</v>
      </c>
      <c r="AF190" s="24"/>
      <c r="AG190" s="24"/>
      <c r="AH190" s="24"/>
      <c r="AI190" s="24"/>
    </row>
    <row r="191" spans="1:35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VLOOKUP(A191,[4]ImportationMaterialProgrammingE!B$3:C$1048576,2,0)</f>
        <v xml:space="preserve">540201130 </v>
      </c>
      <c r="F191" s="3" t="s">
        <v>585</v>
      </c>
      <c r="G191" s="3" t="s">
        <v>452</v>
      </c>
      <c r="H191" s="17">
        <f t="shared" ca="1" si="6"/>
        <v>65</v>
      </c>
      <c r="I191" s="15" t="str">
        <f>IF(VLOOKUP(A191,[4]ImportationMaterialProgrammingE!B$4:U$1048576,20,0)=0,"",VLOOKUP(A191,[4]ImportationMaterialProgrammingE!B$4:U$1048576,20,0))</f>
        <v>18/03/2022</v>
      </c>
      <c r="J191" s="15" t="str">
        <f>IF(VLOOKUP(A191,[4]ImportationMaterialProgrammingE!B$3:Y$1048576,24,0)&lt;&gt;"","Sim","Não")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P191" s="3" t="s">
        <v>586</v>
      </c>
      <c r="Q191" s="16" t="str">
        <f>VLOOKUP(A191,[4]ImportationMaterialProgrammingE!B:AN,39,0)</f>
        <v>2205125590</v>
      </c>
      <c r="R191" s="22" t="e">
        <f>VLOOKUP(E191,[3]Relatório!$A$1:$AK$65536,29,0)</f>
        <v>#N/A</v>
      </c>
      <c r="S191" s="22" t="s">
        <v>587</v>
      </c>
      <c r="T191" s="17" t="str">
        <f>VLOOKUP(A191,[4]ImportationMaterialProgrammingE!B:F,5,0)</f>
        <v>VERDE</v>
      </c>
      <c r="U191" s="22" t="e">
        <f>VLOOKUP(E191,[3]Relatório!$A$1:$AK$65536,33,0)</f>
        <v>#N/A</v>
      </c>
      <c r="V191" s="22">
        <v>44629</v>
      </c>
      <c r="W191" s="18">
        <f t="shared" ca="1" si="8"/>
        <v>6</v>
      </c>
      <c r="Z191" s="15" t="str">
        <f>VLOOKUP(A191,[4]ImportationMaterialProgrammingE!B:X,23,0)</f>
        <v>MBB</v>
      </c>
      <c r="AA191" s="1" t="str">
        <f>IF(Z191="DTA TRANSP","",VLOOKUP(A191,[4]ImportationMaterialProgrammingE!$B:$V,21,0))</f>
        <v>21/03/2022</v>
      </c>
      <c r="AB191" s="22" t="e">
        <f>VLOOKUP(E191,[3]Relatório!$A$1:$AK$65536,36,0)</f>
        <v>#N/A</v>
      </c>
      <c r="AC191" s="22" t="s">
        <v>587</v>
      </c>
      <c r="AF191" s="24"/>
      <c r="AG191" s="24"/>
      <c r="AH191" s="24"/>
      <c r="AI191" s="24"/>
    </row>
    <row r="192" spans="1:35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VLOOKUP(A192,[4]ImportationMaterialProgrammingE!B$3:C$1048576,2,0)</f>
        <v xml:space="preserve">540201357 </v>
      </c>
      <c r="F192" s="3" t="s">
        <v>585</v>
      </c>
      <c r="G192" s="3" t="s">
        <v>452</v>
      </c>
      <c r="H192" s="17">
        <f t="shared" ca="1" si="6"/>
        <v>65</v>
      </c>
      <c r="I192" s="15" t="str">
        <f>IF(VLOOKUP(A192,[4]ImportationMaterialProgrammingE!B$4:U$1048576,20,0)=0,"",VLOOKUP(A192,[4]ImportationMaterialProgrammingE!B$4:U$1048576,20,0))</f>
        <v/>
      </c>
      <c r="J192" s="15" t="str">
        <f>IF(VLOOKUP(A192,[4]ImportationMaterialProgrammingE!B$3:Y$1048576,24,0)&lt;&gt;"","Sim","Não")</f>
        <v>Sim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P192" s="3" t="s">
        <v>586</v>
      </c>
      <c r="Q192" s="16" t="str">
        <f>VLOOKUP(A192,[4]ImportationMaterialProgrammingE!B:AN,39,0)</f>
        <v xml:space="preserve">          </v>
      </c>
      <c r="R192" s="22" t="e">
        <f>VLOOKUP(E192,[3]Relatório!$A$1:$AK$65536,29,0)</f>
        <v>#N/A</v>
      </c>
      <c r="S192" s="22" t="s">
        <v>587</v>
      </c>
      <c r="T192" s="17" t="str">
        <f>VLOOKUP(A192,[4]ImportationMaterialProgrammingE!B:F,5,0)</f>
        <v/>
      </c>
      <c r="U192" s="22" t="e">
        <f>VLOOKUP(E192,[3]Relatório!$A$1:$AK$65536,33,0)</f>
        <v>#N/A</v>
      </c>
      <c r="V192" s="22">
        <v>44630</v>
      </c>
      <c r="W192" s="18">
        <f t="shared" ca="1" si="8"/>
        <v>7</v>
      </c>
      <c r="Z192" s="15" t="str">
        <f>VLOOKUP(A192,[4]ImportationMaterialProgrammingE!B:X,23,0)</f>
        <v>DTA EADI</v>
      </c>
      <c r="AA192" s="1" t="str">
        <f>IF(Z192="DTA TRANSP","",VLOOKUP(A192,[4]ImportationMaterialProgrammingE!$B:$V,21,0))</f>
        <v/>
      </c>
      <c r="AB192" s="22" t="e">
        <f>VLOOKUP(E192,[3]Relatório!$A$1:$AK$65536,36,0)</f>
        <v>#N/A</v>
      </c>
      <c r="AC192" s="22" t="s">
        <v>587</v>
      </c>
      <c r="AF192" s="24"/>
      <c r="AG192" s="24"/>
      <c r="AH192" s="24"/>
      <c r="AI192" s="24"/>
    </row>
    <row r="193" spans="1:35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VLOOKUP(A193,[4]ImportationMaterialProgrammingE!B$3:C$1048576,2,0)</f>
        <v xml:space="preserve">540201358 </v>
      </c>
      <c r="F193" s="3" t="s">
        <v>585</v>
      </c>
      <c r="G193" s="3" t="s">
        <v>452</v>
      </c>
      <c r="H193" s="17">
        <f t="shared" ca="1" si="6"/>
        <v>65</v>
      </c>
      <c r="I193" s="15" t="str">
        <f>IF(VLOOKUP(A193,[4]ImportationMaterialProgrammingE!B$4:U$1048576,20,0)=0,"",VLOOKUP(A193,[4]ImportationMaterialProgrammingE!B$4:U$1048576,20,0))</f>
        <v/>
      </c>
      <c r="J193" s="15" t="str">
        <f>IF(VLOOKUP(A193,[4]ImportationMaterialProgrammingE!B$3:Y$1048576,24,0)&lt;&gt;"","Sim","Não")</f>
        <v>Sim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P193" s="3" t="s">
        <v>586</v>
      </c>
      <c r="Q193" s="16" t="str">
        <f>VLOOKUP(A193,[4]ImportationMaterialProgrammingE!B:AN,39,0)</f>
        <v xml:space="preserve">          </v>
      </c>
      <c r="R193" s="22" t="e">
        <f>VLOOKUP(E193,[3]Relatório!$A$1:$AK$65536,29,0)</f>
        <v>#N/A</v>
      </c>
      <c r="S193" s="22" t="s">
        <v>587</v>
      </c>
      <c r="T193" s="17" t="str">
        <f>VLOOKUP(A193,[4]ImportationMaterialProgrammingE!B:F,5,0)</f>
        <v/>
      </c>
      <c r="U193" s="22" t="e">
        <f>VLOOKUP(E193,[3]Relatório!$A$1:$AK$65536,33,0)</f>
        <v>#N/A</v>
      </c>
      <c r="V193" s="22">
        <v>44628</v>
      </c>
      <c r="W193" s="18">
        <f t="shared" ca="1" si="8"/>
        <v>5</v>
      </c>
      <c r="X193" s="3" t="s">
        <v>455</v>
      </c>
      <c r="Z193" s="15" t="str">
        <f>VLOOKUP(A193,[4]ImportationMaterialProgrammingE!B:X,23,0)</f>
        <v>DTA EADI</v>
      </c>
      <c r="AA193" s="1" t="str">
        <f>IF(Z193="DTA TRANSP","",VLOOKUP(A193,[4]ImportationMaterialProgrammingE!$B:$V,21,0))</f>
        <v/>
      </c>
      <c r="AB193" s="22" t="e">
        <f>VLOOKUP(E193,[3]Relatório!$A$1:$AK$65536,36,0)</f>
        <v>#N/A</v>
      </c>
      <c r="AC193" s="22" t="s">
        <v>587</v>
      </c>
      <c r="AF193" s="24"/>
      <c r="AG193" s="24"/>
      <c r="AH193" s="24"/>
      <c r="AI193" s="24"/>
    </row>
    <row r="194" spans="1:35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VLOOKUP(A194,[4]ImportationMaterialProgrammingE!B$3:C$1048576,2,0)</f>
        <v xml:space="preserve">540201135 </v>
      </c>
      <c r="F194" s="3" t="s">
        <v>585</v>
      </c>
      <c r="G194" s="3" t="s">
        <v>452</v>
      </c>
      <c r="H194" s="17">
        <f t="shared" ca="1" si="6"/>
        <v>65</v>
      </c>
      <c r="I194" s="15" t="str">
        <f>IF(VLOOKUP(A194,[4]ImportationMaterialProgrammingE!B$4:U$1048576,20,0)=0,"",VLOOKUP(A194,[4]ImportationMaterialProgrammingE!B$4:U$1048576,20,0))</f>
        <v>18/03/2022</v>
      </c>
      <c r="J194" s="15" t="str">
        <f>IF(VLOOKUP(A194,[4]ImportationMaterialProgrammingE!B$3:Y$1048576,24,0)&lt;&gt;"","Sim","Não")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P194" s="3" t="s">
        <v>586</v>
      </c>
      <c r="Q194" s="16" t="str">
        <f>VLOOKUP(A194,[4]ImportationMaterialProgrammingE!B:AN,39,0)</f>
        <v>2203846053</v>
      </c>
      <c r="R194" s="22" t="e">
        <f>VLOOKUP(E194,[3]Relatório!$A$1:$AK$65536,29,0)</f>
        <v>#N/A</v>
      </c>
      <c r="S194" s="22">
        <v>44617</v>
      </c>
      <c r="T194" s="17" t="str">
        <f>VLOOKUP(A194,[4]ImportationMaterialProgrammingE!B:F,5,0)</f>
        <v>VERDE</v>
      </c>
      <c r="U194" s="22" t="e">
        <f>VLOOKUP(E194,[3]Relatório!$A$1:$AK$65536,33,0)</f>
        <v>#N/A</v>
      </c>
      <c r="V194" s="22">
        <v>44627</v>
      </c>
      <c r="W194" s="18">
        <f t="shared" ca="1" si="8"/>
        <v>4</v>
      </c>
      <c r="Z194" s="15" t="str">
        <f>VLOOKUP(A194,[4]ImportationMaterialProgrammingE!B:X,23,0)</f>
        <v>MBB</v>
      </c>
      <c r="AA194" s="1" t="str">
        <f>IF(Z194="DTA TRANSP","",VLOOKUP(A194,[4]ImportationMaterialProgrammingE!$B:$V,21,0))</f>
        <v>18/03/2022</v>
      </c>
      <c r="AB194" s="22" t="e">
        <f>VLOOKUP(E194,[3]Relatório!$A$1:$AK$65536,36,0)</f>
        <v>#N/A</v>
      </c>
      <c r="AC194" s="22" t="s">
        <v>587</v>
      </c>
      <c r="AF194" s="24"/>
      <c r="AG194" s="24"/>
      <c r="AH194" s="24"/>
      <c r="AI194" s="24"/>
    </row>
    <row r="195" spans="1:35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VLOOKUP(A195,[4]ImportationMaterialProgrammingE!B$3:C$1048576,2,0)</f>
        <v xml:space="preserve">540201198 </v>
      </c>
      <c r="F195" s="3" t="s">
        <v>585</v>
      </c>
      <c r="G195" s="3" t="s">
        <v>452</v>
      </c>
      <c r="H195" s="17">
        <f t="shared" ca="1" si="6"/>
        <v>65</v>
      </c>
      <c r="I195" s="15" t="str">
        <f>IF(VLOOKUP(A195,[4]ImportationMaterialProgrammingE!B$4:U$1048576,20,0)=0,"",VLOOKUP(A195,[4]ImportationMaterialProgrammingE!B$4:U$1048576,20,0))</f>
        <v>04/03/2022</v>
      </c>
      <c r="J195" s="15" t="str">
        <f>IF(VLOOKUP(A195,[4]ImportationMaterialProgrammingE!B$3:Y$1048576,24,0)&lt;&gt;"","Sim","Não")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P195" s="3" t="s">
        <v>586</v>
      </c>
      <c r="Q195" s="16" t="str">
        <f>VLOOKUP(A195,[4]ImportationMaterialProgrammingE!B:AN,39,0)</f>
        <v>2204075794</v>
      </c>
      <c r="R195" s="22" t="e">
        <f>VLOOKUP(E195,[3]Relatório!$A$1:$AK$65536,29,0)</f>
        <v>#N/A</v>
      </c>
      <c r="S195" s="22">
        <v>44623</v>
      </c>
      <c r="T195" s="17" t="str">
        <f>VLOOKUP(A195,[4]ImportationMaterialProgrammingE!B:F,5,0)</f>
        <v>VERDE</v>
      </c>
      <c r="U195" s="22" t="e">
        <f>VLOOKUP(E195,[3]Relatório!$A$1:$AK$65536,33,0)</f>
        <v>#N/A</v>
      </c>
      <c r="V195" s="22">
        <v>44623</v>
      </c>
      <c r="W195" s="18">
        <f t="shared" ca="1" si="8"/>
        <v>0</v>
      </c>
      <c r="Z195" s="15" t="str">
        <f>VLOOKUP(A195,[4]ImportationMaterialProgrammingE!B:X,23,0)</f>
        <v>FINALIZADO</v>
      </c>
      <c r="AA195" s="1" t="str">
        <f>IF(Z195="DTA TRANSP","",VLOOKUP(A195,[4]ImportationMaterialProgrammingE!$B:$V,21,0))</f>
        <v>16/03/2022</v>
      </c>
      <c r="AB195" s="22" t="e">
        <f>VLOOKUP(E195,[3]Relatório!$A$1:$AK$65536,36,0)</f>
        <v>#N/A</v>
      </c>
      <c r="AC195" s="22" t="s">
        <v>587</v>
      </c>
      <c r="AF195" s="24"/>
      <c r="AG195" s="24"/>
      <c r="AH195" s="24"/>
      <c r="AI195" s="24"/>
    </row>
    <row r="196" spans="1:35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VLOOKUP(A196,[4]ImportationMaterialProgrammingE!B$3:C$1048576,2,0)</f>
        <v xml:space="preserve">540201363 </v>
      </c>
      <c r="F196" s="3" t="s">
        <v>585</v>
      </c>
      <c r="G196" s="3" t="s">
        <v>452</v>
      </c>
      <c r="H196" s="17">
        <f t="shared" ca="1" si="6"/>
        <v>65</v>
      </c>
      <c r="I196" s="15" t="str">
        <f>IF(VLOOKUP(A196,[4]ImportationMaterialProgrammingE!B$4:U$1048576,20,0)=0,"",VLOOKUP(A196,[4]ImportationMaterialProgrammingE!B$4:U$1048576,20,0))</f>
        <v>22/02/2022</v>
      </c>
      <c r="J196" s="15" t="str">
        <f>IF(VLOOKUP(A196,[4]ImportationMaterialProgrammingE!B$3:Y$1048576,24,0)&lt;&gt;"","Sim","Não")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P196" s="3" t="s">
        <v>586</v>
      </c>
      <c r="Q196" s="16" t="str">
        <f>VLOOKUP(A196,[4]ImportationMaterialProgrammingE!B:AN,39,0)</f>
        <v>2203508727</v>
      </c>
      <c r="R196" s="22" t="e">
        <f>VLOOKUP(E196,[3]Relatório!$A$1:$AK$65536,29,0)</f>
        <v>#N/A</v>
      </c>
      <c r="S196" s="22">
        <v>44614</v>
      </c>
      <c r="T196" s="17" t="str">
        <f>VLOOKUP(A196,[4]ImportationMaterialProgrammingE!B:F,5,0)</f>
        <v>VERDE</v>
      </c>
      <c r="U196" s="22" t="e">
        <f>VLOOKUP(E196,[3]Relatório!$A$1:$AK$65536,33,0)</f>
        <v>#N/A</v>
      </c>
      <c r="V196" s="22">
        <v>44624</v>
      </c>
      <c r="W196" s="18">
        <f t="shared" ca="1" si="8"/>
        <v>1</v>
      </c>
      <c r="Z196" s="15" t="str">
        <f>VLOOKUP(A196,[4]ImportationMaterialProgrammingE!B:X,23,0)</f>
        <v>FINALIZADO</v>
      </c>
      <c r="AA196" s="1" t="str">
        <f>IF(Z196="DTA TRANSP","",VLOOKUP(A196,[4]ImportationMaterialProgrammingE!$B:$V,21,0))</f>
        <v>24/02/2022</v>
      </c>
      <c r="AB196" s="22" t="e">
        <f>VLOOKUP(E196,[3]Relatório!$A$1:$AK$65536,36,0)</f>
        <v>#N/A</v>
      </c>
      <c r="AC196" s="22">
        <v>44615</v>
      </c>
      <c r="AD196" s="3" t="s">
        <v>457</v>
      </c>
      <c r="AF196" s="24"/>
      <c r="AG196" s="24"/>
      <c r="AH196" s="24"/>
      <c r="AI196" s="24"/>
    </row>
    <row r="197" spans="1:35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VLOOKUP(A197,[4]ImportationMaterialProgrammingE!B$3:C$1048576,2,0)</f>
        <v xml:space="preserve">540201364 </v>
      </c>
      <c r="F197" s="3" t="s">
        <v>585</v>
      </c>
      <c r="G197" s="3" t="s">
        <v>452</v>
      </c>
      <c r="H197" s="17">
        <f t="shared" ref="H197:H260" ca="1" si="9">IFERROR(IF(D197&gt;L197,90-_xlfn.DAYS(NOW(),D197),90-_xlfn.DAYS(NOW(),L197)),90-_xlfn.DAYS(NOW(),D197))</f>
        <v>65</v>
      </c>
      <c r="I197" s="15" t="str">
        <f>IF(VLOOKUP(A197,[4]ImportationMaterialProgrammingE!B$4:U$1048576,20,0)=0,"",VLOOKUP(A197,[4]ImportationMaterialProgrammingE!B$4:U$1048576,20,0))</f>
        <v>21/03/2022</v>
      </c>
      <c r="J197" s="15" t="str">
        <f>IF(VLOOKUP(A197,[4]ImportationMaterialProgrammingE!B$3:Y$1048576,24,0)&lt;&gt;"","Sim","Não")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P197" s="3" t="s">
        <v>586</v>
      </c>
      <c r="Q197" s="16" t="str">
        <f>VLOOKUP(A197,[4]ImportationMaterialProgrammingE!B:AN,39,0)</f>
        <v xml:space="preserve">          </v>
      </c>
      <c r="R197" s="22" t="e">
        <f>VLOOKUP(E197,[3]Relatório!$A$1:$AK$65536,29,0)</f>
        <v>#N/A</v>
      </c>
      <c r="S197" s="22" t="s">
        <v>587</v>
      </c>
      <c r="T197" s="17" t="str">
        <f>VLOOKUP(A197,[4]ImportationMaterialProgrammingE!B:F,5,0)</f>
        <v/>
      </c>
      <c r="U197" s="22" t="e">
        <f>VLOOKUP(E197,[3]Relatório!$A$1:$AK$65536,33,0)</f>
        <v>#N/A</v>
      </c>
      <c r="V197" s="22">
        <v>44623</v>
      </c>
      <c r="W197" s="18">
        <f t="shared" ref="W197:W260" ca="1" si="11">IF(V197&lt;&gt;"",15-_xlfn.DAYS(NOW(),V197),"")</f>
        <v>0</v>
      </c>
      <c r="Z197" s="15" t="str">
        <f>VLOOKUP(A197,[4]ImportationMaterialProgrammingE!B:X,23,0)</f>
        <v>SBL</v>
      </c>
      <c r="AA197" s="1" t="str">
        <f>IF(Z197="DTA TRANSP","",VLOOKUP(A197,[4]ImportationMaterialProgrammingE!$B:$V,21,0))</f>
        <v>21/03/2022</v>
      </c>
      <c r="AB197" s="22" t="e">
        <f>VLOOKUP(E197,[3]Relatório!$A$1:$AK$65536,36,0)</f>
        <v>#N/A</v>
      </c>
      <c r="AC197" s="22" t="s">
        <v>587</v>
      </c>
      <c r="AF197" s="24"/>
      <c r="AG197" s="24"/>
      <c r="AH197" s="24"/>
      <c r="AI197" s="24"/>
    </row>
    <row r="198" spans="1:35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VLOOKUP(A198,[4]ImportationMaterialProgrammingE!B$3:C$1048576,2,0)</f>
        <v xml:space="preserve">540201159 </v>
      </c>
      <c r="F198" s="3" t="s">
        <v>585</v>
      </c>
      <c r="G198" s="3" t="s">
        <v>452</v>
      </c>
      <c r="H198" s="17">
        <f t="shared" ca="1" si="9"/>
        <v>65</v>
      </c>
      <c r="I198" s="15" t="str">
        <f>IF(VLOOKUP(A198,[4]ImportationMaterialProgrammingE!B$4:U$1048576,20,0)=0,"",VLOOKUP(A198,[4]ImportationMaterialProgrammingE!B$4:U$1048576,20,0))</f>
        <v>11/03/2022</v>
      </c>
      <c r="J198" s="15" t="str">
        <f>IF(VLOOKUP(A198,[4]ImportationMaterialProgrammingE!B$3:Y$1048576,24,0)&lt;&gt;"","Sim","Não")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P198" s="3" t="s">
        <v>586</v>
      </c>
      <c r="Q198" s="16" t="str">
        <f>VLOOKUP(A198,[4]ImportationMaterialProgrammingE!B:AN,39,0)</f>
        <v>2203846088</v>
      </c>
      <c r="R198" s="22" t="e">
        <f>VLOOKUP(E198,[3]Relatório!$A$1:$AK$65536,29,0)</f>
        <v>#N/A</v>
      </c>
      <c r="S198" s="22">
        <v>44617</v>
      </c>
      <c r="T198" s="17" t="str">
        <f>VLOOKUP(A198,[4]ImportationMaterialProgrammingE!B:F,5,0)</f>
        <v>VERDE</v>
      </c>
      <c r="U198" s="22" t="e">
        <f>VLOOKUP(E198,[3]Relatório!$A$1:$AK$65536,33,0)</f>
        <v>#N/A</v>
      </c>
      <c r="V198" s="22">
        <v>44624</v>
      </c>
      <c r="W198" s="18">
        <f t="shared" ca="1" si="11"/>
        <v>1</v>
      </c>
      <c r="Z198" s="15" t="str">
        <f>VLOOKUP(A198,[4]ImportationMaterialProgrammingE!B:X,23,0)</f>
        <v>FINALIZADO</v>
      </c>
      <c r="AA198" s="1" t="str">
        <f>IF(Z198="DTA TRANSP","",VLOOKUP(A198,[4]ImportationMaterialProgrammingE!$B:$V,21,0))</f>
        <v>11/03/2022</v>
      </c>
      <c r="AB198" s="22" t="e">
        <f>VLOOKUP(E198,[3]Relatório!$A$1:$AK$65536,36,0)</f>
        <v>#N/A</v>
      </c>
      <c r="AC198" s="22">
        <v>44630</v>
      </c>
      <c r="AD198" s="3" t="s">
        <v>457</v>
      </c>
      <c r="AF198" s="24"/>
      <c r="AG198" s="24"/>
      <c r="AH198" s="24"/>
      <c r="AI198" s="24"/>
    </row>
    <row r="199" spans="1:35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VLOOKUP(A199,[4]ImportationMaterialProgrammingE!B$3:C$1048576,2,0)</f>
        <v xml:space="preserve">540201162 </v>
      </c>
      <c r="F199" s="3" t="s">
        <v>585</v>
      </c>
      <c r="G199" s="3" t="s">
        <v>452</v>
      </c>
      <c r="H199" s="17">
        <f t="shared" ca="1" si="9"/>
        <v>65</v>
      </c>
      <c r="I199" s="15" t="str">
        <f>IF(VLOOKUP(A199,[4]ImportationMaterialProgrammingE!B$4:U$1048576,20,0)=0,"",VLOOKUP(A199,[4]ImportationMaterialProgrammingE!B$4:U$1048576,20,0))</f>
        <v>22/02/2022</v>
      </c>
      <c r="J199" s="15" t="str">
        <f>IF(VLOOKUP(A199,[4]ImportationMaterialProgrammingE!B$3:Y$1048576,24,0)&lt;&gt;"","Sim","Não")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P199" s="3" t="s">
        <v>586</v>
      </c>
      <c r="Q199" s="16" t="str">
        <f>VLOOKUP(A199,[4]ImportationMaterialProgrammingE!B:AN,39,0)</f>
        <v>2203512104</v>
      </c>
      <c r="R199" s="22" t="e">
        <f>VLOOKUP(E199,[3]Relatório!$A$1:$AK$65536,29,0)</f>
        <v>#N/A</v>
      </c>
      <c r="S199" s="22">
        <v>44614</v>
      </c>
      <c r="T199" s="17" t="str">
        <f>VLOOKUP(A199,[4]ImportationMaterialProgrammingE!B:F,5,0)</f>
        <v>VERDE</v>
      </c>
      <c r="U199" s="22" t="e">
        <f>VLOOKUP(E199,[3]Relatório!$A$1:$AK$65536,33,0)</f>
        <v>#N/A</v>
      </c>
      <c r="V199" s="22">
        <v>44627</v>
      </c>
      <c r="W199" s="18">
        <f t="shared" ca="1" si="11"/>
        <v>4</v>
      </c>
      <c r="Z199" s="15" t="str">
        <f>VLOOKUP(A199,[4]ImportationMaterialProgrammingE!B:X,23,0)</f>
        <v>SBL</v>
      </c>
      <c r="AA199" s="1" t="str">
        <f>IF(Z199="DTA TRANSP","",VLOOKUP(A199,[4]ImportationMaterialProgrammingE!$B:$V,21,0))</f>
        <v>24/02/2022</v>
      </c>
      <c r="AB199" s="22" t="e">
        <f>VLOOKUP(E199,[3]Relatório!$A$1:$AK$65536,36,0)</f>
        <v>#N/A</v>
      </c>
      <c r="AC199" s="22">
        <v>44615</v>
      </c>
      <c r="AD199" s="3" t="s">
        <v>457</v>
      </c>
      <c r="AF199" s="24"/>
      <c r="AG199" s="24"/>
      <c r="AH199" s="24"/>
      <c r="AI199" s="24"/>
    </row>
    <row r="200" spans="1:35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VLOOKUP(A200,[4]ImportationMaterialProgrammingE!B$3:C$1048576,2,0)</f>
        <v xml:space="preserve">540201161 </v>
      </c>
      <c r="F200" s="3" t="s">
        <v>585</v>
      </c>
      <c r="G200" s="3" t="s">
        <v>452</v>
      </c>
      <c r="H200" s="17">
        <f t="shared" ca="1" si="9"/>
        <v>65</v>
      </c>
      <c r="I200" s="15" t="str">
        <f>IF(VLOOKUP(A200,[4]ImportationMaterialProgrammingE!B$4:U$1048576,20,0)=0,"",VLOOKUP(A200,[4]ImportationMaterialProgrammingE!B$4:U$1048576,20,0))</f>
        <v>28/03/2022</v>
      </c>
      <c r="J200" s="15" t="str">
        <f>IF(VLOOKUP(A200,[4]ImportationMaterialProgrammingE!B$3:Y$1048576,24,0)&lt;&gt;"","Sim","Não")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VLOOKUP(A200,[4]ImportationMaterialProgrammingE!B:AN,39,0)</f>
        <v xml:space="preserve">          </v>
      </c>
      <c r="R200" s="22" t="e">
        <f>VLOOKUP(E200,[3]Relatório!$A$1:$AK$65536,29,0)</f>
        <v>#N/A</v>
      </c>
      <c r="S200" s="22" t="s">
        <v>587</v>
      </c>
      <c r="T200" s="17" t="str">
        <f>VLOOKUP(A200,[4]ImportationMaterialProgrammingE!B:F,5,0)</f>
        <v/>
      </c>
      <c r="U200" s="22" t="e">
        <f>VLOOKUP(E200,[3]Relatório!$A$1:$AK$65536,33,0)</f>
        <v>#N/A</v>
      </c>
      <c r="V200" s="22">
        <v>44628</v>
      </c>
      <c r="W200" s="18">
        <f t="shared" ca="1" si="11"/>
        <v>5</v>
      </c>
      <c r="Z200" s="15" t="str">
        <f>VLOOKUP(A200,[4]ImportationMaterialProgrammingE!B:X,23,0)</f>
        <v>DTA TRANSP</v>
      </c>
      <c r="AA200" s="1" t="str">
        <f>IF(Z200="DTA TRANSP","",VLOOKUP(A200,[4]ImportationMaterialProgrammingE!$B:$V,21,0))</f>
        <v/>
      </c>
      <c r="AB200" s="22" t="e">
        <f>VLOOKUP(E200,[3]Relatório!$A$1:$AK$65536,36,0)</f>
        <v>#N/A</v>
      </c>
      <c r="AC200" s="22" t="s">
        <v>587</v>
      </c>
      <c r="AF200" s="24"/>
      <c r="AG200" s="24"/>
      <c r="AH200" s="24"/>
      <c r="AI200" s="24"/>
    </row>
    <row r="201" spans="1:35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VLOOKUP(A201,[4]ImportationMaterialProgrammingE!B$3:C$1048576,2,0)</f>
        <v xml:space="preserve">540201160 </v>
      </c>
      <c r="F201" s="3" t="s">
        <v>585</v>
      </c>
      <c r="G201" s="3" t="s">
        <v>452</v>
      </c>
      <c r="H201" s="17">
        <f t="shared" ca="1" si="9"/>
        <v>65</v>
      </c>
      <c r="I201" s="15" t="str">
        <f>IF(VLOOKUP(A201,[4]ImportationMaterialProgrammingE!B$4:U$1048576,20,0)=0,"",VLOOKUP(A201,[4]ImportationMaterialProgrammingE!B$4:U$1048576,20,0))</f>
        <v>08/03/2022</v>
      </c>
      <c r="J201" s="15" t="str">
        <f>IF(VLOOKUP(A201,[4]ImportationMaterialProgrammingE!B$3:Y$1048576,24,0)&lt;&gt;"","Sim","Não")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P201" s="3" t="s">
        <v>586</v>
      </c>
      <c r="Q201" s="16" t="str">
        <f>VLOOKUP(A201,[4]ImportationMaterialProgrammingE!B:AN,39,0)</f>
        <v>2204211108</v>
      </c>
      <c r="R201" s="22" t="e">
        <f>VLOOKUP(E201,[3]Relatório!$A$1:$AK$65536,29,0)</f>
        <v>#N/A</v>
      </c>
      <c r="S201" s="22">
        <v>44624</v>
      </c>
      <c r="T201" s="17" t="str">
        <f>VLOOKUP(A201,[4]ImportationMaterialProgrammingE!B:F,5,0)</f>
        <v>VERDE</v>
      </c>
      <c r="U201" s="22" t="e">
        <f>VLOOKUP(E201,[3]Relatório!$A$1:$AK$65536,33,0)</f>
        <v>#N/A</v>
      </c>
      <c r="V201" s="22">
        <v>44630</v>
      </c>
      <c r="W201" s="18">
        <f t="shared" ca="1" si="11"/>
        <v>7</v>
      </c>
      <c r="Z201" s="15" t="str">
        <f>VLOOKUP(A201,[4]ImportationMaterialProgrammingE!B:X,23,0)</f>
        <v>FINALIZADO</v>
      </c>
      <c r="AA201" s="1" t="str">
        <f>IF(Z201="DTA TRANSP","",VLOOKUP(A201,[4]ImportationMaterialProgrammingE!$B:$V,21,0))</f>
        <v>08/03/2022</v>
      </c>
      <c r="AB201" s="22" t="e">
        <f>VLOOKUP(E201,[3]Relatório!$A$1:$AK$65536,36,0)</f>
        <v>#N/A</v>
      </c>
      <c r="AC201" s="22">
        <v>44627</v>
      </c>
      <c r="AD201" s="3" t="s">
        <v>457</v>
      </c>
      <c r="AF201" s="24"/>
      <c r="AG201" s="24"/>
      <c r="AH201" s="24"/>
      <c r="AI201" s="24"/>
    </row>
    <row r="202" spans="1:35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VLOOKUP(A202,[4]ImportationMaterialProgrammingE!B$3:C$1048576,2,0)</f>
        <v xml:space="preserve">540201163 </v>
      </c>
      <c r="F202" s="3" t="s">
        <v>585</v>
      </c>
      <c r="G202" s="3" t="s">
        <v>452</v>
      </c>
      <c r="H202" s="17">
        <f t="shared" ca="1" si="9"/>
        <v>65</v>
      </c>
      <c r="I202" s="15" t="str">
        <f>IF(VLOOKUP(A202,[4]ImportationMaterialProgrammingE!B$4:U$1048576,20,0)=0,"",VLOOKUP(A202,[4]ImportationMaterialProgrammingE!B$4:U$1048576,20,0))</f>
        <v/>
      </c>
      <c r="J202" s="15" t="str">
        <f>IF(VLOOKUP(A202,[4]ImportationMaterialProgrammingE!B$3:Y$1048576,24,0)&lt;&gt;"","Sim","Não")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VLOOKUP(A202,[4]ImportationMaterialProgrammingE!B:AN,39,0)</f>
        <v xml:space="preserve">          </v>
      </c>
      <c r="R202" s="22" t="e">
        <f>VLOOKUP(E202,[3]Relatório!$A$1:$AK$65536,29,0)</f>
        <v>#N/A</v>
      </c>
      <c r="S202" s="22" t="s">
        <v>587</v>
      </c>
      <c r="T202" s="17" t="str">
        <f>VLOOKUP(A202,[4]ImportationMaterialProgrammingE!B:F,5,0)</f>
        <v/>
      </c>
      <c r="U202" s="22" t="e">
        <f>VLOOKUP(E202,[3]Relatório!$A$1:$AK$65536,33,0)</f>
        <v>#N/A</v>
      </c>
      <c r="V202" s="22">
        <v>44624</v>
      </c>
      <c r="W202" s="18">
        <f t="shared" ca="1" si="11"/>
        <v>1</v>
      </c>
      <c r="Z202" s="15" t="str">
        <f>VLOOKUP(A202,[4]ImportationMaterialProgrammingE!B:X,23,0)</f>
        <v>DTA TRANSP</v>
      </c>
      <c r="AA202" s="1" t="str">
        <f>IF(Z202="DTA TRANSP","",VLOOKUP(A202,[4]ImportationMaterialProgrammingE!$B:$V,21,0))</f>
        <v/>
      </c>
      <c r="AB202" s="22" t="e">
        <f>VLOOKUP(E202,[3]Relatório!$A$1:$AK$65536,36,0)</f>
        <v>#N/A</v>
      </c>
      <c r="AC202" s="22" t="s">
        <v>587</v>
      </c>
      <c r="AF202" s="24"/>
      <c r="AG202" s="24"/>
      <c r="AH202" s="24"/>
      <c r="AI202" s="24"/>
    </row>
    <row r="203" spans="1:35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VLOOKUP(A203,[4]ImportationMaterialProgrammingE!B$3:C$1048576,2,0)</f>
        <v xml:space="preserve">540201164 </v>
      </c>
      <c r="F203" s="3" t="s">
        <v>585</v>
      </c>
      <c r="G203" s="3" t="s">
        <v>452</v>
      </c>
      <c r="H203" s="17">
        <f t="shared" ca="1" si="9"/>
        <v>65</v>
      </c>
      <c r="I203" s="15" t="str">
        <f>IF(VLOOKUP(A203,[4]ImportationMaterialProgrammingE!B$4:U$1048576,20,0)=0,"",VLOOKUP(A203,[4]ImportationMaterialProgrammingE!B$4:U$1048576,20,0))</f>
        <v/>
      </c>
      <c r="J203" s="15" t="str">
        <f>IF(VLOOKUP(A203,[4]ImportationMaterialProgrammingE!B$3:Y$1048576,24,0)&lt;&gt;"","Sim","Não")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VLOOKUP(A203,[4]ImportationMaterialProgrammingE!B:AN,39,0)</f>
        <v xml:space="preserve">          </v>
      </c>
      <c r="R203" s="22" t="e">
        <f>VLOOKUP(E203,[3]Relatório!$A$1:$AK$65536,29,0)</f>
        <v>#N/A</v>
      </c>
      <c r="S203" s="22" t="s">
        <v>587</v>
      </c>
      <c r="T203" s="17" t="str">
        <f>VLOOKUP(A203,[4]ImportationMaterialProgrammingE!B:F,5,0)</f>
        <v/>
      </c>
      <c r="U203" s="22" t="e">
        <f>VLOOKUP(E203,[3]Relatório!$A$1:$AK$65536,33,0)</f>
        <v>#N/A</v>
      </c>
      <c r="V203" s="22">
        <v>44628</v>
      </c>
      <c r="W203" s="18">
        <f t="shared" ca="1" si="11"/>
        <v>5</v>
      </c>
      <c r="Z203" s="15" t="str">
        <f>VLOOKUP(A203,[4]ImportationMaterialProgrammingE!B:X,23,0)</f>
        <v>DTA TRANSP</v>
      </c>
      <c r="AA203" s="1" t="str">
        <f>IF(Z203="DTA TRANSP","",VLOOKUP(A203,[4]ImportationMaterialProgrammingE!$B:$V,21,0))</f>
        <v/>
      </c>
      <c r="AB203" s="22" t="e">
        <f>VLOOKUP(E203,[3]Relatório!$A$1:$AK$65536,36,0)</f>
        <v>#N/A</v>
      </c>
      <c r="AC203" s="22" t="s">
        <v>587</v>
      </c>
      <c r="AF203" s="24"/>
      <c r="AG203" s="24"/>
      <c r="AH203" s="24"/>
      <c r="AI203" s="24"/>
    </row>
    <row r="204" spans="1:35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VLOOKUP(A204,[4]ImportationMaterialProgrammingE!B$3:C$1048576,2,0)</f>
        <v xml:space="preserve">540201165 </v>
      </c>
      <c r="F204" s="3" t="s">
        <v>585</v>
      </c>
      <c r="G204" s="3" t="s">
        <v>452</v>
      </c>
      <c r="H204" s="17">
        <f t="shared" ca="1" si="9"/>
        <v>65</v>
      </c>
      <c r="I204" s="15" t="str">
        <f>IF(VLOOKUP(A204,[4]ImportationMaterialProgrammingE!B$4:U$1048576,20,0)=0,"",VLOOKUP(A204,[4]ImportationMaterialProgrammingE!B$4:U$1048576,20,0))</f>
        <v>23/02/2022</v>
      </c>
      <c r="J204" s="15" t="str">
        <f>IF(VLOOKUP(A204,[4]ImportationMaterialProgrammingE!B$3:Y$1048576,24,0)&lt;&gt;"","Sim","Não")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P204" s="3" t="s">
        <v>586</v>
      </c>
      <c r="Q204" s="16" t="str">
        <f>VLOOKUP(A204,[4]ImportationMaterialProgrammingE!B:AN,39,0)</f>
        <v>2203512112</v>
      </c>
      <c r="R204" s="22" t="e">
        <f>VLOOKUP(E204,[3]Relatório!$A$1:$AK$65536,29,0)</f>
        <v>#N/A</v>
      </c>
      <c r="S204" s="22">
        <v>44614</v>
      </c>
      <c r="T204" s="17" t="str">
        <f>VLOOKUP(A204,[4]ImportationMaterialProgrammingE!B:F,5,0)</f>
        <v>VERDE</v>
      </c>
      <c r="U204" s="22" t="e">
        <f>VLOOKUP(E204,[3]Relatório!$A$1:$AK$65536,33,0)</f>
        <v>#N/A</v>
      </c>
      <c r="V204" s="22">
        <v>44630</v>
      </c>
      <c r="W204" s="18">
        <f t="shared" ca="1" si="11"/>
        <v>7</v>
      </c>
      <c r="Z204" s="15" t="str">
        <f>VLOOKUP(A204,[4]ImportationMaterialProgrammingE!B:X,23,0)</f>
        <v>FINALIZADO</v>
      </c>
      <c r="AA204" s="1" t="str">
        <f>IF(Z204="DTA TRANSP","",VLOOKUP(A204,[4]ImportationMaterialProgrammingE!$B:$V,21,0))</f>
        <v>24/02/2022</v>
      </c>
      <c r="AB204" s="22" t="e">
        <f>VLOOKUP(E204,[3]Relatório!$A$1:$AK$65536,36,0)</f>
        <v>#N/A</v>
      </c>
      <c r="AC204" s="22">
        <v>44615</v>
      </c>
      <c r="AD204" s="3" t="s">
        <v>457</v>
      </c>
      <c r="AF204" s="24"/>
      <c r="AG204" s="24"/>
      <c r="AH204" s="24"/>
      <c r="AI204" s="24"/>
    </row>
    <row r="205" spans="1:35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VLOOKUP(A205,[4]ImportationMaterialProgrammingE!B$3:C$1048576,2,0)</f>
        <v xml:space="preserve">540201166 </v>
      </c>
      <c r="F205" s="3" t="s">
        <v>585</v>
      </c>
      <c r="G205" s="3" t="s">
        <v>452</v>
      </c>
      <c r="H205" s="17">
        <f t="shared" ca="1" si="9"/>
        <v>65</v>
      </c>
      <c r="I205" s="15" t="str">
        <f>IF(VLOOKUP(A205,[4]ImportationMaterialProgrammingE!B$4:U$1048576,20,0)=0,"",VLOOKUP(A205,[4]ImportationMaterialProgrammingE!B$4:U$1048576,20,0))</f>
        <v>23/02/2022</v>
      </c>
      <c r="J205" s="15" t="str">
        <f>IF(VLOOKUP(A205,[4]ImportationMaterialProgrammingE!B$3:Y$1048576,24,0)&lt;&gt;"","Sim","Não")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P205" s="3" t="s">
        <v>586</v>
      </c>
      <c r="Q205" s="16" t="str">
        <f>VLOOKUP(A205,[4]ImportationMaterialProgrammingE!B:AN,39,0)</f>
        <v>2203545703</v>
      </c>
      <c r="R205" s="22" t="e">
        <f>VLOOKUP(E205,[3]Relatório!$A$1:$AK$65536,29,0)</f>
        <v>#N/A</v>
      </c>
      <c r="S205" s="22">
        <v>44614</v>
      </c>
      <c r="T205" s="17" t="str">
        <f>VLOOKUP(A205,[4]ImportationMaterialProgrammingE!B:F,5,0)</f>
        <v>VERDE</v>
      </c>
      <c r="U205" s="22" t="e">
        <f>VLOOKUP(E205,[3]Relatório!$A$1:$AK$65536,33,0)</f>
        <v>#N/A</v>
      </c>
      <c r="V205" s="22">
        <v>44623</v>
      </c>
      <c r="W205" s="18">
        <f t="shared" ca="1" si="11"/>
        <v>0</v>
      </c>
      <c r="Z205" s="15" t="str">
        <f>VLOOKUP(A205,[4]ImportationMaterialProgrammingE!B:X,23,0)</f>
        <v>FINALIZADO</v>
      </c>
      <c r="AA205" s="1" t="str">
        <f>IF(Z205="DTA TRANSP","",VLOOKUP(A205,[4]ImportationMaterialProgrammingE!$B:$V,21,0))</f>
        <v>02/03/2022</v>
      </c>
      <c r="AB205" s="22" t="e">
        <f>VLOOKUP(E205,[3]Relatório!$A$1:$AK$65536,36,0)</f>
        <v>#N/A</v>
      </c>
      <c r="AC205" s="22">
        <v>44615</v>
      </c>
      <c r="AD205" s="3" t="s">
        <v>457</v>
      </c>
      <c r="AF205" s="24"/>
      <c r="AG205" s="24"/>
      <c r="AH205" s="24"/>
      <c r="AI205" s="24"/>
    </row>
    <row r="206" spans="1:35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VLOOKUP(A206,[4]ImportationMaterialProgrammingE!B$3:C$1048576,2,0)</f>
        <v xml:space="preserve">540201167 </v>
      </c>
      <c r="F206" s="3" t="s">
        <v>585</v>
      </c>
      <c r="G206" s="3" t="s">
        <v>452</v>
      </c>
      <c r="H206" s="17">
        <f t="shared" ca="1" si="9"/>
        <v>65</v>
      </c>
      <c r="I206" s="15" t="str">
        <f>IF(VLOOKUP(A206,[4]ImportationMaterialProgrammingE!B$4:U$1048576,20,0)=0,"",VLOOKUP(A206,[4]ImportationMaterialProgrammingE!B$4:U$1048576,20,0))</f>
        <v>21/03/2022</v>
      </c>
      <c r="J206" s="15" t="str">
        <f>IF(VLOOKUP(A206,[4]ImportationMaterialProgrammingE!B$3:Y$1048576,24,0)&lt;&gt;"","Sim","Não")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P206" s="3" t="s">
        <v>586</v>
      </c>
      <c r="Q206" s="16" t="str">
        <f>VLOOKUP(A206,[4]ImportationMaterialProgrammingE!B:AN,39,0)</f>
        <v>2204531307</v>
      </c>
      <c r="R206" s="22" t="e">
        <f>VLOOKUP(E206,[3]Relatório!$A$1:$AK$65536,29,0)</f>
        <v>#N/A</v>
      </c>
      <c r="S206" s="22">
        <v>44629</v>
      </c>
      <c r="T206" s="17" t="str">
        <f>VLOOKUP(A206,[4]ImportationMaterialProgrammingE!B:F,5,0)</f>
        <v>VERDE</v>
      </c>
      <c r="U206" s="22" t="e">
        <f>VLOOKUP(E206,[3]Relatório!$A$1:$AK$65536,33,0)</f>
        <v>#N/A</v>
      </c>
      <c r="V206" s="22">
        <v>44628</v>
      </c>
      <c r="W206" s="18">
        <f t="shared" ca="1" si="11"/>
        <v>5</v>
      </c>
      <c r="Z206" s="15" t="str">
        <f>VLOOKUP(A206,[4]ImportationMaterialProgrammingE!B:X,23,0)</f>
        <v/>
      </c>
      <c r="AA206" s="1" t="str">
        <f>IF(Z206="DTA TRANSP","",VLOOKUP(A206,[4]ImportationMaterialProgrammingE!$B:$V,21,0))</f>
        <v/>
      </c>
      <c r="AB206" s="22" t="e">
        <f>VLOOKUP(E206,[3]Relatório!$A$1:$AK$65536,36,0)</f>
        <v>#N/A</v>
      </c>
      <c r="AC206" s="22" t="s">
        <v>587</v>
      </c>
      <c r="AF206" s="24"/>
      <c r="AG206" s="24"/>
      <c r="AH206" s="24"/>
      <c r="AI206" s="24"/>
    </row>
    <row r="207" spans="1:35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VLOOKUP(A207,[4]ImportationMaterialProgrammingE!B$3:C$1048576,2,0)</f>
        <v xml:space="preserve">540201189 </v>
      </c>
      <c r="F207" s="3" t="s">
        <v>585</v>
      </c>
      <c r="G207" s="3" t="s">
        <v>452</v>
      </c>
      <c r="H207" s="17">
        <f t="shared" ca="1" si="9"/>
        <v>65</v>
      </c>
      <c r="I207" s="15" t="str">
        <f>IF(VLOOKUP(A207,[4]ImportationMaterialProgrammingE!B$4:U$1048576,20,0)=0,"",VLOOKUP(A207,[4]ImportationMaterialProgrammingE!B$4:U$1048576,20,0))</f>
        <v>07/03/2022</v>
      </c>
      <c r="J207" s="15" t="str">
        <f>IF(VLOOKUP(A207,[4]ImportationMaterialProgrammingE!B$3:Y$1048576,24,0)&lt;&gt;"","Sim","Não")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P207" s="3" t="s">
        <v>586</v>
      </c>
      <c r="Q207" s="16" t="str">
        <f>VLOOKUP(A207,[4]ImportationMaterialProgrammingE!B:AN,39,0)</f>
        <v>2204212465</v>
      </c>
      <c r="R207" s="22" t="e">
        <f>VLOOKUP(E207,[3]Relatório!$A$1:$AK$65536,29,0)</f>
        <v>#N/A</v>
      </c>
      <c r="S207" s="22">
        <v>44624</v>
      </c>
      <c r="T207" s="17" t="str">
        <f>VLOOKUP(A207,[4]ImportationMaterialProgrammingE!B:F,5,0)</f>
        <v>VERDE</v>
      </c>
      <c r="U207" s="22" t="e">
        <f>VLOOKUP(E207,[3]Relatório!$A$1:$AK$65536,33,0)</f>
        <v>#N/A</v>
      </c>
      <c r="V207" s="22">
        <v>44634</v>
      </c>
      <c r="W207" s="18">
        <f t="shared" ca="1" si="11"/>
        <v>11</v>
      </c>
      <c r="Z207" s="15" t="str">
        <f>VLOOKUP(A207,[4]ImportationMaterialProgrammingE!B:X,23,0)</f>
        <v/>
      </c>
      <c r="AA207" s="1" t="str">
        <f>IF(Z207="DTA TRANSP","",VLOOKUP(A207,[4]ImportationMaterialProgrammingE!$B:$V,21,0))</f>
        <v/>
      </c>
      <c r="AB207" s="22" t="e">
        <f>VLOOKUP(E207,[3]Relatório!$A$1:$AK$65536,36,0)</f>
        <v>#N/A</v>
      </c>
      <c r="AC207" s="22" t="s">
        <v>587</v>
      </c>
      <c r="AF207" s="24"/>
      <c r="AG207" s="24"/>
      <c r="AH207" s="24"/>
      <c r="AI207" s="24"/>
    </row>
    <row r="208" spans="1:35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VLOOKUP(A208,[4]ImportationMaterialProgrammingE!B$3:C$1048576,2,0)</f>
        <v xml:space="preserve">540201168 </v>
      </c>
      <c r="F208" s="3" t="s">
        <v>585</v>
      </c>
      <c r="G208" s="3" t="s">
        <v>452</v>
      </c>
      <c r="H208" s="17">
        <f t="shared" ca="1" si="9"/>
        <v>65</v>
      </c>
      <c r="I208" s="15" t="str">
        <f>IF(VLOOKUP(A208,[4]ImportationMaterialProgrammingE!B$4:U$1048576,20,0)=0,"",VLOOKUP(A208,[4]ImportationMaterialProgrammingE!B$4:U$1048576,20,0))</f>
        <v/>
      </c>
      <c r="J208" s="15" t="str">
        <f>IF(VLOOKUP(A208,[4]ImportationMaterialProgrammingE!B$3:Y$1048576,24,0)&lt;&gt;"","Sim","Não")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VLOOKUP(A208,[4]ImportationMaterialProgrammingE!B:AN,39,0)</f>
        <v xml:space="preserve">          </v>
      </c>
      <c r="R208" s="22" t="e">
        <f>VLOOKUP(E208,[3]Relatório!$A$1:$AK$65536,29,0)</f>
        <v>#N/A</v>
      </c>
      <c r="S208" s="22" t="s">
        <v>587</v>
      </c>
      <c r="T208" s="17" t="str">
        <f>VLOOKUP(A208,[4]ImportationMaterialProgrammingE!B:F,5,0)</f>
        <v/>
      </c>
      <c r="U208" s="22" t="e">
        <f>VLOOKUP(E208,[3]Relatório!$A$1:$AK$65536,33,0)</f>
        <v>#N/A</v>
      </c>
      <c r="V208" s="22">
        <v>44634</v>
      </c>
      <c r="W208" s="18">
        <f t="shared" ca="1" si="11"/>
        <v>11</v>
      </c>
      <c r="Z208" s="15" t="str">
        <f>VLOOKUP(A208,[4]ImportationMaterialProgrammingE!B:X,23,0)</f>
        <v>DTA TRANSP</v>
      </c>
      <c r="AA208" s="1" t="str">
        <f>IF(Z208="DTA TRANSP","",VLOOKUP(A208,[4]ImportationMaterialProgrammingE!$B:$V,21,0))</f>
        <v/>
      </c>
      <c r="AB208" s="22" t="e">
        <f>VLOOKUP(E208,[3]Relatório!$A$1:$AK$65536,36,0)</f>
        <v>#N/A</v>
      </c>
      <c r="AC208" s="22" t="s">
        <v>587</v>
      </c>
      <c r="AF208" s="24"/>
      <c r="AG208" s="24"/>
      <c r="AH208" s="24"/>
      <c r="AI208" s="24"/>
    </row>
    <row r="209" spans="1:35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VLOOKUP(A209,[4]ImportationMaterialProgrammingE!B$3:C$1048576,2,0)</f>
        <v xml:space="preserve">540201170 </v>
      </c>
      <c r="F209" s="3" t="s">
        <v>585</v>
      </c>
      <c r="G209" s="3" t="s">
        <v>452</v>
      </c>
      <c r="H209" s="17">
        <f t="shared" ca="1" si="9"/>
        <v>65</v>
      </c>
      <c r="I209" s="15" t="str">
        <f>IF(VLOOKUP(A209,[4]ImportationMaterialProgrammingE!B$4:U$1048576,20,0)=0,"",VLOOKUP(A209,[4]ImportationMaterialProgrammingE!B$4:U$1048576,20,0))</f>
        <v/>
      </c>
      <c r="J209" s="15" t="str">
        <f>IF(VLOOKUP(A209,[4]ImportationMaterialProgrammingE!B$3:Y$1048576,24,0)&lt;&gt;"","Sim","Não")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P209" s="3" t="s">
        <v>586</v>
      </c>
      <c r="Q209" s="16" t="str">
        <f>VLOOKUP(A209,[4]ImportationMaterialProgrammingE!B:AN,39,0)</f>
        <v xml:space="preserve">          </v>
      </c>
      <c r="R209" s="22" t="e">
        <f>VLOOKUP(E209,[3]Relatório!$A$1:$AK$65536,29,0)</f>
        <v>#N/A</v>
      </c>
      <c r="S209" s="22" t="s">
        <v>587</v>
      </c>
      <c r="T209" s="17" t="str">
        <f>VLOOKUP(A209,[4]ImportationMaterialProgrammingE!B:F,5,0)</f>
        <v/>
      </c>
      <c r="U209" s="22" t="e">
        <f>VLOOKUP(E209,[3]Relatório!$A$1:$AK$65536,33,0)</f>
        <v>#N/A</v>
      </c>
      <c r="V209" s="22">
        <v>44627</v>
      </c>
      <c r="W209" s="18">
        <f t="shared" ca="1" si="11"/>
        <v>4</v>
      </c>
      <c r="Z209" s="15" t="str">
        <f>VLOOKUP(A209,[4]ImportationMaterialProgrammingE!B:X,23,0)</f>
        <v>DTA TRANSP</v>
      </c>
      <c r="AA209" s="1" t="str">
        <f>IF(Z209="DTA TRANSP","",VLOOKUP(A209,[4]ImportationMaterialProgrammingE!$B:$V,21,0))</f>
        <v/>
      </c>
      <c r="AB209" s="22" t="e">
        <f>VLOOKUP(E209,[3]Relatório!$A$1:$AK$65536,36,0)</f>
        <v>#N/A</v>
      </c>
      <c r="AC209" s="22" t="s">
        <v>587</v>
      </c>
      <c r="AF209" s="24"/>
      <c r="AG209" s="24"/>
      <c r="AH209" s="24"/>
      <c r="AI209" s="24"/>
    </row>
    <row r="210" spans="1:35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VLOOKUP(A210,[4]ImportationMaterialProgrammingE!B$3:C$1048576,2,0)</f>
        <v xml:space="preserve">540201172 </v>
      </c>
      <c r="F210" s="3" t="s">
        <v>585</v>
      </c>
      <c r="G210" s="3" t="s">
        <v>452</v>
      </c>
      <c r="H210" s="17">
        <f t="shared" ca="1" si="9"/>
        <v>65</v>
      </c>
      <c r="I210" s="15" t="str">
        <f>IF(VLOOKUP(A210,[4]ImportationMaterialProgrammingE!B$4:U$1048576,20,0)=0,"",VLOOKUP(A210,[4]ImportationMaterialProgrammingE!B$4:U$1048576,20,0))</f>
        <v/>
      </c>
      <c r="J210" s="15" t="str">
        <f>IF(VLOOKUP(A210,[4]ImportationMaterialProgrammingE!B$3:Y$1048576,24,0)&lt;&gt;"","Sim","Não")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VLOOKUP(A210,[4]ImportationMaterialProgrammingE!B:AN,39,0)</f>
        <v xml:space="preserve">          </v>
      </c>
      <c r="R210" s="22" t="e">
        <f>VLOOKUP(E210,[3]Relatório!$A$1:$AK$65536,29,0)</f>
        <v>#N/A</v>
      </c>
      <c r="S210" s="22" t="s">
        <v>587</v>
      </c>
      <c r="T210" s="17" t="str">
        <f>VLOOKUP(A210,[4]ImportationMaterialProgrammingE!B:F,5,0)</f>
        <v/>
      </c>
      <c r="U210" s="22" t="e">
        <f>VLOOKUP(E210,[3]Relatório!$A$1:$AK$65536,33,0)</f>
        <v>#N/A</v>
      </c>
      <c r="V210" s="22">
        <v>44627</v>
      </c>
      <c r="W210" s="18">
        <f t="shared" ca="1" si="11"/>
        <v>4</v>
      </c>
      <c r="Z210" s="15" t="str">
        <f>VLOOKUP(A210,[4]ImportationMaterialProgrammingE!B:X,23,0)</f>
        <v>DTA TRANSP</v>
      </c>
      <c r="AA210" s="1" t="str">
        <f>IF(Z210="DTA TRANSP","",VLOOKUP(A210,[4]ImportationMaterialProgrammingE!$B:$V,21,0))</f>
        <v/>
      </c>
      <c r="AB210" s="22" t="e">
        <f>VLOOKUP(E210,[3]Relatório!$A$1:$AK$65536,36,0)</f>
        <v>#N/A</v>
      </c>
      <c r="AC210" s="22" t="s">
        <v>587</v>
      </c>
      <c r="AF210" s="24"/>
      <c r="AG210" s="24"/>
      <c r="AH210" s="24"/>
      <c r="AI210" s="24"/>
    </row>
    <row r="211" spans="1:35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VLOOKUP(A211,[4]ImportationMaterialProgrammingE!B$3:C$1048576,2,0)</f>
        <v xml:space="preserve">540201193 </v>
      </c>
      <c r="F211" s="3" t="s">
        <v>585</v>
      </c>
      <c r="G211" s="3" t="s">
        <v>452</v>
      </c>
      <c r="H211" s="17">
        <f t="shared" ca="1" si="9"/>
        <v>65</v>
      </c>
      <c r="I211" s="15" t="str">
        <f>IF(VLOOKUP(A211,[4]ImportationMaterialProgrammingE!B$4:U$1048576,20,0)=0,"",VLOOKUP(A211,[4]ImportationMaterialProgrammingE!B$4:U$1048576,20,0))</f>
        <v>04/03/2022</v>
      </c>
      <c r="J211" s="15" t="str">
        <f>IF(VLOOKUP(A211,[4]ImportationMaterialProgrammingE!B$3:Y$1048576,24,0)&lt;&gt;"","Sim","Não")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P211" s="3" t="s">
        <v>586</v>
      </c>
      <c r="Q211" s="16" t="str">
        <f>VLOOKUP(A211,[4]ImportationMaterialProgrammingE!B:AN,39,0)</f>
        <v>2204075786</v>
      </c>
      <c r="R211" s="22" t="e">
        <f>VLOOKUP(E211,[3]Relatório!$A$1:$AK$65536,29,0)</f>
        <v>#N/A</v>
      </c>
      <c r="S211" s="22">
        <v>44623</v>
      </c>
      <c r="T211" s="17" t="str">
        <f>VLOOKUP(A211,[4]ImportationMaterialProgrammingE!B:F,5,0)</f>
        <v>VERDE</v>
      </c>
      <c r="U211" s="22" t="e">
        <f>VLOOKUP(E211,[3]Relatório!$A$1:$AK$65536,33,0)</f>
        <v>#N/A</v>
      </c>
      <c r="V211" s="22">
        <v>44627</v>
      </c>
      <c r="W211" s="18">
        <f t="shared" ca="1" si="11"/>
        <v>4</v>
      </c>
      <c r="Z211" s="15" t="str">
        <f>VLOOKUP(A211,[4]ImportationMaterialProgrammingE!B:X,23,0)</f>
        <v>FINALIZADO</v>
      </c>
      <c r="AA211" s="1" t="str">
        <f>IF(Z211="DTA TRANSP","",VLOOKUP(A211,[4]ImportationMaterialProgrammingE!$B:$V,21,0))</f>
        <v>04/03/2022</v>
      </c>
      <c r="AB211" s="22" t="e">
        <f>VLOOKUP(E211,[3]Relatório!$A$1:$AK$65536,36,0)</f>
        <v>#N/A</v>
      </c>
      <c r="AC211" s="22">
        <v>44627</v>
      </c>
      <c r="AD211" s="3" t="s">
        <v>457</v>
      </c>
      <c r="AF211" s="24"/>
      <c r="AG211" s="24"/>
      <c r="AH211" s="24"/>
      <c r="AI211" s="24"/>
    </row>
    <row r="212" spans="1:35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VLOOKUP(A212,[4]ImportationMaterialProgrammingE!B$3:C$1048576,2,0)</f>
        <v xml:space="preserve">540201190 </v>
      </c>
      <c r="F212" s="3" t="s">
        <v>585</v>
      </c>
      <c r="G212" s="3" t="s">
        <v>452</v>
      </c>
      <c r="H212" s="17">
        <f t="shared" ca="1" si="9"/>
        <v>65</v>
      </c>
      <c r="I212" s="15" t="str">
        <f>IF(VLOOKUP(A212,[4]ImportationMaterialProgrammingE!B$4:U$1048576,20,0)=0,"",VLOOKUP(A212,[4]ImportationMaterialProgrammingE!B$4:U$1048576,20,0))</f>
        <v>28/02/2022</v>
      </c>
      <c r="J212" s="15" t="str">
        <f>IF(VLOOKUP(A212,[4]ImportationMaterialProgrammingE!B$3:Y$1048576,24,0)&lt;&gt;"","Sim","Não")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P212" s="3" t="s">
        <v>586</v>
      </c>
      <c r="Q212" s="16" t="str">
        <f>VLOOKUP(A212,[4]ImportationMaterialProgrammingE!B:AN,39,0)</f>
        <v xml:space="preserve">          </v>
      </c>
      <c r="R212" s="22" t="e">
        <f>VLOOKUP(E212,[3]Relatório!$A$1:$AK$65536,29,0)</f>
        <v>#N/A</v>
      </c>
      <c r="S212" s="22" t="s">
        <v>587</v>
      </c>
      <c r="T212" s="17" t="str">
        <f>VLOOKUP(A212,[4]ImportationMaterialProgrammingE!B:F,5,0)</f>
        <v/>
      </c>
      <c r="U212" s="22" t="e">
        <f>VLOOKUP(E212,[3]Relatório!$A$1:$AK$65536,33,0)</f>
        <v>#N/A</v>
      </c>
      <c r="V212" s="22">
        <v>44624</v>
      </c>
      <c r="W212" s="18">
        <f t="shared" ca="1" si="11"/>
        <v>1</v>
      </c>
      <c r="Z212" s="15" t="str">
        <f>VLOOKUP(A212,[4]ImportationMaterialProgrammingE!B:X,23,0)</f>
        <v>DTA TRANSP</v>
      </c>
      <c r="AA212" s="1" t="str">
        <f>IF(Z212="DTA TRANSP","",VLOOKUP(A212,[4]ImportationMaterialProgrammingE!$B:$V,21,0))</f>
        <v/>
      </c>
      <c r="AB212" s="22" t="e">
        <f>VLOOKUP(E212,[3]Relatório!$A$1:$AK$65536,36,0)</f>
        <v>#N/A</v>
      </c>
      <c r="AC212" s="22" t="s">
        <v>587</v>
      </c>
      <c r="AF212" s="24"/>
      <c r="AG212" s="24"/>
      <c r="AH212" s="24"/>
      <c r="AI212" s="24"/>
    </row>
    <row r="213" spans="1:35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VLOOKUP(A213,[4]ImportationMaterialProgrammingE!B$3:C$1048576,2,0)</f>
        <v xml:space="preserve">540201173 </v>
      </c>
      <c r="F213" s="3" t="s">
        <v>585</v>
      </c>
      <c r="G213" s="3" t="s">
        <v>452</v>
      </c>
      <c r="H213" s="17">
        <f t="shared" ca="1" si="9"/>
        <v>80</v>
      </c>
      <c r="I213" s="15" t="str">
        <f>IF(VLOOKUP(A213,[4]ImportationMaterialProgrammingE!B$4:U$1048576,20,0)=0,"",VLOOKUP(A213,[4]ImportationMaterialProgrammingE!B$4:U$1048576,20,0))</f>
        <v/>
      </c>
      <c r="J213" s="15" t="str">
        <f>IF(VLOOKUP(A213,[4]ImportationMaterialProgrammingE!B$3:Y$1048576,24,0)&lt;&gt;"","Sim","Não")</f>
        <v>Sim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>08/03/2022</v>
      </c>
      <c r="N213" s="3" t="str">
        <f t="shared" si="10"/>
        <v/>
      </c>
      <c r="P213" s="3" t="s">
        <v>586</v>
      </c>
      <c r="Q213" s="16" t="str">
        <f>VLOOKUP(A213,[4]ImportationMaterialProgrammingE!B:AN,39,0)</f>
        <v xml:space="preserve">          </v>
      </c>
      <c r="R213" s="22" t="e">
        <f>VLOOKUP(E213,[3]Relatório!$A$1:$AK$65536,29,0)</f>
        <v>#N/A</v>
      </c>
      <c r="S213" s="22" t="s">
        <v>587</v>
      </c>
      <c r="T213" s="17" t="str">
        <f>VLOOKUP(A213,[4]ImportationMaterialProgrammingE!B:F,5,0)</f>
        <v/>
      </c>
      <c r="U213" s="22" t="e">
        <f>VLOOKUP(E213,[3]Relatório!$A$1:$AK$65536,33,0)</f>
        <v>#N/A</v>
      </c>
      <c r="V213" s="22">
        <v>44629</v>
      </c>
      <c r="W213" s="18">
        <f t="shared" ca="1" si="11"/>
        <v>6</v>
      </c>
      <c r="Z213" s="15" t="str">
        <f>VLOOKUP(A213,[4]ImportationMaterialProgrammingE!B:X,23,0)</f>
        <v>DTA EADI</v>
      </c>
      <c r="AA213" s="1" t="str">
        <f>IF(Z213="DTA TRANSP","",VLOOKUP(A213,[4]ImportationMaterialProgrammingE!$B:$V,21,0))</f>
        <v/>
      </c>
      <c r="AB213" s="22" t="e">
        <f>VLOOKUP(E213,[3]Relatório!$A$1:$AK$65536,36,0)</f>
        <v>#N/A</v>
      </c>
      <c r="AC213" s="22" t="s">
        <v>587</v>
      </c>
      <c r="AF213" s="24"/>
      <c r="AG213" s="24"/>
      <c r="AH213" s="24"/>
      <c r="AI213" s="24"/>
    </row>
    <row r="214" spans="1:35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VLOOKUP(A214,[4]ImportationMaterialProgrammingE!B$3:C$1048576,2,0)</f>
        <v xml:space="preserve">540201175 </v>
      </c>
      <c r="F214" s="3" t="s">
        <v>585</v>
      </c>
      <c r="G214" s="3" t="s">
        <v>452</v>
      </c>
      <c r="H214" s="17">
        <f t="shared" ca="1" si="9"/>
        <v>65</v>
      </c>
      <c r="I214" s="15" t="str">
        <f>IF(VLOOKUP(A214,[4]ImportationMaterialProgrammingE!B$4:U$1048576,20,0)=0,"",VLOOKUP(A214,[4]ImportationMaterialProgrammingE!B$4:U$1048576,20,0))</f>
        <v>30/03/2022</v>
      </c>
      <c r="J214" s="15" t="str">
        <f>IF(VLOOKUP(A214,[4]ImportationMaterialProgrammingE!B$3:Y$1048576,24,0)&lt;&gt;"","Sim","Não")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VLOOKUP(A214,[4]ImportationMaterialProgrammingE!B:AN,39,0)</f>
        <v xml:space="preserve">          </v>
      </c>
      <c r="R214" s="22" t="e">
        <f>VLOOKUP(E214,[3]Relatório!$A$1:$AK$65536,29,0)</f>
        <v>#N/A</v>
      </c>
      <c r="S214" s="22" t="s">
        <v>587</v>
      </c>
      <c r="T214" s="17" t="str">
        <f>VLOOKUP(A214,[4]ImportationMaterialProgrammingE!B:F,5,0)</f>
        <v/>
      </c>
      <c r="U214" s="22" t="e">
        <f>VLOOKUP(E214,[3]Relatório!$A$1:$AK$65536,33,0)</f>
        <v>#N/A</v>
      </c>
      <c r="V214" s="22">
        <v>44627</v>
      </c>
      <c r="W214" s="18">
        <f t="shared" ca="1" si="11"/>
        <v>4</v>
      </c>
      <c r="Z214" s="15" t="str">
        <f>VLOOKUP(A214,[4]ImportationMaterialProgrammingE!B:X,23,0)</f>
        <v>DTA TRANSP</v>
      </c>
      <c r="AA214" s="1" t="str">
        <f>IF(Z214="DTA TRANSP","",VLOOKUP(A214,[4]ImportationMaterialProgrammingE!$B:$V,21,0))</f>
        <v/>
      </c>
      <c r="AB214" s="22" t="e">
        <f>VLOOKUP(E214,[3]Relatório!$A$1:$AK$65536,36,0)</f>
        <v>#N/A</v>
      </c>
      <c r="AC214" s="22" t="s">
        <v>587</v>
      </c>
      <c r="AF214" s="24"/>
      <c r="AG214" s="24"/>
      <c r="AH214" s="24"/>
      <c r="AI214" s="24"/>
    </row>
    <row r="215" spans="1:35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VLOOKUP(A215,[4]ImportationMaterialProgrammingE!B$3:C$1048576,2,0)</f>
        <v xml:space="preserve">540201178 </v>
      </c>
      <c r="F215" s="3" t="s">
        <v>585</v>
      </c>
      <c r="G215" s="3" t="s">
        <v>452</v>
      </c>
      <c r="H215" s="17">
        <f t="shared" ca="1" si="9"/>
        <v>65</v>
      </c>
      <c r="I215" s="15" t="str">
        <f>IF(VLOOKUP(A215,[4]ImportationMaterialProgrammingE!B$4:U$1048576,20,0)=0,"",VLOOKUP(A215,[4]ImportationMaterialProgrammingE!B$4:U$1048576,20,0))</f>
        <v>08/03/2022</v>
      </c>
      <c r="J215" s="15" t="str">
        <f>IF(VLOOKUP(A215,[4]ImportationMaterialProgrammingE!B$3:Y$1048576,24,0)&lt;&gt;"","Sim","Não")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P215" s="3" t="s">
        <v>586</v>
      </c>
      <c r="Q215" s="16" t="str">
        <f>VLOOKUP(A215,[4]ImportationMaterialProgrammingE!B:AN,39,0)</f>
        <v>2204051224</v>
      </c>
      <c r="R215" s="22" t="e">
        <f>VLOOKUP(E215,[3]Relatório!$A$1:$AK$65536,29,0)</f>
        <v>#N/A</v>
      </c>
      <c r="S215" s="22">
        <v>44623</v>
      </c>
      <c r="T215" s="17" t="str">
        <f>VLOOKUP(A215,[4]ImportationMaterialProgrammingE!B:F,5,0)</f>
        <v>VERDE</v>
      </c>
      <c r="U215" s="22" t="e">
        <f>VLOOKUP(E215,[3]Relatório!$A$1:$AK$65536,33,0)</f>
        <v>#N/A</v>
      </c>
      <c r="V215" s="22">
        <v>44624</v>
      </c>
      <c r="W215" s="18">
        <f t="shared" ca="1" si="11"/>
        <v>1</v>
      </c>
      <c r="Z215" s="15" t="str">
        <f>VLOOKUP(A215,[4]ImportationMaterialProgrammingE!B:X,23,0)</f>
        <v>FINALIZADO</v>
      </c>
      <c r="AA215" s="1" t="str">
        <f>IF(Z215="DTA TRANSP","",VLOOKUP(A215,[4]ImportationMaterialProgrammingE!$B:$V,21,0))</f>
        <v>08/03/2022</v>
      </c>
      <c r="AB215" s="22" t="e">
        <f>VLOOKUP(E215,[3]Relatório!$A$1:$AK$65536,36,0)</f>
        <v>#N/A</v>
      </c>
      <c r="AC215" s="22">
        <v>44628</v>
      </c>
      <c r="AD215" s="3" t="s">
        <v>457</v>
      </c>
      <c r="AF215" s="24"/>
      <c r="AG215" s="24"/>
      <c r="AH215" s="24"/>
      <c r="AI215" s="24"/>
    </row>
    <row r="216" spans="1:35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VLOOKUP(A216,[4]ImportationMaterialProgrammingE!B$3:C$1048576,2,0)</f>
        <v xml:space="preserve">540201179 </v>
      </c>
      <c r="F216" s="3" t="s">
        <v>585</v>
      </c>
      <c r="G216" s="3" t="s">
        <v>452</v>
      </c>
      <c r="H216" s="17">
        <f t="shared" ca="1" si="9"/>
        <v>65</v>
      </c>
      <c r="I216" s="15" t="str">
        <f>IF(VLOOKUP(A216,[4]ImportationMaterialProgrammingE!B$4:U$1048576,20,0)=0,"",VLOOKUP(A216,[4]ImportationMaterialProgrammingE!B$4:U$1048576,20,0))</f>
        <v/>
      </c>
      <c r="J216" s="15" t="str">
        <f>IF(VLOOKUP(A216,[4]ImportationMaterialProgrammingE!B$3:Y$1048576,24,0)&lt;&gt;"","Sim","Não")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P216" s="3" t="s">
        <v>586</v>
      </c>
      <c r="Q216" s="16" t="str">
        <f>VLOOKUP(A216,[4]ImportationMaterialProgrammingE!B:AN,39,0)</f>
        <v xml:space="preserve">          </v>
      </c>
      <c r="R216" s="22" t="e">
        <f>VLOOKUP(E216,[3]Relatório!$A$1:$AK$65536,29,0)</f>
        <v>#N/A</v>
      </c>
      <c r="S216" s="22" t="s">
        <v>587</v>
      </c>
      <c r="T216" s="17" t="str">
        <f>VLOOKUP(A216,[4]ImportationMaterialProgrammingE!B:F,5,0)</f>
        <v/>
      </c>
      <c r="U216" s="22" t="e">
        <f>VLOOKUP(E216,[3]Relatório!$A$1:$AK$65536,33,0)</f>
        <v>#N/A</v>
      </c>
      <c r="V216" s="22">
        <v>44628</v>
      </c>
      <c r="W216" s="18">
        <f t="shared" ca="1" si="11"/>
        <v>5</v>
      </c>
      <c r="Z216" s="15" t="str">
        <f>VLOOKUP(A216,[4]ImportationMaterialProgrammingE!B:X,23,0)</f>
        <v>DTA TRANSP</v>
      </c>
      <c r="AA216" s="1" t="str">
        <f>IF(Z216="DTA TRANSP","",VLOOKUP(A216,[4]ImportationMaterialProgrammingE!$B:$V,21,0))</f>
        <v/>
      </c>
      <c r="AB216" s="22" t="e">
        <f>VLOOKUP(E216,[3]Relatório!$A$1:$AK$65536,36,0)</f>
        <v>#N/A</v>
      </c>
      <c r="AC216" s="22" t="s">
        <v>587</v>
      </c>
      <c r="AF216" s="24"/>
      <c r="AG216" s="24"/>
      <c r="AH216" s="24"/>
      <c r="AI216" s="24"/>
    </row>
    <row r="217" spans="1:35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VLOOKUP(A217,[4]ImportationMaterialProgrammingE!B$3:C$1048576,2,0)</f>
        <v xml:space="preserve">540201181 </v>
      </c>
      <c r="F217" s="3" t="s">
        <v>585</v>
      </c>
      <c r="G217" s="3" t="s">
        <v>452</v>
      </c>
      <c r="H217" s="17">
        <f t="shared" ca="1" si="9"/>
        <v>65</v>
      </c>
      <c r="I217" s="15" t="str">
        <f>IF(VLOOKUP(A217,[4]ImportationMaterialProgrammingE!B$4:U$1048576,20,0)=0,"",VLOOKUP(A217,[4]ImportationMaterialProgrammingE!B$4:U$1048576,20,0))</f>
        <v>16/03/2022</v>
      </c>
      <c r="J217" s="15" t="str">
        <f>IF(VLOOKUP(A217,[4]ImportationMaterialProgrammingE!B$3:Y$1048576,24,0)&lt;&gt;"","Sim","Não")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P217" s="3" t="s">
        <v>586</v>
      </c>
      <c r="Q217" s="16" t="str">
        <f>VLOOKUP(A217,[4]ImportationMaterialProgrammingE!B:AN,39,0)</f>
        <v>2204051330</v>
      </c>
      <c r="R217" s="22" t="e">
        <f>VLOOKUP(E217,[3]Relatório!$A$1:$AK$65536,29,0)</f>
        <v>#N/A</v>
      </c>
      <c r="S217" s="22">
        <v>44623</v>
      </c>
      <c r="T217" s="17" t="str">
        <f>VLOOKUP(A217,[4]ImportationMaterialProgrammingE!B:F,5,0)</f>
        <v>VERDE</v>
      </c>
      <c r="U217" s="22" t="e">
        <f>VLOOKUP(E217,[3]Relatório!$A$1:$AK$65536,33,0)</f>
        <v>#N/A</v>
      </c>
      <c r="V217" s="22">
        <v>44628</v>
      </c>
      <c r="W217" s="18">
        <f t="shared" ca="1" si="11"/>
        <v>5</v>
      </c>
      <c r="Z217" s="15" t="str">
        <f>VLOOKUP(A217,[4]ImportationMaterialProgrammingE!B:X,23,0)</f>
        <v>FINALIZADO</v>
      </c>
      <c r="AA217" s="1" t="str">
        <f>IF(Z217="DTA TRANSP","",VLOOKUP(A217,[4]ImportationMaterialProgrammingE!$B:$V,21,0))</f>
        <v>16/03/2022</v>
      </c>
      <c r="AB217" s="22" t="e">
        <f>VLOOKUP(E217,[3]Relatório!$A$1:$AK$65536,36,0)</f>
        <v>#N/A</v>
      </c>
      <c r="AC217" s="22" t="s">
        <v>587</v>
      </c>
      <c r="AF217" s="24"/>
      <c r="AG217" s="24"/>
      <c r="AH217" s="24"/>
      <c r="AI217" s="24"/>
    </row>
    <row r="218" spans="1:35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VLOOKUP(A218,[4]ImportationMaterialProgrammingE!B$3:C$1048576,2,0)</f>
        <v xml:space="preserve">540201180 </v>
      </c>
      <c r="F218" s="3" t="s">
        <v>585</v>
      </c>
      <c r="G218" s="3" t="s">
        <v>452</v>
      </c>
      <c r="H218" s="17">
        <f t="shared" ca="1" si="9"/>
        <v>65</v>
      </c>
      <c r="I218" s="15" t="str">
        <f>IF(VLOOKUP(A218,[4]ImportationMaterialProgrammingE!B$4:U$1048576,20,0)=0,"",VLOOKUP(A218,[4]ImportationMaterialProgrammingE!B$4:U$1048576,20,0))</f>
        <v/>
      </c>
      <c r="J218" s="15" t="str">
        <f>IF(VLOOKUP(A218,[4]ImportationMaterialProgrammingE!B$3:Y$1048576,24,0)&lt;&gt;"","Sim","Não")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P218" s="3" t="s">
        <v>586</v>
      </c>
      <c r="Q218" s="16" t="str">
        <f>VLOOKUP(A218,[4]ImportationMaterialProgrammingE!B:AN,39,0)</f>
        <v xml:space="preserve">          </v>
      </c>
      <c r="R218" s="22" t="e">
        <f>VLOOKUP(E218,[3]Relatório!$A$1:$AK$65536,29,0)</f>
        <v>#N/A</v>
      </c>
      <c r="S218" s="22" t="s">
        <v>587</v>
      </c>
      <c r="T218" s="17" t="str">
        <f>VLOOKUP(A218,[4]ImportationMaterialProgrammingE!B:F,5,0)</f>
        <v/>
      </c>
      <c r="U218" s="22" t="e">
        <f>VLOOKUP(E218,[3]Relatório!$A$1:$AK$65536,33,0)</f>
        <v>#N/A</v>
      </c>
      <c r="V218" s="22">
        <v>44624</v>
      </c>
      <c r="W218" s="18">
        <f t="shared" ca="1" si="11"/>
        <v>1</v>
      </c>
      <c r="Z218" s="15" t="str">
        <f>VLOOKUP(A218,[4]ImportationMaterialProgrammingE!B:X,23,0)</f>
        <v>DTA TRANSP</v>
      </c>
      <c r="AA218" s="1" t="str">
        <f>IF(Z218="DTA TRANSP","",VLOOKUP(A218,[4]ImportationMaterialProgrammingE!$B:$V,21,0))</f>
        <v/>
      </c>
      <c r="AB218" s="22" t="e">
        <f>VLOOKUP(E218,[3]Relatório!$A$1:$AK$65536,36,0)</f>
        <v>#N/A</v>
      </c>
      <c r="AC218" s="22" t="s">
        <v>587</v>
      </c>
      <c r="AF218" s="24"/>
      <c r="AG218" s="24"/>
      <c r="AH218" s="24"/>
      <c r="AI218" s="24"/>
    </row>
    <row r="219" spans="1:35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VLOOKUP(A219,[4]ImportationMaterialProgrammingE!B$3:C$1048576,2,0)</f>
        <v xml:space="preserve">540201183 </v>
      </c>
      <c r="F219" s="3" t="s">
        <v>585</v>
      </c>
      <c r="G219" s="3" t="s">
        <v>452</v>
      </c>
      <c r="H219" s="17">
        <f t="shared" ca="1" si="9"/>
        <v>65</v>
      </c>
      <c r="I219" s="15" t="str">
        <f>IF(VLOOKUP(A219,[4]ImportationMaterialProgrammingE!B$4:U$1048576,20,0)=0,"",VLOOKUP(A219,[4]ImportationMaterialProgrammingE!B$4:U$1048576,20,0))</f>
        <v>09/03/2022</v>
      </c>
      <c r="J219" s="15" t="str">
        <f>IF(VLOOKUP(A219,[4]ImportationMaterialProgrammingE!B$3:Y$1048576,24,0)&lt;&gt;"","Sim","Não")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P219" s="3" t="s">
        <v>586</v>
      </c>
      <c r="Q219" s="16" t="str">
        <f>VLOOKUP(A219,[4]ImportationMaterialProgrammingE!B:AN,39,0)</f>
        <v>2204211116</v>
      </c>
      <c r="R219" s="22" t="e">
        <f>VLOOKUP(E219,[3]Relatório!$A$1:$AK$65536,29,0)</f>
        <v>#N/A</v>
      </c>
      <c r="S219" s="22">
        <v>44624</v>
      </c>
      <c r="T219" s="17" t="str">
        <f>VLOOKUP(A219,[4]ImportationMaterialProgrammingE!B:F,5,0)</f>
        <v>VERDE</v>
      </c>
      <c r="U219" s="22" t="e">
        <f>VLOOKUP(E219,[3]Relatório!$A$1:$AK$65536,33,0)</f>
        <v>#N/A</v>
      </c>
      <c r="V219" s="22">
        <v>44624</v>
      </c>
      <c r="W219" s="18">
        <f t="shared" ca="1" si="11"/>
        <v>1</v>
      </c>
      <c r="Z219" s="15" t="str">
        <f>VLOOKUP(A219,[4]ImportationMaterialProgrammingE!B:X,23,0)</f>
        <v>FINALIZADO</v>
      </c>
      <c r="AA219" s="1" t="str">
        <f>IF(Z219="DTA TRANSP","",VLOOKUP(A219,[4]ImportationMaterialProgrammingE!$B:$V,21,0))</f>
        <v>09/03/2022</v>
      </c>
      <c r="AB219" s="22" t="e">
        <f>VLOOKUP(E219,[3]Relatório!$A$1:$AK$65536,36,0)</f>
        <v>#N/A</v>
      </c>
      <c r="AC219" s="22">
        <v>44628</v>
      </c>
      <c r="AD219" s="3" t="s">
        <v>457</v>
      </c>
      <c r="AF219" s="24"/>
      <c r="AG219" s="24"/>
      <c r="AH219" s="24"/>
      <c r="AI219" s="24"/>
    </row>
    <row r="220" spans="1:35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VLOOKUP(A220,[4]ImportationMaterialProgrammingE!B$3:C$1048576,2,0)</f>
        <v xml:space="preserve">540201185 </v>
      </c>
      <c r="F220" s="3" t="s">
        <v>585</v>
      </c>
      <c r="G220" s="3" t="s">
        <v>452</v>
      </c>
      <c r="H220" s="17">
        <f t="shared" ca="1" si="9"/>
        <v>65</v>
      </c>
      <c r="I220" s="15" t="str">
        <f>IF(VLOOKUP(A220,[4]ImportationMaterialProgrammingE!B$4:U$1048576,20,0)=0,"",VLOOKUP(A220,[4]ImportationMaterialProgrammingE!B$4:U$1048576,20,0))</f>
        <v>22/03/2022</v>
      </c>
      <c r="J220" s="15" t="str">
        <f>IF(VLOOKUP(A220,[4]ImportationMaterialProgrammingE!B$3:Y$1048576,24,0)&lt;&gt;"","Sim","Não")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P220" s="3" t="s">
        <v>586</v>
      </c>
      <c r="Q220" s="16" t="str">
        <f>VLOOKUP(A220,[4]ImportationMaterialProgrammingE!B:AN,39,0)</f>
        <v>2204633070</v>
      </c>
      <c r="R220" s="22" t="e">
        <f>VLOOKUP(E220,[3]Relatório!$A$1:$AK$65536,29,0)</f>
        <v>#N/A</v>
      </c>
      <c r="S220" s="22">
        <v>44630</v>
      </c>
      <c r="T220" s="17" t="str">
        <f>VLOOKUP(A220,[4]ImportationMaterialProgrammingE!B:F,5,0)</f>
        <v>VERDE</v>
      </c>
      <c r="U220" s="22" t="e">
        <f>VLOOKUP(E220,[3]Relatório!$A$1:$AK$65536,33,0)</f>
        <v>#N/A</v>
      </c>
      <c r="V220" s="22">
        <v>44624</v>
      </c>
      <c r="W220" s="18">
        <f t="shared" ca="1" si="11"/>
        <v>1</v>
      </c>
      <c r="Z220" s="15" t="str">
        <f>VLOOKUP(A220,[4]ImportationMaterialProgrammingE!B:X,23,0)</f>
        <v/>
      </c>
      <c r="AA220" s="1" t="str">
        <f>IF(Z220="DTA TRANSP","",VLOOKUP(A220,[4]ImportationMaterialProgrammingE!$B:$V,21,0))</f>
        <v/>
      </c>
      <c r="AB220" s="22" t="e">
        <f>VLOOKUP(E220,[3]Relatório!$A$1:$AK$65536,36,0)</f>
        <v>#N/A</v>
      </c>
      <c r="AC220" s="22" t="s">
        <v>587</v>
      </c>
      <c r="AF220" s="24"/>
      <c r="AG220" s="24"/>
      <c r="AH220" s="24"/>
      <c r="AI220" s="24"/>
    </row>
    <row r="221" spans="1:35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VLOOKUP(A221,[4]ImportationMaterialProgrammingE!B$3:C$1048576,2,0)</f>
        <v xml:space="preserve">540201186 </v>
      </c>
      <c r="F221" s="3" t="s">
        <v>585</v>
      </c>
      <c r="G221" s="3" t="s">
        <v>452</v>
      </c>
      <c r="H221" s="17">
        <f t="shared" ca="1" si="9"/>
        <v>65</v>
      </c>
      <c r="I221" s="15" t="str">
        <f>IF(VLOOKUP(A221,[4]ImportationMaterialProgrammingE!B$4:U$1048576,20,0)=0,"",VLOOKUP(A221,[4]ImportationMaterialProgrammingE!B$4:U$1048576,20,0))</f>
        <v/>
      </c>
      <c r="J221" s="15" t="str">
        <f>IF(VLOOKUP(A221,[4]ImportationMaterialProgrammingE!B$3:Y$1048576,24,0)&lt;&gt;"","Sim","Não")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P221" s="3" t="s">
        <v>586</v>
      </c>
      <c r="Q221" s="16" t="str">
        <f>VLOOKUP(A221,[4]ImportationMaterialProgrammingE!B:AN,39,0)</f>
        <v xml:space="preserve">          </v>
      </c>
      <c r="R221" s="22" t="e">
        <f>VLOOKUP(E221,[3]Relatório!$A$1:$AK$65536,29,0)</f>
        <v>#N/A</v>
      </c>
      <c r="S221" s="22" t="s">
        <v>587</v>
      </c>
      <c r="T221" s="17" t="str">
        <f>VLOOKUP(A221,[4]ImportationMaterialProgrammingE!B:F,5,0)</f>
        <v/>
      </c>
      <c r="U221" s="22" t="e">
        <f>VLOOKUP(E221,[3]Relatório!$A$1:$AK$65536,33,0)</f>
        <v>#N/A</v>
      </c>
      <c r="V221" s="22">
        <v>44623</v>
      </c>
      <c r="W221" s="18">
        <f t="shared" ca="1" si="11"/>
        <v>0</v>
      </c>
      <c r="Z221" s="15" t="str">
        <f>VLOOKUP(A221,[4]ImportationMaterialProgrammingE!B:X,23,0)</f>
        <v>DTA TRANSP</v>
      </c>
      <c r="AA221" s="1" t="str">
        <f>IF(Z221="DTA TRANSP","",VLOOKUP(A221,[4]ImportationMaterialProgrammingE!$B:$V,21,0))</f>
        <v/>
      </c>
      <c r="AB221" s="22" t="e">
        <f>VLOOKUP(E221,[3]Relatório!$A$1:$AK$65536,36,0)</f>
        <v>#N/A</v>
      </c>
      <c r="AC221" s="22" t="s">
        <v>587</v>
      </c>
      <c r="AF221" s="24"/>
      <c r="AG221" s="24"/>
      <c r="AH221" s="24"/>
      <c r="AI221" s="24"/>
    </row>
    <row r="222" spans="1:35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VLOOKUP(A222,[4]ImportationMaterialProgrammingE!B$3:C$1048576,2,0)</f>
        <v xml:space="preserve">540201187 </v>
      </c>
      <c r="F222" s="3" t="s">
        <v>585</v>
      </c>
      <c r="G222" s="3" t="s">
        <v>452</v>
      </c>
      <c r="H222" s="17">
        <f t="shared" ca="1" si="9"/>
        <v>65</v>
      </c>
      <c r="I222" s="15" t="str">
        <f>IF(VLOOKUP(A222,[4]ImportationMaterialProgrammingE!B$4:U$1048576,20,0)=0,"",VLOOKUP(A222,[4]ImportationMaterialProgrammingE!B$4:U$1048576,20,0))</f>
        <v/>
      </c>
      <c r="J222" s="15" t="str">
        <f>IF(VLOOKUP(A222,[4]ImportationMaterialProgrammingE!B$3:Y$1048576,24,0)&lt;&gt;"","Sim","Não")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P222" s="3" t="s">
        <v>586</v>
      </c>
      <c r="Q222" s="16" t="str">
        <f>VLOOKUP(A222,[4]ImportationMaterialProgrammingE!B:AN,39,0)</f>
        <v xml:space="preserve">          </v>
      </c>
      <c r="R222" s="22" t="e">
        <f>VLOOKUP(E222,[3]Relatório!$A$1:$AK$65536,29,0)</f>
        <v>#N/A</v>
      </c>
      <c r="S222" s="22" t="s">
        <v>587</v>
      </c>
      <c r="T222" s="17" t="str">
        <f>VLOOKUP(A222,[4]ImportationMaterialProgrammingE!B:F,5,0)</f>
        <v/>
      </c>
      <c r="U222" s="22" t="e">
        <f>VLOOKUP(E222,[3]Relatório!$A$1:$AK$65536,33,0)</f>
        <v>#N/A</v>
      </c>
      <c r="V222" s="22">
        <v>44629</v>
      </c>
      <c r="W222" s="18">
        <f t="shared" ca="1" si="11"/>
        <v>6</v>
      </c>
      <c r="Z222" s="15" t="str">
        <f>VLOOKUP(A222,[4]ImportationMaterialProgrammingE!B:X,23,0)</f>
        <v>DTA TRANSP</v>
      </c>
      <c r="AA222" s="1" t="str">
        <f>IF(Z222="DTA TRANSP","",VLOOKUP(A222,[4]ImportationMaterialProgrammingE!$B:$V,21,0))</f>
        <v/>
      </c>
      <c r="AB222" s="22" t="e">
        <f>VLOOKUP(E222,[3]Relatório!$A$1:$AK$65536,36,0)</f>
        <v>#N/A</v>
      </c>
      <c r="AC222" s="22" t="s">
        <v>587</v>
      </c>
      <c r="AF222" s="24"/>
      <c r="AG222" s="24"/>
      <c r="AH222" s="24"/>
      <c r="AI222" s="24"/>
    </row>
    <row r="223" spans="1:35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VLOOKUP(A223,[4]ImportationMaterialProgrammingE!B$3:C$1048576,2,0)</f>
        <v xml:space="preserve">540201188 </v>
      </c>
      <c r="F223" s="3" t="s">
        <v>585</v>
      </c>
      <c r="G223" s="3" t="s">
        <v>452</v>
      </c>
      <c r="H223" s="17">
        <f t="shared" ca="1" si="9"/>
        <v>65</v>
      </c>
      <c r="I223" s="15" t="str">
        <f>IF(VLOOKUP(A223,[4]ImportationMaterialProgrammingE!B$4:U$1048576,20,0)=0,"",VLOOKUP(A223,[4]ImportationMaterialProgrammingE!B$4:U$1048576,20,0))</f>
        <v/>
      </c>
      <c r="J223" s="15" t="str">
        <f>IF(VLOOKUP(A223,[4]ImportationMaterialProgrammingE!B$3:Y$1048576,24,0)&lt;&gt;"","Sim","Não")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P223" s="3" t="s">
        <v>586</v>
      </c>
      <c r="Q223" s="16" t="str">
        <f>VLOOKUP(A223,[4]ImportationMaterialProgrammingE!B:AN,39,0)</f>
        <v xml:space="preserve">          </v>
      </c>
      <c r="R223" s="22" t="e">
        <f>VLOOKUP(E223,[3]Relatório!$A$1:$AK$65536,29,0)</f>
        <v>#N/A</v>
      </c>
      <c r="S223" s="22" t="s">
        <v>587</v>
      </c>
      <c r="T223" s="17" t="str">
        <f>VLOOKUP(A223,[4]ImportationMaterialProgrammingE!B:F,5,0)</f>
        <v/>
      </c>
      <c r="U223" s="22" t="e">
        <f>VLOOKUP(E223,[3]Relatório!$A$1:$AK$65536,33,0)</f>
        <v>#N/A</v>
      </c>
      <c r="V223" s="22">
        <v>44634</v>
      </c>
      <c r="W223" s="18">
        <f t="shared" ca="1" si="11"/>
        <v>11</v>
      </c>
      <c r="Z223" s="15" t="str">
        <f>VLOOKUP(A223,[4]ImportationMaterialProgrammingE!B:X,23,0)</f>
        <v>DTA TRANSP</v>
      </c>
      <c r="AA223" s="1" t="str">
        <f>IF(Z223="DTA TRANSP","",VLOOKUP(A223,[4]ImportationMaterialProgrammingE!$B:$V,21,0))</f>
        <v/>
      </c>
      <c r="AB223" s="22" t="e">
        <f>VLOOKUP(E223,[3]Relatório!$A$1:$AK$65536,36,0)</f>
        <v>#N/A</v>
      </c>
      <c r="AC223" s="22" t="s">
        <v>587</v>
      </c>
      <c r="AF223" s="24"/>
      <c r="AG223" s="24"/>
      <c r="AH223" s="24"/>
      <c r="AI223" s="24"/>
    </row>
    <row r="224" spans="1:35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VLOOKUP(A224,[4]ImportationMaterialProgrammingE!B$3:C$1048576,2,0)</f>
        <v xml:space="preserve">540201194 </v>
      </c>
      <c r="F224" s="3" t="s">
        <v>585</v>
      </c>
      <c r="G224" s="3" t="s">
        <v>452</v>
      </c>
      <c r="H224" s="17">
        <f t="shared" ca="1" si="9"/>
        <v>65</v>
      </c>
      <c r="I224" s="15" t="str">
        <f>IF(VLOOKUP(A224,[4]ImportationMaterialProgrammingE!B$4:U$1048576,20,0)=0,"",VLOOKUP(A224,[4]ImportationMaterialProgrammingE!B$4:U$1048576,20,0))</f>
        <v>07/03/2022</v>
      </c>
      <c r="J224" s="15" t="str">
        <f>IF(VLOOKUP(A224,[4]ImportationMaterialProgrammingE!B$3:Y$1048576,24,0)&lt;&gt;"","Sim","Não")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P224" s="3" t="s">
        <v>586</v>
      </c>
      <c r="Q224" s="16" t="str">
        <f>VLOOKUP(A224,[4]ImportationMaterialProgrammingE!B:AN,39,0)</f>
        <v>2204075905</v>
      </c>
      <c r="R224" s="22" t="e">
        <f>VLOOKUP(E224,[3]Relatório!$A$1:$AK$65536,29,0)</f>
        <v>#N/A</v>
      </c>
      <c r="S224" s="22">
        <v>44623</v>
      </c>
      <c r="T224" s="17" t="str">
        <f>VLOOKUP(A224,[4]ImportationMaterialProgrammingE!B:F,5,0)</f>
        <v>VERDE</v>
      </c>
      <c r="U224" s="22" t="e">
        <f>VLOOKUP(E224,[3]Relatório!$A$1:$AK$65536,33,0)</f>
        <v>#N/A</v>
      </c>
      <c r="V224" s="22">
        <v>44624</v>
      </c>
      <c r="W224" s="18">
        <f t="shared" ca="1" si="11"/>
        <v>1</v>
      </c>
      <c r="Z224" s="15" t="str">
        <f>VLOOKUP(A224,[4]ImportationMaterialProgrammingE!B:X,23,0)</f>
        <v>FINALIZADO</v>
      </c>
      <c r="AA224" s="1" t="str">
        <f>IF(Z224="DTA TRANSP","",VLOOKUP(A224,[4]ImportationMaterialProgrammingE!$B:$V,21,0))</f>
        <v>11/03/2022</v>
      </c>
      <c r="AB224" s="22" t="e">
        <f>VLOOKUP(E224,[3]Relatório!$A$1:$AK$65536,36,0)</f>
        <v>#N/A</v>
      </c>
      <c r="AC224" s="22">
        <v>44630</v>
      </c>
      <c r="AD224" s="3" t="s">
        <v>457</v>
      </c>
      <c r="AF224" s="24"/>
      <c r="AG224" s="24"/>
      <c r="AH224" s="24"/>
      <c r="AI224" s="24"/>
    </row>
    <row r="225" spans="1:35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VLOOKUP(A225,[4]ImportationMaterialProgrammingE!B$3:C$1048576,2,0)</f>
        <v xml:space="preserve">540201195 </v>
      </c>
      <c r="F225" s="3" t="s">
        <v>585</v>
      </c>
      <c r="G225" s="3" t="s">
        <v>452</v>
      </c>
      <c r="H225" s="17">
        <f t="shared" ca="1" si="9"/>
        <v>65</v>
      </c>
      <c r="I225" s="15" t="str">
        <f>IF(VLOOKUP(A225,[4]ImportationMaterialProgrammingE!B$4:U$1048576,20,0)=0,"",VLOOKUP(A225,[4]ImportationMaterialProgrammingE!B$4:U$1048576,20,0))</f>
        <v>25/02/2022</v>
      </c>
      <c r="J225" s="15" t="str">
        <f>IF(VLOOKUP(A225,[4]ImportationMaterialProgrammingE!B$3:Y$1048576,24,0)&lt;&gt;"","Sim","Não")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P225" s="3" t="s">
        <v>586</v>
      </c>
      <c r="Q225" s="16" t="str">
        <f>VLOOKUP(A225,[4]ImportationMaterialProgrammingE!B:AN,39,0)</f>
        <v>2203694997</v>
      </c>
      <c r="R225" s="22" t="e">
        <f>VLOOKUP(E225,[3]Relatório!$A$1:$AK$65536,29,0)</f>
        <v>#N/A</v>
      </c>
      <c r="S225" s="22">
        <v>44616</v>
      </c>
      <c r="T225" s="17" t="str">
        <f>VLOOKUP(A225,[4]ImportationMaterialProgrammingE!B:F,5,0)</f>
        <v>VERDE</v>
      </c>
      <c r="U225" s="22" t="e">
        <f>VLOOKUP(E225,[3]Relatório!$A$1:$AK$65536,33,0)</f>
        <v>#N/A</v>
      </c>
      <c r="V225" s="22">
        <v>44631</v>
      </c>
      <c r="W225" s="18">
        <f t="shared" ca="1" si="11"/>
        <v>8</v>
      </c>
      <c r="Z225" s="15" t="str">
        <f>VLOOKUP(A225,[4]ImportationMaterialProgrammingE!B:X,23,0)</f>
        <v>FINALIZADO</v>
      </c>
      <c r="AA225" s="1" t="str">
        <f>IF(Z225="DTA TRANSP","",VLOOKUP(A225,[4]ImportationMaterialProgrammingE!$B:$V,21,0))</f>
        <v>25/02/2022</v>
      </c>
      <c r="AB225" s="22" t="e">
        <f>VLOOKUP(E225,[3]Relatório!$A$1:$AK$65536,36,0)</f>
        <v>#N/A</v>
      </c>
      <c r="AC225" s="22">
        <v>44616</v>
      </c>
      <c r="AD225" s="3" t="s">
        <v>457</v>
      </c>
      <c r="AF225" s="24"/>
      <c r="AG225" s="24"/>
      <c r="AH225" s="24"/>
      <c r="AI225" s="24"/>
    </row>
    <row r="226" spans="1:35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VLOOKUP(A226,[4]ImportationMaterialProgrammingE!B$3:C$1048576,2,0)</f>
        <v xml:space="preserve">540201197 </v>
      </c>
      <c r="F226" s="3" t="s">
        <v>585</v>
      </c>
      <c r="G226" s="3" t="s">
        <v>452</v>
      </c>
      <c r="H226" s="17">
        <f t="shared" ca="1" si="9"/>
        <v>65</v>
      </c>
      <c r="I226" s="15" t="str">
        <f>IF(VLOOKUP(A226,[4]ImportationMaterialProgrammingE!B$4:U$1048576,20,0)=0,"",VLOOKUP(A226,[4]ImportationMaterialProgrammingE!B$4:U$1048576,20,0))</f>
        <v>25/02/2022</v>
      </c>
      <c r="J226" s="15" t="str">
        <f>IF(VLOOKUP(A226,[4]ImportationMaterialProgrammingE!B$3:Y$1048576,24,0)&lt;&gt;"","Sim","Não")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P226" s="3" t="s">
        <v>586</v>
      </c>
      <c r="Q226" s="16" t="str">
        <f>VLOOKUP(A226,[4]ImportationMaterialProgrammingE!B:AN,39,0)</f>
        <v>2203696515</v>
      </c>
      <c r="R226" s="22" t="e">
        <f>VLOOKUP(E226,[3]Relatório!$A$1:$AK$65536,29,0)</f>
        <v>#N/A</v>
      </c>
      <c r="S226" s="22">
        <v>44616</v>
      </c>
      <c r="T226" s="17" t="str">
        <f>VLOOKUP(A226,[4]ImportationMaterialProgrammingE!B:F,5,0)</f>
        <v>VERDE</v>
      </c>
      <c r="U226" s="22" t="e">
        <f>VLOOKUP(E226,[3]Relatório!$A$1:$AK$65536,33,0)</f>
        <v>#N/A</v>
      </c>
      <c r="V226" s="22">
        <v>44628</v>
      </c>
      <c r="W226" s="18">
        <f t="shared" ca="1" si="11"/>
        <v>5</v>
      </c>
      <c r="Z226" s="15" t="str">
        <f>VLOOKUP(A226,[4]ImportationMaterialProgrammingE!B:X,23,0)</f>
        <v>FINALIZADO</v>
      </c>
      <c r="AA226" s="1" t="str">
        <f>IF(Z226="DTA TRANSP","",VLOOKUP(A226,[4]ImportationMaterialProgrammingE!$B:$V,21,0))</f>
        <v>25/02/2022</v>
      </c>
      <c r="AB226" s="22" t="e">
        <f>VLOOKUP(E226,[3]Relatório!$A$1:$AK$65536,36,0)</f>
        <v>#N/A</v>
      </c>
      <c r="AC226" s="22">
        <v>44616</v>
      </c>
      <c r="AD226" s="3" t="s">
        <v>457</v>
      </c>
      <c r="AF226" s="24"/>
      <c r="AG226" s="24"/>
      <c r="AH226" s="24"/>
      <c r="AI226" s="24"/>
    </row>
    <row r="227" spans="1:35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VLOOKUP(A227,[4]ImportationMaterialProgrammingE!B$3:C$1048576,2,0)</f>
        <v xml:space="preserve">540201199 </v>
      </c>
      <c r="F227" s="3" t="s">
        <v>585</v>
      </c>
      <c r="G227" s="3" t="s">
        <v>452</v>
      </c>
      <c r="H227" s="17">
        <f t="shared" ca="1" si="9"/>
        <v>65</v>
      </c>
      <c r="I227" s="15" t="str">
        <f>IF(VLOOKUP(A227,[4]ImportationMaterialProgrammingE!B$4:U$1048576,20,0)=0,"",VLOOKUP(A227,[4]ImportationMaterialProgrammingE!B$4:U$1048576,20,0))</f>
        <v>08/03/2022</v>
      </c>
      <c r="J227" s="15" t="str">
        <f>IF(VLOOKUP(A227,[4]ImportationMaterialProgrammingE!B$3:Y$1048576,24,0)&lt;&gt;"","Sim","Não")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P227" s="3" t="s">
        <v>586</v>
      </c>
      <c r="Q227" s="16" t="str">
        <f>VLOOKUP(A227,[4]ImportationMaterialProgrammingE!B:AN,39,0)</f>
        <v>2204430411</v>
      </c>
      <c r="R227" s="22" t="e">
        <f>VLOOKUP(E227,[3]Relatório!$A$1:$AK$65536,29,0)</f>
        <v>#N/A</v>
      </c>
      <c r="S227" s="22">
        <v>44628</v>
      </c>
      <c r="T227" s="17" t="str">
        <f>VLOOKUP(A227,[4]ImportationMaterialProgrammingE!B:F,5,0)</f>
        <v>VERDE</v>
      </c>
      <c r="U227" s="22" t="e">
        <f>VLOOKUP(E227,[3]Relatório!$A$1:$AK$65536,33,0)</f>
        <v>#N/A</v>
      </c>
      <c r="V227" s="22">
        <v>44634</v>
      </c>
      <c r="W227" s="18">
        <f t="shared" ca="1" si="11"/>
        <v>11</v>
      </c>
      <c r="Z227" s="15" t="str">
        <f>VLOOKUP(A227,[4]ImportationMaterialProgrammingE!B:X,23,0)</f>
        <v>FINALIZADO</v>
      </c>
      <c r="AA227" s="1" t="str">
        <f>IF(Z227="DTA TRANSP","",VLOOKUP(A227,[4]ImportationMaterialProgrammingE!$B:$V,21,0))</f>
        <v>08/03/2022</v>
      </c>
      <c r="AB227" s="22" t="e">
        <f>VLOOKUP(E227,[3]Relatório!$A$1:$AK$65536,36,0)</f>
        <v>#N/A</v>
      </c>
      <c r="AC227" s="22">
        <v>44629</v>
      </c>
      <c r="AD227" s="3" t="s">
        <v>457</v>
      </c>
      <c r="AF227" s="24"/>
      <c r="AG227" s="24"/>
      <c r="AH227" s="24"/>
      <c r="AI227" s="24"/>
    </row>
    <row r="228" spans="1:35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VLOOKUP(A228,[4]ImportationMaterialProgrammingE!B$3:C$1048576,2,0)</f>
        <v xml:space="preserve">540201200 </v>
      </c>
      <c r="F228" s="3" t="s">
        <v>585</v>
      </c>
      <c r="G228" s="3" t="s">
        <v>452</v>
      </c>
      <c r="H228" s="17">
        <f t="shared" ca="1" si="9"/>
        <v>80</v>
      </c>
      <c r="I228" s="15" t="str">
        <f>IF(VLOOKUP(A228,[4]ImportationMaterialProgrammingE!B$4:U$1048576,20,0)=0,"",VLOOKUP(A228,[4]ImportationMaterialProgrammingE!B$4:U$1048576,20,0))</f>
        <v>14/03/2022</v>
      </c>
      <c r="J228" s="15" t="str">
        <f>IF(VLOOKUP(A228,[4]ImportationMaterialProgrammingE!B$3:Y$1048576,24,0)&lt;&gt;"","Sim","Não")</f>
        <v>Não</v>
      </c>
      <c r="K228" s="15" t="str">
        <f>IF(VLOOKUP(A228,[2]ImportationMaterialProgrammingE!B:X,23,0)="DTA TRANSP",VLOOKUP(A228,[2]ImportationMaterialProgrammingE!B:V,21,0),"")</f>
        <v/>
      </c>
      <c r="L228" s="15" t="str">
        <f>IF(VLOOKUP(A228,[2]ImportationMaterialProgrammingE!B:Y,24,0)=0,"",VLOOKUP(A228,[2]ImportationMaterialProgrammingE!B:Y,24,0))</f>
        <v>08/03/2022</v>
      </c>
      <c r="N228" s="3" t="str">
        <f t="shared" si="10"/>
        <v/>
      </c>
      <c r="P228" s="3" t="s">
        <v>586</v>
      </c>
      <c r="Q228" s="16" t="str">
        <f>VLOOKUP(A228,[4]ImportationMaterialProgrammingE!B:AN,39,0)</f>
        <v>2204730415</v>
      </c>
      <c r="R228" s="22" t="e">
        <f>VLOOKUP(E228,[3]Relatório!$A$1:$AK$65536,29,0)</f>
        <v>#N/A</v>
      </c>
      <c r="S228" s="22">
        <v>44631</v>
      </c>
      <c r="T228" s="17" t="str">
        <f>VLOOKUP(A228,[4]ImportationMaterialProgrammingE!B:F,5,0)</f>
        <v>VERDE</v>
      </c>
      <c r="U228" s="22" t="e">
        <f>VLOOKUP(E228,[3]Relatório!$A$1:$AK$65536,33,0)</f>
        <v>#N/A</v>
      </c>
      <c r="V228" s="22">
        <v>44623</v>
      </c>
      <c r="W228" s="18">
        <f t="shared" ca="1" si="11"/>
        <v>0</v>
      </c>
      <c r="Z228" s="15" t="str">
        <f>VLOOKUP(A228,[4]ImportationMaterialProgrammingE!B:X,23,0)</f>
        <v>FINALIZADO</v>
      </c>
      <c r="AA228" s="1" t="str">
        <f>IF(Z228="DTA TRANSP","",VLOOKUP(A228,[4]ImportationMaterialProgrammingE!$B:$V,21,0))</f>
        <v>14/03/2022</v>
      </c>
      <c r="AB228" s="22" t="e">
        <f>VLOOKUP(E228,[3]Relatório!$A$1:$AK$65536,36,0)</f>
        <v>#N/A</v>
      </c>
      <c r="AC228" s="22">
        <v>44631</v>
      </c>
      <c r="AD228" s="3" t="s">
        <v>457</v>
      </c>
      <c r="AF228" s="24"/>
      <c r="AG228" s="24"/>
      <c r="AH228" s="24"/>
      <c r="AI228" s="24"/>
    </row>
    <row r="229" spans="1:35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VLOOKUP(A229,[4]ImportationMaterialProgrammingE!B$3:C$1048576,2,0)</f>
        <v xml:space="preserve">540201201 </v>
      </c>
      <c r="F229" s="3" t="s">
        <v>585</v>
      </c>
      <c r="G229" s="3" t="s">
        <v>452</v>
      </c>
      <c r="H229" s="17">
        <f t="shared" ca="1" si="9"/>
        <v>80</v>
      </c>
      <c r="I229" s="15" t="str">
        <f>IF(VLOOKUP(A229,[4]ImportationMaterialProgrammingE!B$4:U$1048576,20,0)=0,"",VLOOKUP(A229,[4]ImportationMaterialProgrammingE!B$4:U$1048576,20,0))</f>
        <v/>
      </c>
      <c r="J229" s="15" t="str">
        <f>IF(VLOOKUP(A229,[4]ImportationMaterialProgrammingE!B$3:Y$1048576,24,0)&lt;&gt;"","Sim","Não")</f>
        <v>Sim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>08/03/2022</v>
      </c>
      <c r="N229" s="3" t="str">
        <f t="shared" si="10"/>
        <v/>
      </c>
      <c r="P229" s="3" t="s">
        <v>586</v>
      </c>
      <c r="Q229" s="16" t="str">
        <f>VLOOKUP(A229,[4]ImportationMaterialProgrammingE!B:AN,39,0)</f>
        <v>2204637504</v>
      </c>
      <c r="R229" s="22" t="e">
        <f>VLOOKUP(E229,[3]Relatório!$A$1:$AK$65536,29,0)</f>
        <v>#N/A</v>
      </c>
      <c r="S229" s="22">
        <v>44630</v>
      </c>
      <c r="T229" s="17" t="str">
        <f>VLOOKUP(A229,[4]ImportationMaterialProgrammingE!B:F,5,0)</f>
        <v>VERDE</v>
      </c>
      <c r="U229" s="22" t="e">
        <f>VLOOKUP(E229,[3]Relatório!$A$1:$AK$65536,33,0)</f>
        <v>#N/A</v>
      </c>
      <c r="V229" s="22">
        <v>44623</v>
      </c>
      <c r="W229" s="18">
        <f t="shared" ca="1" si="11"/>
        <v>0</v>
      </c>
      <c r="Z229" s="15" t="str">
        <f>VLOOKUP(A229,[4]ImportationMaterialProgrammingE!B:X,23,0)</f>
        <v>DTA EADI</v>
      </c>
      <c r="AA229" s="1" t="str">
        <f>IF(Z229="DTA TRANSP","",VLOOKUP(A229,[4]ImportationMaterialProgrammingE!$B:$V,21,0))</f>
        <v/>
      </c>
      <c r="AB229" s="22" t="e">
        <f>VLOOKUP(E229,[3]Relatório!$A$1:$AK$65536,36,0)</f>
        <v>#N/A</v>
      </c>
      <c r="AC229" s="22">
        <v>44634</v>
      </c>
      <c r="AF229" s="24"/>
      <c r="AG229" s="24"/>
      <c r="AH229" s="24"/>
      <c r="AI229" s="24"/>
    </row>
    <row r="230" spans="1:35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VLOOKUP(A230,[4]ImportationMaterialProgrammingE!B$3:C$1048576,2,0)</f>
        <v xml:space="preserve">540201205 </v>
      </c>
      <c r="F230" s="3" t="s">
        <v>585</v>
      </c>
      <c r="G230" s="3" t="s">
        <v>452</v>
      </c>
      <c r="H230" s="17">
        <f t="shared" ca="1" si="9"/>
        <v>65</v>
      </c>
      <c r="I230" s="15" t="str">
        <f>IF(VLOOKUP(A230,[4]ImportationMaterialProgrammingE!B$4:U$1048576,20,0)=0,"",VLOOKUP(A230,[4]ImportationMaterialProgrammingE!B$4:U$1048576,20,0))</f>
        <v>22/03/2022</v>
      </c>
      <c r="J230" s="15" t="str">
        <f>IF(VLOOKUP(A230,[4]ImportationMaterialProgrammingE!B$3:Y$1048576,24,0)&lt;&gt;"","Sim","Não")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P230" s="3" t="s">
        <v>586</v>
      </c>
      <c r="Q230" s="16" t="str">
        <f>VLOOKUP(A230,[4]ImportationMaterialProgrammingE!B:AN,39,0)</f>
        <v>2203555067</v>
      </c>
      <c r="R230" s="22" t="e">
        <f>VLOOKUP(E230,[3]Relatório!$A$1:$AK$65536,29,0)</f>
        <v>#N/A</v>
      </c>
      <c r="S230" s="22">
        <v>44614</v>
      </c>
      <c r="T230" s="17" t="str">
        <f>VLOOKUP(A230,[4]ImportationMaterialProgrammingE!B:F,5,0)</f>
        <v>VERDE</v>
      </c>
      <c r="U230" s="22" t="e">
        <f>VLOOKUP(E230,[3]Relatório!$A$1:$AK$65536,33,0)</f>
        <v>#N/A</v>
      </c>
      <c r="V230" s="22">
        <v>44623</v>
      </c>
      <c r="W230" s="18">
        <f t="shared" ca="1" si="11"/>
        <v>0</v>
      </c>
      <c r="Z230" s="15" t="str">
        <f>VLOOKUP(A230,[4]ImportationMaterialProgrammingE!B:X,23,0)</f>
        <v/>
      </c>
      <c r="AA230" s="1" t="str">
        <f>IF(Z230="DTA TRANSP","",VLOOKUP(A230,[4]ImportationMaterialProgrammingE!$B:$V,21,0))</f>
        <v/>
      </c>
      <c r="AB230" s="22" t="e">
        <f>VLOOKUP(E230,[3]Relatório!$A$1:$AK$65536,36,0)</f>
        <v>#N/A</v>
      </c>
      <c r="AC230" s="22">
        <v>44631</v>
      </c>
      <c r="AF230" s="24"/>
      <c r="AG230" s="24"/>
      <c r="AH230" s="24"/>
      <c r="AI230" s="24"/>
    </row>
    <row r="231" spans="1:35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VLOOKUP(A231,[4]ImportationMaterialProgrammingE!B$3:C$1048576,2,0)</f>
        <v xml:space="preserve">540201202 </v>
      </c>
      <c r="F231" s="3" t="s">
        <v>585</v>
      </c>
      <c r="G231" s="3" t="s">
        <v>452</v>
      </c>
      <c r="H231" s="17">
        <f t="shared" ca="1" si="9"/>
        <v>80</v>
      </c>
      <c r="I231" s="15" t="str">
        <f>IF(VLOOKUP(A231,[4]ImportationMaterialProgrammingE!B$4:U$1048576,20,0)=0,"",VLOOKUP(A231,[4]ImportationMaterialProgrammingE!B$4:U$1048576,20,0))</f>
        <v/>
      </c>
      <c r="J231" s="15" t="str">
        <f>IF(VLOOKUP(A231,[4]ImportationMaterialProgrammingE!B$3:Y$1048576,24,0)&lt;&gt;"","Sim","Não")</f>
        <v>Sim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>08/03/2022</v>
      </c>
      <c r="N231" s="3" t="str">
        <f t="shared" si="10"/>
        <v/>
      </c>
      <c r="P231" s="3" t="s">
        <v>586</v>
      </c>
      <c r="Q231" s="16" t="str">
        <f>VLOOKUP(A231,[4]ImportationMaterialProgrammingE!B:AN,39,0)</f>
        <v>2204637512</v>
      </c>
      <c r="R231" s="22" t="e">
        <f>VLOOKUP(E231,[3]Relatório!$A$1:$AK$65536,29,0)</f>
        <v>#N/A</v>
      </c>
      <c r="S231" s="22">
        <v>44630</v>
      </c>
      <c r="T231" s="17" t="str">
        <f>VLOOKUP(A231,[4]ImportationMaterialProgrammingE!B:F,5,0)</f>
        <v>VERDE</v>
      </c>
      <c r="U231" s="22" t="e">
        <f>VLOOKUP(E231,[3]Relatório!$A$1:$AK$65536,33,0)</f>
        <v>#N/A</v>
      </c>
      <c r="V231" s="22">
        <v>44617</v>
      </c>
      <c r="W231" s="18">
        <f t="shared" ca="1" si="11"/>
        <v>-6</v>
      </c>
      <c r="Z231" s="15" t="str">
        <f>VLOOKUP(A231,[4]ImportationMaterialProgrammingE!B:X,23,0)</f>
        <v>DTA EADI</v>
      </c>
      <c r="AA231" s="1" t="str">
        <f>IF(Z231="DTA TRANSP","",VLOOKUP(A231,[4]ImportationMaterialProgrammingE!$B:$V,21,0))</f>
        <v/>
      </c>
      <c r="AB231" s="22" t="e">
        <f>VLOOKUP(E231,[3]Relatório!$A$1:$AK$65536,36,0)</f>
        <v>#N/A</v>
      </c>
      <c r="AC231" s="22">
        <v>44631</v>
      </c>
      <c r="AF231" s="24"/>
      <c r="AG231" s="24"/>
      <c r="AH231" s="24"/>
      <c r="AI231" s="24"/>
    </row>
    <row r="232" spans="1:35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VLOOKUP(A232,[4]ImportationMaterialProgrammingE!B$3:C$1048576,2,0)</f>
        <v xml:space="preserve">540201203 </v>
      </c>
      <c r="F232" s="3" t="s">
        <v>585</v>
      </c>
      <c r="G232" s="3" t="s">
        <v>452</v>
      </c>
      <c r="H232" s="17">
        <f t="shared" ca="1" si="9"/>
        <v>80</v>
      </c>
      <c r="I232" s="15" t="str">
        <f>IF(VLOOKUP(A232,[4]ImportationMaterialProgrammingE!B$4:U$1048576,20,0)=0,"",VLOOKUP(A232,[4]ImportationMaterialProgrammingE!B$4:U$1048576,20,0))</f>
        <v/>
      </c>
      <c r="J232" s="15" t="str">
        <f>IF(VLOOKUP(A232,[4]ImportationMaterialProgrammingE!B$3:Y$1048576,24,0)&lt;&gt;"","Sim","Não")</f>
        <v>Sim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>08/03/2022</v>
      </c>
      <c r="N232" s="3" t="str">
        <f t="shared" si="10"/>
        <v/>
      </c>
      <c r="P232" s="3" t="s">
        <v>586</v>
      </c>
      <c r="Q232" s="16" t="str">
        <f>VLOOKUP(A232,[4]ImportationMaterialProgrammingE!B:AN,39,0)</f>
        <v>2204637997</v>
      </c>
      <c r="R232" s="22" t="e">
        <f>VLOOKUP(E232,[3]Relatório!$A$1:$AK$65536,29,0)</f>
        <v>#N/A</v>
      </c>
      <c r="S232" s="22">
        <v>44630</v>
      </c>
      <c r="T232" s="17" t="str">
        <f>VLOOKUP(A232,[4]ImportationMaterialProgrammingE!B:F,5,0)</f>
        <v>VERDE</v>
      </c>
      <c r="U232" s="22" t="e">
        <f>VLOOKUP(E232,[3]Relatório!$A$1:$AK$65536,33,0)</f>
        <v>#N/A</v>
      </c>
      <c r="V232" s="22">
        <v>44627</v>
      </c>
      <c r="W232" s="18">
        <f t="shared" ca="1" si="11"/>
        <v>4</v>
      </c>
      <c r="Z232" s="15" t="str">
        <f>VLOOKUP(A232,[4]ImportationMaterialProgrammingE!B:X,23,0)</f>
        <v>DTA EADI</v>
      </c>
      <c r="AA232" s="1" t="str">
        <f>IF(Z232="DTA TRANSP","",VLOOKUP(A232,[4]ImportationMaterialProgrammingE!$B:$V,21,0))</f>
        <v/>
      </c>
      <c r="AB232" s="22" t="e">
        <f>VLOOKUP(E232,[3]Relatório!$A$1:$AK$65536,36,0)</f>
        <v>#N/A</v>
      </c>
      <c r="AC232" s="22" t="s">
        <v>587</v>
      </c>
      <c r="AF232" s="24"/>
      <c r="AG232" s="24"/>
      <c r="AH232" s="24"/>
      <c r="AI232" s="24"/>
    </row>
    <row r="233" spans="1:35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VLOOKUP(A233,[4]ImportationMaterialProgrammingE!B$3:C$1048576,2,0)</f>
        <v xml:space="preserve">540201204 </v>
      </c>
      <c r="F233" s="3" t="s">
        <v>585</v>
      </c>
      <c r="G233" s="3" t="s">
        <v>452</v>
      </c>
      <c r="H233" s="17">
        <f t="shared" ca="1" si="9"/>
        <v>80</v>
      </c>
      <c r="I233" s="15" t="str">
        <f>IF(VLOOKUP(A233,[4]ImportationMaterialProgrammingE!B$4:U$1048576,20,0)=0,"",VLOOKUP(A233,[4]ImportationMaterialProgrammingE!B$4:U$1048576,20,0))</f>
        <v/>
      </c>
      <c r="J233" s="15" t="str">
        <f>IF(VLOOKUP(A233,[4]ImportationMaterialProgrammingE!B$3:Y$1048576,24,0)&lt;&gt;"","Sim","Não")</f>
        <v>Sim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>08/03/2022</v>
      </c>
      <c r="N233" s="3" t="str">
        <f t="shared" si="10"/>
        <v/>
      </c>
      <c r="P233" s="3" t="s">
        <v>586</v>
      </c>
      <c r="Q233" s="16" t="str">
        <f>VLOOKUP(A233,[4]ImportationMaterialProgrammingE!B:AN,39,0)</f>
        <v>2204637539</v>
      </c>
      <c r="R233" s="22" t="e">
        <f>VLOOKUP(E233,[3]Relatório!$A$1:$AK$65536,29,0)</f>
        <v>#N/A</v>
      </c>
      <c r="S233" s="22">
        <v>44630</v>
      </c>
      <c r="T233" s="17" t="str">
        <f>VLOOKUP(A233,[4]ImportationMaterialProgrammingE!B:F,5,0)</f>
        <v>VERDE</v>
      </c>
      <c r="U233" s="22" t="e">
        <f>VLOOKUP(E233,[3]Relatório!$A$1:$AK$65536,33,0)</f>
        <v>#N/A</v>
      </c>
      <c r="V233" s="22">
        <v>44623</v>
      </c>
      <c r="W233" s="18">
        <f t="shared" ca="1" si="11"/>
        <v>0</v>
      </c>
      <c r="Z233" s="15" t="str">
        <f>VLOOKUP(A233,[4]ImportationMaterialProgrammingE!B:X,23,0)</f>
        <v>DTA EADI</v>
      </c>
      <c r="AA233" s="1" t="str">
        <f>IF(Z233="DTA TRANSP","",VLOOKUP(A233,[4]ImportationMaterialProgrammingE!$B:$V,21,0))</f>
        <v/>
      </c>
      <c r="AB233" s="22" t="e">
        <f>VLOOKUP(E233,[3]Relatório!$A$1:$AK$65536,36,0)</f>
        <v>#N/A</v>
      </c>
      <c r="AC233" s="22" t="s">
        <v>587</v>
      </c>
      <c r="AF233" s="24"/>
      <c r="AG233" s="24"/>
      <c r="AH233" s="24"/>
      <c r="AI233" s="24"/>
    </row>
    <row r="234" spans="1:35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VLOOKUP(A234,[4]ImportationMaterialProgrammingE!B$3:C$1048576,2,0)</f>
        <v xml:space="preserve">540201206 </v>
      </c>
      <c r="F234" s="3" t="s">
        <v>585</v>
      </c>
      <c r="G234" s="3" t="s">
        <v>452</v>
      </c>
      <c r="H234" s="17">
        <f t="shared" ca="1" si="9"/>
        <v>65</v>
      </c>
      <c r="I234" s="15" t="str">
        <f>IF(VLOOKUP(A234,[4]ImportationMaterialProgrammingE!B$4:U$1048576,20,0)=0,"",VLOOKUP(A234,[4]ImportationMaterialProgrammingE!B$4:U$1048576,20,0))</f>
        <v>25/02/2022</v>
      </c>
      <c r="J234" s="15" t="str">
        <f>IF(VLOOKUP(A234,[4]ImportationMaterialProgrammingE!B$3:Y$1048576,24,0)&lt;&gt;"","Sim","Não")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P234" s="3" t="s">
        <v>586</v>
      </c>
      <c r="Q234" s="16" t="str">
        <f>VLOOKUP(A234,[4]ImportationMaterialProgrammingE!B:AN,39,0)</f>
        <v>2203696523</v>
      </c>
      <c r="R234" s="22" t="e">
        <f>VLOOKUP(E234,[3]Relatório!$A$1:$AK$65536,29,0)</f>
        <v>#N/A</v>
      </c>
      <c r="S234" s="22">
        <v>44616</v>
      </c>
      <c r="T234" s="17" t="str">
        <f>VLOOKUP(A234,[4]ImportationMaterialProgrammingE!B:F,5,0)</f>
        <v>VERDE</v>
      </c>
      <c r="U234" s="22" t="e">
        <f>VLOOKUP(E234,[3]Relatório!$A$1:$AK$65536,33,0)</f>
        <v>#N/A</v>
      </c>
      <c r="V234" s="22">
        <v>44623</v>
      </c>
      <c r="W234" s="18">
        <f t="shared" ca="1" si="11"/>
        <v>0</v>
      </c>
      <c r="Z234" s="15" t="str">
        <f>VLOOKUP(A234,[4]ImportationMaterialProgrammingE!B:X,23,0)</f>
        <v>FINALIZADO</v>
      </c>
      <c r="AA234" s="1" t="str">
        <f>IF(Z234="DTA TRANSP","",VLOOKUP(A234,[4]ImportationMaterialProgrammingE!$B:$V,21,0))</f>
        <v/>
      </c>
      <c r="AB234" s="22" t="e">
        <f>VLOOKUP(E234,[3]Relatório!$A$1:$AK$65536,36,0)</f>
        <v>#N/A</v>
      </c>
      <c r="AC234" s="22">
        <v>44616</v>
      </c>
      <c r="AD234" s="3" t="s">
        <v>457</v>
      </c>
      <c r="AF234" s="24"/>
      <c r="AG234" s="24"/>
      <c r="AH234" s="24"/>
      <c r="AI234" s="24"/>
    </row>
    <row r="235" spans="1:35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VLOOKUP(A235,[4]ImportationMaterialProgrammingE!B$3:C$1048576,2,0)</f>
        <v xml:space="preserve">540201207 </v>
      </c>
      <c r="F235" s="3" t="s">
        <v>585</v>
      </c>
      <c r="G235" s="3" t="s">
        <v>452</v>
      </c>
      <c r="H235" s="17">
        <f t="shared" ca="1" si="9"/>
        <v>80</v>
      </c>
      <c r="I235" s="15" t="str">
        <f>IF(VLOOKUP(A235,[4]ImportationMaterialProgrammingE!B$4:U$1048576,20,0)=0,"",VLOOKUP(A235,[4]ImportationMaterialProgrammingE!B$4:U$1048576,20,0))</f>
        <v/>
      </c>
      <c r="J235" s="15" t="str">
        <f>IF(VLOOKUP(A235,[4]ImportationMaterialProgrammingE!B$3:Y$1048576,24,0)&lt;&gt;"","Sim","Não")</f>
        <v>Sim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>08/03/2022</v>
      </c>
      <c r="N235" s="3" t="str">
        <f t="shared" si="10"/>
        <v/>
      </c>
      <c r="P235" s="3" t="s">
        <v>586</v>
      </c>
      <c r="Q235" s="16" t="str">
        <f>VLOOKUP(A235,[4]ImportationMaterialProgrammingE!B:AN,39,0)</f>
        <v>2204637547</v>
      </c>
      <c r="R235" s="22" t="e">
        <f>VLOOKUP(E235,[3]Relatório!$A$1:$AK$65536,29,0)</f>
        <v>#N/A</v>
      </c>
      <c r="S235" s="22">
        <v>44630</v>
      </c>
      <c r="T235" s="17" t="str">
        <f>VLOOKUP(A235,[4]ImportationMaterialProgrammingE!B:F,5,0)</f>
        <v>VERDE</v>
      </c>
      <c r="U235" s="22" t="e">
        <f>VLOOKUP(E235,[3]Relatório!$A$1:$AK$65536,33,0)</f>
        <v>#N/A</v>
      </c>
      <c r="V235" s="22">
        <v>44623</v>
      </c>
      <c r="W235" s="18">
        <f t="shared" ca="1" si="11"/>
        <v>0</v>
      </c>
      <c r="Z235" s="15" t="str">
        <f>VLOOKUP(A235,[4]ImportationMaterialProgrammingE!B:X,23,0)</f>
        <v>DTA EADI</v>
      </c>
      <c r="AA235" s="1" t="str">
        <f>IF(Z235="DTA TRANSP","",VLOOKUP(A235,[4]ImportationMaterialProgrammingE!$B:$V,21,0))</f>
        <v/>
      </c>
      <c r="AB235" s="22" t="e">
        <f>VLOOKUP(E235,[3]Relatório!$A$1:$AK$65536,36,0)</f>
        <v>#N/A</v>
      </c>
      <c r="AC235" s="22" t="s">
        <v>587</v>
      </c>
      <c r="AF235" s="24"/>
      <c r="AG235" s="24"/>
      <c r="AH235" s="24"/>
      <c r="AI235" s="24"/>
    </row>
    <row r="236" spans="1:35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VLOOKUP(A236,[4]ImportationMaterialProgrammingE!B$3:C$1048576,2,0)</f>
        <v xml:space="preserve">540201208 </v>
      </c>
      <c r="F236" s="3" t="s">
        <v>585</v>
      </c>
      <c r="G236" s="3" t="s">
        <v>452</v>
      </c>
      <c r="H236" s="17">
        <f t="shared" ca="1" si="9"/>
        <v>65</v>
      </c>
      <c r="I236" s="15" t="str">
        <f>IF(VLOOKUP(A236,[4]ImportationMaterialProgrammingE!B$4:U$1048576,20,0)=0,"",VLOOKUP(A236,[4]ImportationMaterialProgrammingE!B$4:U$1048576,20,0))</f>
        <v>15/03/2022</v>
      </c>
      <c r="J236" s="15" t="str">
        <f>IF(VLOOKUP(A236,[4]ImportationMaterialProgrammingE!B$3:Y$1048576,24,0)&lt;&gt;"","Sim","Não")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P236" s="3" t="s">
        <v>586</v>
      </c>
      <c r="Q236" s="16" t="str">
        <f>VLOOKUP(A236,[4]ImportationMaterialProgrammingE!B:AN,39,0)</f>
        <v>2204730423</v>
      </c>
      <c r="R236" s="22" t="e">
        <f>VLOOKUP(E236,[3]Relatório!$A$1:$AK$65536,29,0)</f>
        <v>#N/A</v>
      </c>
      <c r="S236" s="22">
        <v>44631</v>
      </c>
      <c r="T236" s="17" t="str">
        <f>VLOOKUP(A236,[4]ImportationMaterialProgrammingE!B:F,5,0)</f>
        <v>VERMELHO</v>
      </c>
      <c r="U236" s="22" t="e">
        <f>VLOOKUP(E236,[3]Relatório!$A$1:$AK$65536,33,0)</f>
        <v>#N/A</v>
      </c>
      <c r="V236" s="22">
        <v>44630</v>
      </c>
      <c r="W236" s="18">
        <f t="shared" ca="1" si="11"/>
        <v>7</v>
      </c>
      <c r="Z236" s="15" t="str">
        <f>VLOOKUP(A236,[4]ImportationMaterialProgrammingE!B:X,23,0)</f>
        <v/>
      </c>
      <c r="AA236" s="1" t="str">
        <f>IF(Z236="DTA TRANSP","",VLOOKUP(A236,[4]ImportationMaterialProgrammingE!$B:$V,21,0))</f>
        <v/>
      </c>
      <c r="AB236" s="22" t="e">
        <f>VLOOKUP(E236,[3]Relatório!$A$1:$AK$65536,36,0)</f>
        <v>#N/A</v>
      </c>
      <c r="AC236" s="22" t="s">
        <v>587</v>
      </c>
      <c r="AF236" s="24"/>
      <c r="AG236" s="24"/>
      <c r="AH236" s="24"/>
      <c r="AI236" s="24"/>
    </row>
    <row r="237" spans="1:35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VLOOKUP(A237,[4]ImportationMaterialProgrammingE!B$3:C$1048576,2,0)</f>
        <v xml:space="preserve">540201210 </v>
      </c>
      <c r="F237" s="3" t="s">
        <v>585</v>
      </c>
      <c r="G237" s="3" t="s">
        <v>452</v>
      </c>
      <c r="H237" s="17">
        <f t="shared" ca="1" si="9"/>
        <v>80</v>
      </c>
      <c r="I237" s="15" t="str">
        <f>IF(VLOOKUP(A237,[4]ImportationMaterialProgrammingE!B$4:U$1048576,20,0)=0,"",VLOOKUP(A237,[4]ImportationMaterialProgrammingE!B$4:U$1048576,20,0))</f>
        <v/>
      </c>
      <c r="J237" s="15" t="str">
        <f>IF(VLOOKUP(A237,[4]ImportationMaterialProgrammingE!B$3:Y$1048576,24,0)&lt;&gt;"","Sim","Não")</f>
        <v>Sim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>08/03/2022</v>
      </c>
      <c r="N237" s="3" t="str">
        <f t="shared" si="10"/>
        <v/>
      </c>
      <c r="P237" s="3" t="s">
        <v>456</v>
      </c>
      <c r="Q237" s="16" t="str">
        <f>VLOOKUP(A237,[4]ImportationMaterialProgrammingE!B:AN,39,0)</f>
        <v>2204628963</v>
      </c>
      <c r="R237" s="22" t="e">
        <f>VLOOKUP(E237,[3]Relatório!$A$1:$AK$65536,29,0)</f>
        <v>#N/A</v>
      </c>
      <c r="S237" s="22">
        <v>44630</v>
      </c>
      <c r="T237" s="17" t="str">
        <f>VLOOKUP(A237,[4]ImportationMaterialProgrammingE!B:F,5,0)</f>
        <v>VERDE</v>
      </c>
      <c r="U237" s="22" t="e">
        <f>VLOOKUP(E237,[3]Relatório!$A$1:$AK$65536,33,0)</f>
        <v>#N/A</v>
      </c>
      <c r="V237" s="22">
        <v>44617</v>
      </c>
      <c r="W237" s="18">
        <f t="shared" ca="1" si="11"/>
        <v>-6</v>
      </c>
      <c r="Z237" s="15" t="str">
        <f>VLOOKUP(A237,[4]ImportationMaterialProgrammingE!B:X,23,0)</f>
        <v>DTA EADI</v>
      </c>
      <c r="AA237" s="1" t="str">
        <f>IF(Z237="DTA TRANSP","",VLOOKUP(A237,[4]ImportationMaterialProgrammingE!$B:$V,21,0))</f>
        <v/>
      </c>
      <c r="AB237" s="22" t="e">
        <f>VLOOKUP(E237,[3]Relatório!$A$1:$AK$65536,36,0)</f>
        <v>#N/A</v>
      </c>
      <c r="AC237" s="22" t="s">
        <v>587</v>
      </c>
      <c r="AF237" s="24"/>
      <c r="AG237" s="24"/>
      <c r="AH237" s="24"/>
      <c r="AI237" s="24"/>
    </row>
    <row r="238" spans="1:35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VLOOKUP(A238,[4]ImportationMaterialProgrammingE!B$3:C$1048576,2,0)</f>
        <v xml:space="preserve">540201211 </v>
      </c>
      <c r="F238" s="3" t="s">
        <v>585</v>
      </c>
      <c r="G238" s="3" t="s">
        <v>452</v>
      </c>
      <c r="H238" s="17">
        <f t="shared" ca="1" si="9"/>
        <v>80</v>
      </c>
      <c r="I238" s="15" t="str">
        <f>IF(VLOOKUP(A238,[4]ImportationMaterialProgrammingE!B$4:U$1048576,20,0)=0,"",VLOOKUP(A238,[4]ImportationMaterialProgrammingE!B$4:U$1048576,20,0))</f>
        <v/>
      </c>
      <c r="J238" s="15" t="str">
        <f>IF(VLOOKUP(A238,[4]ImportationMaterialProgrammingE!B$3:Y$1048576,24,0)&lt;&gt;"","Sim","Não")</f>
        <v>Sim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>08/03/2022</v>
      </c>
      <c r="N238" s="3" t="str">
        <f t="shared" si="10"/>
        <v/>
      </c>
      <c r="P238" s="3" t="s">
        <v>456</v>
      </c>
      <c r="Q238" s="16" t="str">
        <f>VLOOKUP(A238,[4]ImportationMaterialProgrammingE!B:AN,39,0)</f>
        <v>2204628971</v>
      </c>
      <c r="R238" s="22" t="e">
        <f>VLOOKUP(E238,[3]Relatório!$A$1:$AK$65536,29,0)</f>
        <v>#N/A</v>
      </c>
      <c r="S238" s="22">
        <v>44630</v>
      </c>
      <c r="T238" s="17" t="str">
        <f>VLOOKUP(A238,[4]ImportationMaterialProgrammingE!B:F,5,0)</f>
        <v>VERDE</v>
      </c>
      <c r="U238" s="22" t="e">
        <f>VLOOKUP(E238,[3]Relatório!$A$1:$AK$65536,33,0)</f>
        <v>#N/A</v>
      </c>
      <c r="V238" s="22">
        <v>44617</v>
      </c>
      <c r="W238" s="18">
        <f t="shared" ca="1" si="11"/>
        <v>-6</v>
      </c>
      <c r="Z238" s="15" t="str">
        <f>VLOOKUP(A238,[4]ImportationMaterialProgrammingE!B:X,23,0)</f>
        <v>DTA EADI</v>
      </c>
      <c r="AA238" s="1" t="str">
        <f>IF(Z238="DTA TRANSP","",VLOOKUP(A238,[4]ImportationMaterialProgrammingE!$B:$V,21,0))</f>
        <v/>
      </c>
      <c r="AB238" s="22" t="e">
        <f>VLOOKUP(E238,[3]Relatório!$A$1:$AK$65536,36,0)</f>
        <v>#N/A</v>
      </c>
      <c r="AC238" s="22" t="s">
        <v>587</v>
      </c>
      <c r="AF238" s="24"/>
      <c r="AG238" s="24"/>
      <c r="AH238" s="24"/>
      <c r="AI238" s="24"/>
    </row>
    <row r="239" spans="1:35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VLOOKUP(A239,[4]ImportationMaterialProgrammingE!B$3:C$1048576,2,0)</f>
        <v xml:space="preserve">540201212 </v>
      </c>
      <c r="F239" s="3" t="s">
        <v>585</v>
      </c>
      <c r="G239" s="3" t="s">
        <v>452</v>
      </c>
      <c r="H239" s="17">
        <f t="shared" ca="1" si="9"/>
        <v>65</v>
      </c>
      <c r="I239" s="15" t="str">
        <f>IF(VLOOKUP(A239,[4]ImportationMaterialProgrammingE!B$4:U$1048576,20,0)=0,"",VLOOKUP(A239,[4]ImportationMaterialProgrammingE!B$4:U$1048576,20,0))</f>
        <v>24/03/2022</v>
      </c>
      <c r="J239" s="15" t="str">
        <f>IF(VLOOKUP(A239,[4]ImportationMaterialProgrammingE!B$3:Y$1048576,24,0)&lt;&gt;"","Sim","Não")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VLOOKUP(A239,[4]ImportationMaterialProgrammingE!B:AN,39,0)</f>
        <v>2204628980</v>
      </c>
      <c r="R239" s="22" t="e">
        <f>VLOOKUP(E239,[3]Relatório!$A$1:$AK$65536,29,0)</f>
        <v>#N/A</v>
      </c>
      <c r="S239" s="22">
        <v>44630</v>
      </c>
      <c r="T239" s="17" t="str">
        <f>VLOOKUP(A239,[4]ImportationMaterialProgrammingE!B:F,5,0)</f>
        <v>VERDE</v>
      </c>
      <c r="U239" s="22" t="e">
        <f>VLOOKUP(E239,[3]Relatório!$A$1:$AK$65536,33,0)</f>
        <v>#N/A</v>
      </c>
      <c r="V239" s="22">
        <v>44629</v>
      </c>
      <c r="W239" s="18">
        <f t="shared" ca="1" si="11"/>
        <v>6</v>
      </c>
      <c r="Z239" s="15" t="str">
        <f>VLOOKUP(A239,[4]ImportationMaterialProgrammingE!B:X,23,0)</f>
        <v/>
      </c>
      <c r="AA239" s="1" t="str">
        <f>IF(Z239="DTA TRANSP","",VLOOKUP(A239,[4]ImportationMaterialProgrammingE!$B:$V,21,0))</f>
        <v/>
      </c>
      <c r="AB239" s="22" t="e">
        <f>VLOOKUP(E239,[3]Relatório!$A$1:$AK$65536,36,0)</f>
        <v>#N/A</v>
      </c>
      <c r="AC239" s="22" t="s">
        <v>587</v>
      </c>
      <c r="AF239" s="24"/>
      <c r="AG239" s="24"/>
      <c r="AH239" s="24"/>
      <c r="AI239" s="24"/>
    </row>
    <row r="240" spans="1:35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VLOOKUP(A240,[4]ImportationMaterialProgrammingE!B$3:C$1048576,2,0)</f>
        <v xml:space="preserve">540201214 </v>
      </c>
      <c r="F240" s="3" t="s">
        <v>585</v>
      </c>
      <c r="G240" s="3" t="s">
        <v>452</v>
      </c>
      <c r="H240" s="17">
        <f t="shared" ca="1" si="9"/>
        <v>65</v>
      </c>
      <c r="I240" s="15" t="str">
        <f>IF(VLOOKUP(A240,[4]ImportationMaterialProgrammingE!B$4:U$1048576,20,0)=0,"",VLOOKUP(A240,[4]ImportationMaterialProgrammingE!B$4:U$1048576,20,0))</f>
        <v>24/02/2022</v>
      </c>
      <c r="J240" s="15" t="str">
        <f>IF(VLOOKUP(A240,[4]ImportationMaterialProgrammingE!B$3:Y$1048576,24,0)&lt;&gt;"","Sim","Não")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P240" s="3" t="s">
        <v>586</v>
      </c>
      <c r="Q240" s="16" t="str">
        <f>VLOOKUP(A240,[4]ImportationMaterialProgrammingE!B:AN,39,0)</f>
        <v>2203656912</v>
      </c>
      <c r="R240" s="22" t="e">
        <f>VLOOKUP(E240,[3]Relatório!$A$1:$AK$65536,29,0)</f>
        <v>#N/A</v>
      </c>
      <c r="S240" s="22">
        <v>44615</v>
      </c>
      <c r="T240" s="17" t="str">
        <f>VLOOKUP(A240,[4]ImportationMaterialProgrammingE!B:F,5,0)</f>
        <v>VERDE</v>
      </c>
      <c r="U240" s="22" t="e">
        <f>VLOOKUP(E240,[3]Relatório!$A$1:$AK$65536,33,0)</f>
        <v>#N/A</v>
      </c>
      <c r="V240" s="22">
        <v>44631</v>
      </c>
      <c r="W240" s="18">
        <f t="shared" ca="1" si="11"/>
        <v>8</v>
      </c>
      <c r="Z240" s="15" t="str">
        <f>VLOOKUP(A240,[4]ImportationMaterialProgrammingE!B:X,23,0)</f>
        <v>FINALIZADO</v>
      </c>
      <c r="AA240" s="1" t="str">
        <f>IF(Z240="DTA TRANSP","",VLOOKUP(A240,[4]ImportationMaterialProgrammingE!$B:$V,21,0))</f>
        <v/>
      </c>
      <c r="AB240" s="22" t="e">
        <f>VLOOKUP(E240,[3]Relatório!$A$1:$AK$65536,36,0)</f>
        <v>#N/A</v>
      </c>
      <c r="AC240" s="22">
        <v>44616</v>
      </c>
      <c r="AD240" s="3" t="s">
        <v>457</v>
      </c>
      <c r="AF240" s="24"/>
      <c r="AG240" s="24"/>
      <c r="AH240" s="24"/>
      <c r="AI240" s="24"/>
    </row>
    <row r="241" spans="1:35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VLOOKUP(A241,[4]ImportationMaterialProgrammingE!B$3:C$1048576,2,0)</f>
        <v xml:space="preserve">540201216 </v>
      </c>
      <c r="F241" s="3" t="s">
        <v>585</v>
      </c>
      <c r="G241" s="3" t="s">
        <v>452</v>
      </c>
      <c r="H241" s="17">
        <f t="shared" ca="1" si="9"/>
        <v>80</v>
      </c>
      <c r="I241" s="15" t="str">
        <f>IF(VLOOKUP(A241,[4]ImportationMaterialProgrammingE!B$4:U$1048576,20,0)=0,"",VLOOKUP(A241,[4]ImportationMaterialProgrammingE!B$4:U$1048576,20,0))</f>
        <v/>
      </c>
      <c r="J241" s="15" t="str">
        <f>IF(VLOOKUP(A241,[4]ImportationMaterialProgrammingE!B$3:Y$1048576,24,0)&lt;&gt;"","Sim","Não")</f>
        <v>Sim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>08/03/2022</v>
      </c>
      <c r="N241" s="3" t="str">
        <f t="shared" si="10"/>
        <v/>
      </c>
      <c r="P241" s="3" t="s">
        <v>456</v>
      </c>
      <c r="Q241" s="16" t="str">
        <f>VLOOKUP(A241,[4]ImportationMaterialProgrammingE!B:AN,39,0)</f>
        <v>2204629110</v>
      </c>
      <c r="R241" s="22" t="e">
        <f>VLOOKUP(E241,[3]Relatório!$A$1:$AK$65536,29,0)</f>
        <v>#N/A</v>
      </c>
      <c r="S241" s="22">
        <v>44630</v>
      </c>
      <c r="T241" s="17" t="str">
        <f>VLOOKUP(A241,[4]ImportationMaterialProgrammingE!B:F,5,0)</f>
        <v>VERDE</v>
      </c>
      <c r="U241" s="22" t="e">
        <f>VLOOKUP(E241,[3]Relatório!$A$1:$AK$65536,33,0)</f>
        <v>#N/A</v>
      </c>
      <c r="V241" s="22">
        <v>44624</v>
      </c>
      <c r="W241" s="18">
        <f t="shared" ca="1" si="11"/>
        <v>1</v>
      </c>
      <c r="Z241" s="15" t="str">
        <f>VLOOKUP(A241,[4]ImportationMaterialProgrammingE!B:X,23,0)</f>
        <v>DTA EADI</v>
      </c>
      <c r="AA241" s="1" t="str">
        <f>IF(Z241="DTA TRANSP","",VLOOKUP(A241,[4]ImportationMaterialProgrammingE!$B:$V,21,0))</f>
        <v/>
      </c>
      <c r="AB241" s="22" t="e">
        <f>VLOOKUP(E241,[3]Relatório!$A$1:$AK$65536,36,0)</f>
        <v>#N/A</v>
      </c>
      <c r="AC241" s="22" t="s">
        <v>587</v>
      </c>
      <c r="AF241" s="24"/>
      <c r="AG241" s="24"/>
      <c r="AH241" s="24"/>
      <c r="AI241" s="24"/>
    </row>
    <row r="242" spans="1:35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VLOOKUP(A242,[4]ImportationMaterialProgrammingE!B$3:C$1048576,2,0)</f>
        <v xml:space="preserve">540201217 </v>
      </c>
      <c r="F242" s="3" t="s">
        <v>585</v>
      </c>
      <c r="G242" s="3" t="s">
        <v>452</v>
      </c>
      <c r="H242" s="17">
        <f t="shared" ca="1" si="9"/>
        <v>65</v>
      </c>
      <c r="I242" s="15" t="str">
        <f>IF(VLOOKUP(A242,[4]ImportationMaterialProgrammingE!B$4:U$1048576,20,0)=0,"",VLOOKUP(A242,[4]ImportationMaterialProgrammingE!B$4:U$1048576,20,0))</f>
        <v>08/03/2022</v>
      </c>
      <c r="J242" s="15" t="str">
        <f>IF(VLOOKUP(A242,[4]ImportationMaterialProgrammingE!B$3:Y$1048576,24,0)&lt;&gt;"","Sim","Não")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VLOOKUP(A242,[4]ImportationMaterialProgrammingE!B:AN,39,0)</f>
        <v>2204337802</v>
      </c>
      <c r="R242" s="22" t="e">
        <f>VLOOKUP(E242,[3]Relatório!$A$1:$AK$65536,29,0)</f>
        <v>#N/A</v>
      </c>
      <c r="S242" s="22">
        <v>44627</v>
      </c>
      <c r="T242" s="17" t="str">
        <f>VLOOKUP(A242,[4]ImportationMaterialProgrammingE!B:F,5,0)</f>
        <v>VERDE</v>
      </c>
      <c r="U242" s="22" t="e">
        <f>VLOOKUP(E242,[3]Relatório!$A$1:$AK$65536,33,0)</f>
        <v>#N/A</v>
      </c>
      <c r="V242" s="22">
        <v>44627</v>
      </c>
      <c r="W242" s="18">
        <f t="shared" ca="1" si="11"/>
        <v>4</v>
      </c>
      <c r="Z242" s="15" t="str">
        <f>VLOOKUP(A242,[4]ImportationMaterialProgrammingE!B:X,23,0)</f>
        <v>FINALIZADO</v>
      </c>
      <c r="AA242" s="1" t="str">
        <f>IF(Z242="DTA TRANSP","",VLOOKUP(A242,[4]ImportationMaterialProgrammingE!$B:$V,21,0))</f>
        <v>08/03/2022</v>
      </c>
      <c r="AB242" s="22" t="e">
        <f>VLOOKUP(E242,[3]Relatório!$A$1:$AK$65536,36,0)</f>
        <v>#N/A</v>
      </c>
      <c r="AC242" s="22">
        <v>44628</v>
      </c>
      <c r="AD242" s="3" t="s">
        <v>457</v>
      </c>
      <c r="AF242" s="24"/>
      <c r="AG242" s="24"/>
      <c r="AH242" s="24"/>
      <c r="AI242" s="24"/>
    </row>
    <row r="243" spans="1:35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VLOOKUP(A243,[4]ImportationMaterialProgrammingE!B$3:C$1048576,2,0)</f>
        <v xml:space="preserve">540201196 </v>
      </c>
      <c r="F243" s="3" t="s">
        <v>585</v>
      </c>
      <c r="G243" s="3" t="s">
        <v>452</v>
      </c>
      <c r="H243" s="17">
        <f t="shared" ca="1" si="9"/>
        <v>65</v>
      </c>
      <c r="I243" s="15" t="str">
        <f>IF(VLOOKUP(A243,[4]ImportationMaterialProgrammingE!B$4:U$1048576,20,0)=0,"",VLOOKUP(A243,[4]ImportationMaterialProgrammingE!B$4:U$1048576,20,0))</f>
        <v/>
      </c>
      <c r="J243" s="15" t="str">
        <f>IF(VLOOKUP(A243,[4]ImportationMaterialProgrammingE!B$3:Y$1048576,24,0)&lt;&gt;"","Sim","Não")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P243" s="3" t="s">
        <v>586</v>
      </c>
      <c r="Q243" s="16" t="str">
        <f>VLOOKUP(A243,[4]ImportationMaterialProgrammingE!B:AN,39,0)</f>
        <v>2204435316</v>
      </c>
      <c r="R243" s="22" t="e">
        <f>VLOOKUP(E243,[3]Relatório!$A$1:$AK$65536,29,0)</f>
        <v>#N/A</v>
      </c>
      <c r="S243" s="22">
        <v>44628</v>
      </c>
      <c r="T243" s="17" t="str">
        <f>VLOOKUP(A243,[4]ImportationMaterialProgrammingE!B:F,5,0)</f>
        <v>VERMELHO</v>
      </c>
      <c r="U243" s="22" t="e">
        <f>VLOOKUP(E243,[3]Relatório!$A$1:$AK$65536,33,0)</f>
        <v>#N/A</v>
      </c>
      <c r="V243" s="22">
        <v>44627</v>
      </c>
      <c r="W243" s="18">
        <f t="shared" ca="1" si="11"/>
        <v>4</v>
      </c>
      <c r="Z243" s="15" t="str">
        <f>VLOOKUP(A243,[4]ImportationMaterialProgrammingE!B:X,23,0)</f>
        <v/>
      </c>
      <c r="AA243" s="1" t="str">
        <f>IF(Z243="DTA TRANSP","",VLOOKUP(A243,[4]ImportationMaterialProgrammingE!$B:$V,21,0))</f>
        <v/>
      </c>
      <c r="AB243" s="22" t="e">
        <f>VLOOKUP(E243,[3]Relatório!$A$1:$AK$65536,36,0)</f>
        <v>#N/A</v>
      </c>
      <c r="AC243" s="22" t="s">
        <v>587</v>
      </c>
      <c r="AF243" s="24"/>
      <c r="AG243" s="24"/>
      <c r="AH243" s="24"/>
      <c r="AI243" s="24"/>
    </row>
    <row r="244" spans="1:35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VLOOKUP(A244,[4]ImportationMaterialProgrammingE!B$3:C$1048576,2,0)</f>
        <v xml:space="preserve">540201218 </v>
      </c>
      <c r="F244" s="3" t="s">
        <v>585</v>
      </c>
      <c r="G244" s="3" t="s">
        <v>452</v>
      </c>
      <c r="H244" s="17">
        <f t="shared" ca="1" si="9"/>
        <v>80</v>
      </c>
      <c r="I244" s="15" t="str">
        <f>IF(VLOOKUP(A244,[4]ImportationMaterialProgrammingE!B$4:U$1048576,20,0)=0,"",VLOOKUP(A244,[4]ImportationMaterialProgrammingE!B$4:U$1048576,20,0))</f>
        <v>15/03/2022</v>
      </c>
      <c r="J244" s="15" t="str">
        <f>IF(VLOOKUP(A244,[4]ImportationMaterialProgrammingE!B$3:Y$1048576,24,0)&lt;&gt;"","Sim","Não")</f>
        <v>Sim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>08/03/2022</v>
      </c>
      <c r="N244" s="3" t="str">
        <f t="shared" si="10"/>
        <v/>
      </c>
      <c r="P244" s="3" t="s">
        <v>456</v>
      </c>
      <c r="Q244" s="16" t="str">
        <f>VLOOKUP(A244,[4]ImportationMaterialProgrammingE!B:AN,39,0)</f>
        <v>2204629129</v>
      </c>
      <c r="R244" s="22" t="e">
        <f>VLOOKUP(E244,[3]Relatório!$A$1:$AK$65536,29,0)</f>
        <v>#N/A</v>
      </c>
      <c r="S244" s="22">
        <v>44630</v>
      </c>
      <c r="T244" s="17" t="str">
        <f>VLOOKUP(A244,[4]ImportationMaterialProgrammingE!B:F,5,0)</f>
        <v>VERDE</v>
      </c>
      <c r="U244" s="22" t="e">
        <f>VLOOKUP(E244,[3]Relatório!$A$1:$AK$65536,33,0)</f>
        <v>#N/A</v>
      </c>
      <c r="V244" s="22">
        <v>44623</v>
      </c>
      <c r="W244" s="18">
        <f t="shared" ca="1" si="11"/>
        <v>0</v>
      </c>
      <c r="Z244" s="15" t="str">
        <f>VLOOKUP(A244,[4]ImportationMaterialProgrammingE!B:X,23,0)</f>
        <v>FINALIZADO</v>
      </c>
      <c r="AA244" s="1" t="str">
        <f>IF(Z244="DTA TRANSP","",VLOOKUP(A244,[4]ImportationMaterialProgrammingE!$B:$V,21,0))</f>
        <v>15/03/2022</v>
      </c>
      <c r="AB244" s="22" t="e">
        <f>VLOOKUP(E244,[3]Relatório!$A$1:$AK$65536,36,0)</f>
        <v>#N/A</v>
      </c>
      <c r="AC244" s="22">
        <v>44634</v>
      </c>
      <c r="AD244" s="3" t="s">
        <v>457</v>
      </c>
      <c r="AF244" s="24"/>
      <c r="AG244" s="24"/>
      <c r="AH244" s="24"/>
      <c r="AI244" s="24"/>
    </row>
    <row r="245" spans="1:35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VLOOKUP(A245,[4]ImportationMaterialProgrammingE!B$3:C$1048576,2,0)</f>
        <v xml:space="preserve">540201209 </v>
      </c>
      <c r="F245" s="3" t="s">
        <v>585</v>
      </c>
      <c r="G245" s="3" t="s">
        <v>452</v>
      </c>
      <c r="H245" s="17">
        <f t="shared" ca="1" si="9"/>
        <v>65</v>
      </c>
      <c r="I245" s="15" t="str">
        <f>IF(VLOOKUP(A245,[4]ImportationMaterialProgrammingE!B$4:U$1048576,20,0)=0,"",VLOOKUP(A245,[4]ImportationMaterialProgrammingE!B$4:U$1048576,20,0))</f>
        <v>23/02/2022</v>
      </c>
      <c r="J245" s="15" t="str">
        <f>IF(VLOOKUP(A245,[4]ImportationMaterialProgrammingE!B$3:Y$1048576,24,0)&lt;&gt;"","Sim","Não")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P245" s="3" t="s">
        <v>586</v>
      </c>
      <c r="Q245" s="16" t="str">
        <f>VLOOKUP(A245,[4]ImportationMaterialProgrammingE!B:AN,39,0)</f>
        <v>2203555075</v>
      </c>
      <c r="R245" s="22" t="e">
        <f>VLOOKUP(E245,[3]Relatório!$A$1:$AK$65536,29,0)</f>
        <v>#N/A</v>
      </c>
      <c r="S245" s="22">
        <v>44614</v>
      </c>
      <c r="T245" s="17" t="str">
        <f>VLOOKUP(A245,[4]ImportationMaterialProgrammingE!B:F,5,0)</f>
        <v>VERDE</v>
      </c>
      <c r="U245" s="22" t="e">
        <f>VLOOKUP(E245,[3]Relatório!$A$1:$AK$65536,33,0)</f>
        <v>#N/A</v>
      </c>
      <c r="V245" s="22">
        <v>44624</v>
      </c>
      <c r="W245" s="18">
        <f t="shared" ca="1" si="11"/>
        <v>1</v>
      </c>
      <c r="Z245" s="15" t="str">
        <f>VLOOKUP(A245,[4]ImportationMaterialProgrammingE!B:X,23,0)</f>
        <v>FINALIZADO</v>
      </c>
      <c r="AA245" s="1" t="str">
        <f>IF(Z245="DTA TRANSP","",VLOOKUP(A245,[4]ImportationMaterialProgrammingE!$B:$V,21,0))</f>
        <v/>
      </c>
      <c r="AB245" s="22" t="e">
        <f>VLOOKUP(E245,[3]Relatório!$A$1:$AK$65536,36,0)</f>
        <v>#N/A</v>
      </c>
      <c r="AC245" s="22">
        <v>44615</v>
      </c>
      <c r="AD245" s="3" t="s">
        <v>457</v>
      </c>
      <c r="AF245" s="24"/>
      <c r="AG245" s="24"/>
      <c r="AH245" s="24"/>
      <c r="AI245" s="24"/>
    </row>
    <row r="246" spans="1:35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VLOOKUP(A246,[4]ImportationMaterialProgrammingE!B$3:C$1048576,2,0)</f>
        <v xml:space="preserve">540201219 </v>
      </c>
      <c r="F246" s="3" t="s">
        <v>585</v>
      </c>
      <c r="G246" s="3" t="s">
        <v>452</v>
      </c>
      <c r="H246" s="17">
        <f t="shared" ca="1" si="9"/>
        <v>65</v>
      </c>
      <c r="I246" s="15" t="str">
        <f>IF(VLOOKUP(A246,[4]ImportationMaterialProgrammingE!B$4:U$1048576,20,0)=0,"",VLOOKUP(A246,[4]ImportationMaterialProgrammingE!B$4:U$1048576,20,0))</f>
        <v>21/03/2022</v>
      </c>
      <c r="J246" s="15" t="str">
        <f>IF(VLOOKUP(A246,[4]ImportationMaterialProgrammingE!B$3:Y$1048576,24,0)&lt;&gt;"","Sim","Não")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P246" s="3" t="s">
        <v>586</v>
      </c>
      <c r="Q246" s="16" t="str">
        <f>VLOOKUP(A246,[4]ImportationMaterialProgrammingE!B:AN,39,0)</f>
        <v>2204356211</v>
      </c>
      <c r="R246" s="22" t="e">
        <f>VLOOKUP(E246,[3]Relatório!$A$1:$AK$65536,29,0)</f>
        <v>#N/A</v>
      </c>
      <c r="S246" s="22">
        <v>44627</v>
      </c>
      <c r="T246" s="17" t="str">
        <f>VLOOKUP(A246,[4]ImportationMaterialProgrammingE!B:F,5,0)</f>
        <v>VERDE</v>
      </c>
      <c r="U246" s="22" t="e">
        <f>VLOOKUP(E246,[3]Relatório!$A$1:$AK$65536,33,0)</f>
        <v>#N/A</v>
      </c>
      <c r="V246" s="22">
        <v>44630</v>
      </c>
      <c r="W246" s="18">
        <f t="shared" ca="1" si="11"/>
        <v>7</v>
      </c>
      <c r="Z246" s="15" t="str">
        <f>VLOOKUP(A246,[4]ImportationMaterialProgrammingE!B:X,23,0)</f>
        <v/>
      </c>
      <c r="AA246" s="1" t="str">
        <f>IF(Z246="DTA TRANSP","",VLOOKUP(A246,[4]ImportationMaterialProgrammingE!$B:$V,21,0))</f>
        <v/>
      </c>
      <c r="AB246" s="22" t="e">
        <f>VLOOKUP(E246,[3]Relatório!$A$1:$AK$65536,36,0)</f>
        <v>#N/A</v>
      </c>
      <c r="AC246" s="22" t="s">
        <v>587</v>
      </c>
      <c r="AF246" s="24"/>
      <c r="AG246" s="24"/>
      <c r="AH246" s="24"/>
      <c r="AI246" s="24"/>
    </row>
    <row r="247" spans="1:35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VLOOKUP(A247,[4]ImportationMaterialProgrammingE!B$3:C$1048576,2,0)</f>
        <v xml:space="preserve">540201231 </v>
      </c>
      <c r="F247" s="3" t="s">
        <v>585</v>
      </c>
      <c r="G247" s="3" t="s">
        <v>452</v>
      </c>
      <c r="H247" s="17">
        <f t="shared" ca="1" si="9"/>
        <v>65</v>
      </c>
      <c r="I247" s="15" t="str">
        <f>IF(VLOOKUP(A247,[4]ImportationMaterialProgrammingE!B$4:U$1048576,20,0)=0,"",VLOOKUP(A247,[4]ImportationMaterialProgrammingE!B$4:U$1048576,20,0))</f>
        <v>10/03/2022</v>
      </c>
      <c r="J247" s="15" t="str">
        <f>IF(VLOOKUP(A247,[4]ImportationMaterialProgrammingE!B$3:Y$1048576,24,0)&lt;&gt;"","Sim","Não")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VLOOKUP(A247,[4]ImportationMaterialProgrammingE!B:AN,39,0)</f>
        <v>2204531293</v>
      </c>
      <c r="R247" s="22" t="e">
        <f>VLOOKUP(E247,[3]Relatório!$A$1:$AK$65536,29,0)</f>
        <v>#N/A</v>
      </c>
      <c r="S247" s="22">
        <v>44629</v>
      </c>
      <c r="T247" s="17" t="str">
        <f>VLOOKUP(A247,[4]ImportationMaterialProgrammingE!B:F,5,0)</f>
        <v>VERDE</v>
      </c>
      <c r="U247" s="22" t="e">
        <f>VLOOKUP(E247,[3]Relatório!$A$1:$AK$65536,33,0)</f>
        <v>#N/A</v>
      </c>
      <c r="V247" s="22">
        <v>44629</v>
      </c>
      <c r="W247" s="18">
        <f t="shared" ca="1" si="11"/>
        <v>6</v>
      </c>
      <c r="Z247" s="15" t="str">
        <f>VLOOKUP(A247,[4]ImportationMaterialProgrammingE!B:X,23,0)</f>
        <v>FINALIZADO</v>
      </c>
      <c r="AA247" s="1" t="str">
        <f>IF(Z247="DTA TRANSP","",VLOOKUP(A247,[4]ImportationMaterialProgrammingE!$B:$V,21,0))</f>
        <v>10/03/2022</v>
      </c>
      <c r="AB247" s="22" t="e">
        <f>VLOOKUP(E247,[3]Relatório!$A$1:$AK$65536,36,0)</f>
        <v>#N/A</v>
      </c>
      <c r="AC247" s="22">
        <v>44629</v>
      </c>
      <c r="AD247" s="3" t="s">
        <v>457</v>
      </c>
      <c r="AF247" s="24"/>
      <c r="AG247" s="24"/>
      <c r="AH247" s="24"/>
      <c r="AI247" s="24"/>
    </row>
    <row r="248" spans="1:35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VLOOKUP(A248,[4]ImportationMaterialProgrammingE!B$3:C$1048576,2,0)</f>
        <v xml:space="preserve">540201232 </v>
      </c>
      <c r="F248" s="3" t="s">
        <v>585</v>
      </c>
      <c r="G248" s="3" t="s">
        <v>452</v>
      </c>
      <c r="H248" s="17">
        <f t="shared" ca="1" si="9"/>
        <v>65</v>
      </c>
      <c r="I248" s="15" t="str">
        <f>IF(VLOOKUP(A248,[4]ImportationMaterialProgrammingE!B$4:U$1048576,20,0)=0,"",VLOOKUP(A248,[4]ImportationMaterialProgrammingE!B$4:U$1048576,20,0))</f>
        <v>11/03/2022</v>
      </c>
      <c r="J248" s="15" t="str">
        <f>IF(VLOOKUP(A248,[4]ImportationMaterialProgrammingE!B$3:Y$1048576,24,0)&lt;&gt;"","Sim","Não")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P248" s="3" t="s">
        <v>586</v>
      </c>
      <c r="Q248" s="16" t="str">
        <f>VLOOKUP(A248,[4]ImportationMaterialProgrammingE!B:AN,39,0)</f>
        <v>2204686254</v>
      </c>
      <c r="R248" s="22" t="e">
        <f>VLOOKUP(E248,[3]Relatório!$A$1:$AK$65536,29,0)</f>
        <v>#N/A</v>
      </c>
      <c r="S248" s="22">
        <v>44630</v>
      </c>
      <c r="T248" s="17" t="str">
        <f>VLOOKUP(A248,[4]ImportationMaterialProgrammingE!B:F,5,0)</f>
        <v>VERDE</v>
      </c>
      <c r="U248" s="22" t="e">
        <f>VLOOKUP(E248,[3]Relatório!$A$1:$AK$65536,33,0)</f>
        <v>#N/A</v>
      </c>
      <c r="V248" s="22">
        <v>44630</v>
      </c>
      <c r="W248" s="18">
        <f t="shared" ca="1" si="11"/>
        <v>7</v>
      </c>
      <c r="Z248" s="15" t="str">
        <f>VLOOKUP(A248,[4]ImportationMaterialProgrammingE!B:X,23,0)</f>
        <v>FINALIZADO</v>
      </c>
      <c r="AA248" s="1" t="str">
        <f>IF(Z248="DTA TRANSP","",VLOOKUP(A248,[4]ImportationMaterialProgrammingE!$B:$V,21,0))</f>
        <v>11/03/2022</v>
      </c>
      <c r="AB248" s="22" t="e">
        <f>VLOOKUP(E248,[3]Relatório!$A$1:$AK$65536,36,0)</f>
        <v>#N/A</v>
      </c>
      <c r="AC248" s="22">
        <v>44631</v>
      </c>
      <c r="AD248" s="3" t="s">
        <v>457</v>
      </c>
      <c r="AF248" s="24"/>
      <c r="AG248" s="24"/>
      <c r="AH248" s="24"/>
      <c r="AI248" s="24"/>
    </row>
    <row r="249" spans="1:35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VLOOKUP(A249,[4]ImportationMaterialProgrammingE!B$3:C$1048576,2,0)</f>
        <v xml:space="preserve">540201233 </v>
      </c>
      <c r="F249" s="3" t="s">
        <v>585</v>
      </c>
      <c r="G249" s="3" t="s">
        <v>452</v>
      </c>
      <c r="H249" s="17">
        <f t="shared" ca="1" si="9"/>
        <v>65</v>
      </c>
      <c r="I249" s="15" t="str">
        <f>IF(VLOOKUP(A249,[4]ImportationMaterialProgrammingE!B$4:U$1048576,20,0)=0,"",VLOOKUP(A249,[4]ImportationMaterialProgrammingE!B$4:U$1048576,20,0))</f>
        <v/>
      </c>
      <c r="J249" s="15" t="str">
        <f>IF(VLOOKUP(A249,[4]ImportationMaterialProgrammingE!B$3:Y$1048576,24,0)&lt;&gt;"","Sim","Não")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P249" s="3" t="s">
        <v>586</v>
      </c>
      <c r="Q249" s="16" t="str">
        <f>VLOOKUP(A249,[4]ImportationMaterialProgrammingE!B:AN,39,0)</f>
        <v xml:space="preserve">          </v>
      </c>
      <c r="R249" s="22" t="e">
        <f>VLOOKUP(E249,[3]Relatório!$A$1:$AK$65536,29,0)</f>
        <v>#N/A</v>
      </c>
      <c r="S249" s="22" t="s">
        <v>587</v>
      </c>
      <c r="T249" s="17" t="str">
        <f>VLOOKUP(A249,[4]ImportationMaterialProgrammingE!B:F,5,0)</f>
        <v/>
      </c>
      <c r="U249" s="22" t="e">
        <f>VLOOKUP(E249,[3]Relatório!$A$1:$AK$65536,33,0)</f>
        <v>#N/A</v>
      </c>
      <c r="V249" s="22">
        <v>44634</v>
      </c>
      <c r="W249" s="18">
        <f t="shared" ca="1" si="11"/>
        <v>11</v>
      </c>
      <c r="Z249" s="15" t="str">
        <f>VLOOKUP(A249,[4]ImportationMaterialProgrammingE!B:X,23,0)</f>
        <v>DTA TRANSP</v>
      </c>
      <c r="AA249" s="1" t="str">
        <f>IF(Z249="DTA TRANSP","",VLOOKUP(A249,[4]ImportationMaterialProgrammingE!$B:$V,21,0))</f>
        <v/>
      </c>
      <c r="AB249" s="22" t="e">
        <f>VLOOKUP(E249,[3]Relatório!$A$1:$AK$65536,36,0)</f>
        <v>#N/A</v>
      </c>
      <c r="AC249" s="22" t="s">
        <v>587</v>
      </c>
      <c r="AF249" s="24"/>
      <c r="AG249" s="24"/>
      <c r="AH249" s="24"/>
      <c r="AI249" s="24"/>
    </row>
    <row r="250" spans="1:35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VLOOKUP(A250,[4]ImportationMaterialProgrammingE!B$3:C$1048576,2,0)</f>
        <v xml:space="preserve">540201234 </v>
      </c>
      <c r="F250" s="3" t="s">
        <v>585</v>
      </c>
      <c r="G250" s="3" t="s">
        <v>452</v>
      </c>
      <c r="H250" s="17">
        <f t="shared" ca="1" si="9"/>
        <v>65</v>
      </c>
      <c r="I250" s="15" t="str">
        <f>IF(VLOOKUP(A250,[4]ImportationMaterialProgrammingE!B$4:U$1048576,20,0)=0,"",VLOOKUP(A250,[4]ImportationMaterialProgrammingE!B$4:U$1048576,20,0))</f>
        <v>21/02/2022</v>
      </c>
      <c r="J250" s="15" t="str">
        <f>IF(VLOOKUP(A250,[4]ImportationMaterialProgrammingE!B$3:Y$1048576,24,0)&lt;&gt;"","Sim","Não")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P250" s="3" t="s">
        <v>586</v>
      </c>
      <c r="Q250" s="16" t="str">
        <f>VLOOKUP(A250,[4]ImportationMaterialProgrammingE!B:AN,39,0)</f>
        <v>2203431422</v>
      </c>
      <c r="R250" s="22" t="e">
        <f>VLOOKUP(E250,[3]Relatório!$A$1:$AK$65536,29,0)</f>
        <v>#N/A</v>
      </c>
      <c r="S250" s="22">
        <v>44613</v>
      </c>
      <c r="T250" s="17" t="str">
        <f>VLOOKUP(A250,[4]ImportationMaterialProgrammingE!B:F,5,0)</f>
        <v>VERDE</v>
      </c>
      <c r="U250" s="22" t="e">
        <f>VLOOKUP(E250,[3]Relatório!$A$1:$AK$65536,33,0)</f>
        <v>#N/A</v>
      </c>
      <c r="V250" s="22">
        <v>44629</v>
      </c>
      <c r="W250" s="18">
        <f t="shared" ca="1" si="11"/>
        <v>6</v>
      </c>
      <c r="Z250" s="15" t="str">
        <f>VLOOKUP(A250,[4]ImportationMaterialProgrammingE!B:X,23,0)</f>
        <v>FINALIZADO</v>
      </c>
      <c r="AA250" s="1" t="str">
        <f>IF(Z250="DTA TRANSP","",VLOOKUP(A250,[4]ImportationMaterialProgrammingE!$B:$V,21,0))</f>
        <v>23/02/2022</v>
      </c>
      <c r="AB250" s="22" t="e">
        <f>VLOOKUP(E250,[3]Relatório!$A$1:$AK$65536,36,0)</f>
        <v>#N/A</v>
      </c>
      <c r="AC250" s="22">
        <v>44614</v>
      </c>
      <c r="AD250" s="3" t="s">
        <v>457</v>
      </c>
      <c r="AF250" s="24"/>
      <c r="AG250" s="24"/>
      <c r="AH250" s="24"/>
      <c r="AI250" s="24"/>
    </row>
    <row r="251" spans="1:35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VLOOKUP(A251,[4]ImportationMaterialProgrammingE!B$3:C$1048576,2,0)</f>
        <v xml:space="preserve">540201235 </v>
      </c>
      <c r="F251" s="3" t="s">
        <v>585</v>
      </c>
      <c r="G251" s="3" t="s">
        <v>452</v>
      </c>
      <c r="H251" s="17">
        <f t="shared" ca="1" si="9"/>
        <v>65</v>
      </c>
      <c r="I251" s="15" t="str">
        <f>IF(VLOOKUP(A251,[4]ImportationMaterialProgrammingE!B$4:U$1048576,20,0)=0,"",VLOOKUP(A251,[4]ImportationMaterialProgrammingE!B$4:U$1048576,20,0))</f>
        <v>25/02/2022</v>
      </c>
      <c r="J251" s="15" t="str">
        <f>IF(VLOOKUP(A251,[4]ImportationMaterialProgrammingE!B$3:Y$1048576,24,0)&lt;&gt;"","Sim","Não")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P251" s="3" t="s">
        <v>586</v>
      </c>
      <c r="Q251" s="16" t="str">
        <f>VLOOKUP(A251,[4]ImportationMaterialProgrammingE!B:AN,39,0)</f>
        <v>2203714220</v>
      </c>
      <c r="R251" s="22" t="e">
        <f>VLOOKUP(E251,[3]Relatório!$A$1:$AK$65536,29,0)</f>
        <v>#N/A</v>
      </c>
      <c r="S251" s="22">
        <v>44616</v>
      </c>
      <c r="T251" s="17" t="str">
        <f>VLOOKUP(A251,[4]ImportationMaterialProgrammingE!B:F,5,0)</f>
        <v>VERDE</v>
      </c>
      <c r="U251" s="22" t="e">
        <f>VLOOKUP(E251,[3]Relatório!$A$1:$AK$65536,33,0)</f>
        <v>#N/A</v>
      </c>
      <c r="V251" s="22">
        <v>44629</v>
      </c>
      <c r="W251" s="18">
        <f t="shared" ca="1" si="11"/>
        <v>6</v>
      </c>
      <c r="Z251" s="15" t="str">
        <f>VLOOKUP(A251,[4]ImportationMaterialProgrammingE!B:X,23,0)</f>
        <v>FINALIZADO</v>
      </c>
      <c r="AA251" s="1" t="str">
        <f>IF(Z251="DTA TRANSP","",VLOOKUP(A251,[4]ImportationMaterialProgrammingE!$B:$V,21,0))</f>
        <v>25/02/2022</v>
      </c>
      <c r="AB251" s="22" t="e">
        <f>VLOOKUP(E251,[3]Relatório!$A$1:$AK$65536,36,0)</f>
        <v>#N/A</v>
      </c>
      <c r="AC251" s="22">
        <v>44616</v>
      </c>
      <c r="AD251" s="3" t="s">
        <v>457</v>
      </c>
      <c r="AF251" s="24"/>
      <c r="AG251" s="24"/>
      <c r="AH251" s="24"/>
      <c r="AI251" s="24"/>
    </row>
    <row r="252" spans="1:35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VLOOKUP(A252,[4]ImportationMaterialProgrammingE!B$3:C$1048576,2,0)</f>
        <v xml:space="preserve">540201115 </v>
      </c>
      <c r="F252" s="3" t="s">
        <v>585</v>
      </c>
      <c r="G252" s="3" t="s">
        <v>452</v>
      </c>
      <c r="H252" s="17">
        <f t="shared" ca="1" si="9"/>
        <v>65</v>
      </c>
      <c r="I252" s="15" t="str">
        <f>IF(VLOOKUP(A252,[4]ImportationMaterialProgrammingE!B$4:U$1048576,20,0)=0,"",VLOOKUP(A252,[4]ImportationMaterialProgrammingE!B$4:U$1048576,20,0))</f>
        <v>25/02/2022</v>
      </c>
      <c r="J252" s="15" t="str">
        <f>IF(VLOOKUP(A252,[4]ImportationMaterialProgrammingE!B$3:Y$1048576,24,0)&lt;&gt;"","Sim","Não")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P252" s="3" t="s">
        <v>586</v>
      </c>
      <c r="Q252" s="16" t="str">
        <f>VLOOKUP(A252,[4]ImportationMaterialProgrammingE!B:AN,39,0)</f>
        <v>2203695101</v>
      </c>
      <c r="R252" s="22" t="e">
        <f>VLOOKUP(E252,[3]Relatório!$A$1:$AK$65536,29,0)</f>
        <v>#N/A</v>
      </c>
      <c r="S252" s="22">
        <v>44616</v>
      </c>
      <c r="T252" s="17" t="str">
        <f>VLOOKUP(A252,[4]ImportationMaterialProgrammingE!B:F,5,0)</f>
        <v>VERDE</v>
      </c>
      <c r="U252" s="22" t="e">
        <f>VLOOKUP(E252,[3]Relatório!$A$1:$AK$65536,33,0)</f>
        <v>#N/A</v>
      </c>
      <c r="V252" s="22">
        <v>44630</v>
      </c>
      <c r="W252" s="18">
        <f t="shared" ca="1" si="11"/>
        <v>7</v>
      </c>
      <c r="Z252" s="15" t="str">
        <f>VLOOKUP(A252,[4]ImportationMaterialProgrammingE!B:X,23,0)</f>
        <v>EM DESOVA</v>
      </c>
      <c r="AA252" s="1" t="str">
        <f>IF(Z252="DTA TRANSP","",VLOOKUP(A252,[4]ImportationMaterialProgrammingE!$B:$V,21,0))</f>
        <v>02/03/2022</v>
      </c>
      <c r="AB252" s="22" t="e">
        <f>VLOOKUP(E252,[3]Relatório!$A$1:$AK$65536,36,0)</f>
        <v>#N/A</v>
      </c>
      <c r="AC252" s="22">
        <v>44616</v>
      </c>
      <c r="AD252" s="3" t="s">
        <v>457</v>
      </c>
      <c r="AF252" s="24"/>
      <c r="AG252" s="24"/>
      <c r="AH252" s="24"/>
      <c r="AI252" s="24"/>
    </row>
    <row r="253" spans="1:35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VLOOKUP(A253,[4]ImportationMaterialProgrammingE!B$3:C$1048576,2,0)</f>
        <v xml:space="preserve">540201236 </v>
      </c>
      <c r="F253" s="3" t="s">
        <v>585</v>
      </c>
      <c r="G253" s="3" t="s">
        <v>452</v>
      </c>
      <c r="H253" s="17">
        <f t="shared" ca="1" si="9"/>
        <v>65</v>
      </c>
      <c r="I253" s="15" t="str">
        <f>IF(VLOOKUP(A253,[4]ImportationMaterialProgrammingE!B$4:U$1048576,20,0)=0,"",VLOOKUP(A253,[4]ImportationMaterialProgrammingE!B$4:U$1048576,20,0))</f>
        <v>03/02/2022</v>
      </c>
      <c r="J253" s="15" t="str">
        <f>IF(VLOOKUP(A253,[4]ImportationMaterialProgrammingE!B$3:Y$1048576,24,0)&lt;&gt;"","Sim","Não")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P253" s="3" t="s">
        <v>586</v>
      </c>
      <c r="Q253" s="16" t="str">
        <f>VLOOKUP(A253,[4]ImportationMaterialProgrammingE!B:AN,39,0)</f>
        <v>2204690901</v>
      </c>
      <c r="R253" s="22" t="e">
        <f>VLOOKUP(E253,[3]Relatório!$A$1:$AK$65536,29,0)</f>
        <v>#N/A</v>
      </c>
      <c r="S253" s="22">
        <v>44630</v>
      </c>
      <c r="T253" s="17" t="str">
        <f>VLOOKUP(A253,[4]ImportationMaterialProgrammingE!B:F,5,0)</f>
        <v>VERDE</v>
      </c>
      <c r="U253" s="22" t="e">
        <f>VLOOKUP(E253,[3]Relatório!$A$1:$AK$65536,33,0)</f>
        <v>#N/A</v>
      </c>
      <c r="V253" s="22">
        <v>44629</v>
      </c>
      <c r="W253" s="18">
        <f t="shared" ca="1" si="11"/>
        <v>6</v>
      </c>
      <c r="Z253" s="15" t="str">
        <f>VLOOKUP(A253,[4]ImportationMaterialProgrammingE!B:X,23,0)</f>
        <v>FINALIZADO</v>
      </c>
      <c r="AA253" s="1" t="str">
        <f>IF(Z253="DTA TRANSP","",VLOOKUP(A253,[4]ImportationMaterialProgrammingE!$B:$V,21,0))</f>
        <v>10/03/2022</v>
      </c>
      <c r="AB253" s="22" t="e">
        <f>VLOOKUP(E253,[3]Relatório!$A$1:$AK$65536,36,0)</f>
        <v>#N/A</v>
      </c>
      <c r="AC253" s="22">
        <v>44631</v>
      </c>
      <c r="AD253" s="3" t="s">
        <v>457</v>
      </c>
      <c r="AF253" s="24"/>
      <c r="AG253" s="24"/>
      <c r="AH253" s="24"/>
      <c r="AI253" s="24"/>
    </row>
    <row r="254" spans="1:35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VLOOKUP(A254,[4]ImportationMaterialProgrammingE!B$3:C$1048576,2,0)</f>
        <v xml:space="preserve">540201237 </v>
      </c>
      <c r="F254" s="3" t="s">
        <v>585</v>
      </c>
      <c r="G254" s="3" t="s">
        <v>452</v>
      </c>
      <c r="H254" s="17">
        <f t="shared" ca="1" si="9"/>
        <v>65</v>
      </c>
      <c r="I254" s="15" t="str">
        <f>IF(VLOOKUP(A254,[4]ImportationMaterialProgrammingE!B$4:U$1048576,20,0)=0,"",VLOOKUP(A254,[4]ImportationMaterialProgrammingE!B$4:U$1048576,20,0))</f>
        <v>04/02/2022</v>
      </c>
      <c r="J254" s="15" t="str">
        <f>IF(VLOOKUP(A254,[4]ImportationMaterialProgrammingE!B$3:Y$1048576,24,0)&lt;&gt;"","Sim","Não")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P254" s="3" t="s">
        <v>586</v>
      </c>
      <c r="Q254" s="16" t="str">
        <f>VLOOKUP(A254,[4]ImportationMaterialProgrammingE!B:AN,39,0)</f>
        <v xml:space="preserve">          </v>
      </c>
      <c r="R254" s="22" t="e">
        <f>VLOOKUP(E254,[3]Relatório!$A$1:$AK$65536,29,0)</f>
        <v>#N/A</v>
      </c>
      <c r="S254" s="22" t="s">
        <v>587</v>
      </c>
      <c r="T254" s="17" t="str">
        <f>VLOOKUP(A254,[4]ImportationMaterialProgrammingE!B:F,5,0)</f>
        <v/>
      </c>
      <c r="U254" s="22" t="e">
        <f>VLOOKUP(E254,[3]Relatório!$A$1:$AK$65536,33,0)</f>
        <v>#N/A</v>
      </c>
      <c r="V254" s="22">
        <v>44628</v>
      </c>
      <c r="W254" s="18">
        <f t="shared" ca="1" si="11"/>
        <v>5</v>
      </c>
      <c r="Z254" s="15" t="str">
        <f>VLOOKUP(A254,[4]ImportationMaterialProgrammingE!B:X,23,0)</f>
        <v>DTA TRANSP</v>
      </c>
      <c r="AA254" s="1" t="str">
        <f>IF(Z254="DTA TRANSP","",VLOOKUP(A254,[4]ImportationMaterialProgrammingE!$B:$V,21,0))</f>
        <v/>
      </c>
      <c r="AB254" s="22" t="e">
        <f>VLOOKUP(E254,[3]Relatório!$A$1:$AK$65536,36,0)</f>
        <v>#N/A</v>
      </c>
      <c r="AC254" s="22" t="s">
        <v>587</v>
      </c>
      <c r="AF254" s="24"/>
      <c r="AG254" s="24"/>
      <c r="AH254" s="24"/>
      <c r="AI254" s="24"/>
    </row>
    <row r="255" spans="1:35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VLOOKUP(A255,[4]ImportationMaterialProgrammingE!B$3:C$1048576,2,0)</f>
        <v xml:space="preserve">540201239 </v>
      </c>
      <c r="F255" s="3" t="s">
        <v>585</v>
      </c>
      <c r="G255" s="3" t="s">
        <v>452</v>
      </c>
      <c r="H255" s="17">
        <f t="shared" ca="1" si="9"/>
        <v>65</v>
      </c>
      <c r="I255" s="15" t="str">
        <f>IF(VLOOKUP(A255,[4]ImportationMaterialProgrammingE!B$4:U$1048576,20,0)=0,"",VLOOKUP(A255,[4]ImportationMaterialProgrammingE!B$4:U$1048576,20,0))</f>
        <v>24/02/2022</v>
      </c>
      <c r="J255" s="15" t="str">
        <f>IF(VLOOKUP(A255,[4]ImportationMaterialProgrammingE!B$3:Y$1048576,24,0)&lt;&gt;"","Sim","Não")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P255" s="3" t="s">
        <v>586</v>
      </c>
      <c r="Q255" s="16" t="str">
        <f>VLOOKUP(A255,[4]ImportationMaterialProgrammingE!B:AN,39,0)</f>
        <v>2203656920</v>
      </c>
      <c r="R255" s="22" t="e">
        <f>VLOOKUP(E255,[3]Relatório!$A$1:$AK$65536,29,0)</f>
        <v>#N/A</v>
      </c>
      <c r="S255" s="22">
        <v>44615</v>
      </c>
      <c r="T255" s="17" t="str">
        <f>VLOOKUP(A255,[4]ImportationMaterialProgrammingE!B:F,5,0)</f>
        <v>VERDE</v>
      </c>
      <c r="U255" s="22" t="e">
        <f>VLOOKUP(E255,[3]Relatório!$A$1:$AK$65536,33,0)</f>
        <v>#N/A</v>
      </c>
      <c r="V255" s="22">
        <v>44634</v>
      </c>
      <c r="W255" s="18">
        <f t="shared" ca="1" si="11"/>
        <v>11</v>
      </c>
      <c r="Z255" s="15" t="str">
        <f>VLOOKUP(A255,[4]ImportationMaterialProgrammingE!B:X,23,0)</f>
        <v>FINALIZADO</v>
      </c>
      <c r="AA255" s="1" t="str">
        <f>IF(Z255="DTA TRANSP","",VLOOKUP(A255,[4]ImportationMaterialProgrammingE!$B:$V,21,0))</f>
        <v>24/02/2022</v>
      </c>
      <c r="AB255" s="22" t="e">
        <f>VLOOKUP(E255,[3]Relatório!$A$1:$AK$65536,36,0)</f>
        <v>#N/A</v>
      </c>
      <c r="AC255" s="22">
        <v>44616</v>
      </c>
      <c r="AD255" s="3" t="s">
        <v>457</v>
      </c>
      <c r="AF255" s="24"/>
      <c r="AG255" s="24"/>
      <c r="AH255" s="24"/>
      <c r="AI255" s="24"/>
    </row>
    <row r="256" spans="1:35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VLOOKUP(A256,[4]ImportationMaterialProgrammingE!B$3:C$1048576,2,0)</f>
        <v xml:space="preserve">540201238 </v>
      </c>
      <c r="F256" s="3" t="s">
        <v>585</v>
      </c>
      <c r="G256" s="3" t="s">
        <v>452</v>
      </c>
      <c r="H256" s="17">
        <f t="shared" ca="1" si="9"/>
        <v>65</v>
      </c>
      <c r="I256" s="15" t="str">
        <f>IF(VLOOKUP(A256,[4]ImportationMaterialProgrammingE!B$4:U$1048576,20,0)=0,"",VLOOKUP(A256,[4]ImportationMaterialProgrammingE!B$4:U$1048576,20,0))</f>
        <v/>
      </c>
      <c r="J256" s="15" t="str">
        <f>IF(VLOOKUP(A256,[4]ImportationMaterialProgrammingE!B$3:Y$1048576,24,0)&lt;&gt;"","Sim","Não")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P256" s="3" t="s">
        <v>586</v>
      </c>
      <c r="Q256" s="16" t="str">
        <f>VLOOKUP(A256,[4]ImportationMaterialProgrammingE!B:AN,39,0)</f>
        <v xml:space="preserve">          </v>
      </c>
      <c r="R256" s="22" t="e">
        <f>VLOOKUP(E256,[3]Relatório!$A$1:$AK$65536,29,0)</f>
        <v>#N/A</v>
      </c>
      <c r="S256" s="22" t="s">
        <v>587</v>
      </c>
      <c r="T256" s="17" t="str">
        <f>VLOOKUP(A256,[4]ImportationMaterialProgrammingE!B:F,5,0)</f>
        <v/>
      </c>
      <c r="U256" s="22" t="e">
        <f>VLOOKUP(E256,[3]Relatório!$A$1:$AK$65536,33,0)</f>
        <v>#N/A</v>
      </c>
      <c r="V256" s="22">
        <v>44630</v>
      </c>
      <c r="W256" s="18">
        <f t="shared" ca="1" si="11"/>
        <v>7</v>
      </c>
      <c r="Z256" s="15" t="str">
        <f>VLOOKUP(A256,[4]ImportationMaterialProgrammingE!B:X,23,0)</f>
        <v>DTA TRANSP</v>
      </c>
      <c r="AA256" s="1" t="str">
        <f>IF(Z256="DTA TRANSP","",VLOOKUP(A256,[4]ImportationMaterialProgrammingE!$B:$V,21,0))</f>
        <v/>
      </c>
      <c r="AB256" s="22" t="e">
        <f>VLOOKUP(E256,[3]Relatório!$A$1:$AK$65536,36,0)</f>
        <v>#N/A</v>
      </c>
      <c r="AC256" s="22" t="s">
        <v>587</v>
      </c>
      <c r="AF256" s="24"/>
      <c r="AG256" s="24"/>
      <c r="AH256" s="24"/>
      <c r="AI256" s="24"/>
    </row>
    <row r="257" spans="1:35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VLOOKUP(A257,[4]ImportationMaterialProgrammingE!B$3:C$1048576,2,0)</f>
        <v xml:space="preserve">540201240 </v>
      </c>
      <c r="F257" s="3" t="s">
        <v>585</v>
      </c>
      <c r="G257" s="3" t="s">
        <v>452</v>
      </c>
      <c r="H257" s="17">
        <f t="shared" ca="1" si="9"/>
        <v>65</v>
      </c>
      <c r="I257" s="15" t="str">
        <f>IF(VLOOKUP(A257,[4]ImportationMaterialProgrammingE!B$4:U$1048576,20,0)=0,"",VLOOKUP(A257,[4]ImportationMaterialProgrammingE!B$4:U$1048576,20,0))</f>
        <v>24/02/2022</v>
      </c>
      <c r="J257" s="15" t="str">
        <f>IF(VLOOKUP(A257,[4]ImportationMaterialProgrammingE!B$3:Y$1048576,24,0)&lt;&gt;"","Sim","Não")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P257" s="3" t="s">
        <v>586</v>
      </c>
      <c r="Q257" s="16" t="str">
        <f>VLOOKUP(A257,[4]ImportationMaterialProgrammingE!B:AN,39,0)</f>
        <v>2203609957</v>
      </c>
      <c r="R257" s="22" t="e">
        <f>VLOOKUP(E257,[3]Relatório!$A$1:$AK$65536,29,0)</f>
        <v>#N/A</v>
      </c>
      <c r="S257" s="22">
        <v>44615</v>
      </c>
      <c r="T257" s="17" t="str">
        <f>VLOOKUP(A257,[4]ImportationMaterialProgrammingE!B:F,5,0)</f>
        <v>VERDE</v>
      </c>
      <c r="U257" s="22" t="e">
        <f>VLOOKUP(E257,[3]Relatório!$A$1:$AK$65536,33,0)</f>
        <v>#N/A</v>
      </c>
      <c r="V257" s="22">
        <v>44630</v>
      </c>
      <c r="W257" s="18">
        <f t="shared" ca="1" si="11"/>
        <v>7</v>
      </c>
      <c r="Z257" s="15" t="str">
        <f>VLOOKUP(A257,[4]ImportationMaterialProgrammingE!B:X,23,0)</f>
        <v>FINALIZADO</v>
      </c>
      <c r="AA257" s="1" t="str">
        <f>IF(Z257="DTA TRANSP","",VLOOKUP(A257,[4]ImportationMaterialProgrammingE!$B:$V,21,0))</f>
        <v>24/02/2022</v>
      </c>
      <c r="AB257" s="22" t="e">
        <f>VLOOKUP(E257,[3]Relatório!$A$1:$AK$65536,36,0)</f>
        <v>#N/A</v>
      </c>
      <c r="AC257" s="22">
        <v>44615</v>
      </c>
      <c r="AD257" s="3" t="s">
        <v>457</v>
      </c>
      <c r="AF257" s="24"/>
      <c r="AG257" s="24"/>
      <c r="AH257" s="24"/>
      <c r="AI257" s="24"/>
    </row>
    <row r="258" spans="1:35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VLOOKUP(A258,[4]ImportationMaterialProgrammingE!B$3:C$1048576,2,0)</f>
        <v xml:space="preserve">540201241 </v>
      </c>
      <c r="F258" s="3" t="s">
        <v>585</v>
      </c>
      <c r="G258" s="3" t="s">
        <v>452</v>
      </c>
      <c r="H258" s="17">
        <f t="shared" ca="1" si="9"/>
        <v>65</v>
      </c>
      <c r="I258" s="15" t="str">
        <f>IF(VLOOKUP(A258,[4]ImportationMaterialProgrammingE!B$4:U$1048576,20,0)=0,"",VLOOKUP(A258,[4]ImportationMaterialProgrammingE!B$4:U$1048576,20,0))</f>
        <v>03/03/2022</v>
      </c>
      <c r="J258" s="15" t="str">
        <f>IF(VLOOKUP(A258,[4]ImportationMaterialProgrammingE!B$3:Y$1048576,24,0)&lt;&gt;"","Sim","Não")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P258" s="3" t="s">
        <v>586</v>
      </c>
      <c r="Q258" s="16" t="str">
        <f>VLOOKUP(A258,[4]ImportationMaterialProgrammingE!B:AN,39,0)</f>
        <v>2203512155</v>
      </c>
      <c r="R258" s="22" t="e">
        <f>VLOOKUP(E258,[3]Relatório!$A$1:$AK$65536,29,0)</f>
        <v>#N/A</v>
      </c>
      <c r="S258" s="22">
        <v>44614</v>
      </c>
      <c r="T258" s="17" t="str">
        <f>VLOOKUP(A258,[4]ImportationMaterialProgrammingE!B:F,5,0)</f>
        <v>VERDE</v>
      </c>
      <c r="U258" s="22" t="e">
        <f>VLOOKUP(E258,[3]Relatório!$A$1:$AK$65536,33,0)</f>
        <v>#N/A</v>
      </c>
      <c r="V258" s="22">
        <v>44634</v>
      </c>
      <c r="W258" s="18">
        <f t="shared" ca="1" si="11"/>
        <v>11</v>
      </c>
      <c r="Z258" s="15" t="str">
        <f>VLOOKUP(A258,[4]ImportationMaterialProgrammingE!B:X,23,0)</f>
        <v>FINALIZADO</v>
      </c>
      <c r="AA258" s="1" t="str">
        <f>IF(Z258="DTA TRANSP","",VLOOKUP(A258,[4]ImportationMaterialProgrammingE!$B:$V,21,0))</f>
        <v>03/03/2022</v>
      </c>
      <c r="AB258" s="22" t="e">
        <f>VLOOKUP(E258,[3]Relatório!$A$1:$AK$65536,36,0)</f>
        <v>#N/A</v>
      </c>
      <c r="AC258" s="22">
        <v>44622</v>
      </c>
      <c r="AD258" s="3" t="s">
        <v>457</v>
      </c>
      <c r="AF258" s="24"/>
      <c r="AG258" s="24"/>
      <c r="AH258" s="24"/>
      <c r="AI258" s="24"/>
    </row>
    <row r="259" spans="1:35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VLOOKUP(A259,[4]ImportationMaterialProgrammingE!B$3:C$1048576,2,0)</f>
        <v xml:space="preserve">540201243 </v>
      </c>
      <c r="F259" s="3" t="s">
        <v>585</v>
      </c>
      <c r="G259" s="3" t="s">
        <v>452</v>
      </c>
      <c r="H259" s="17">
        <f t="shared" ca="1" si="9"/>
        <v>65</v>
      </c>
      <c r="I259" s="15" t="str">
        <f>IF(VLOOKUP(A259,[4]ImportationMaterialProgrammingE!B$4:U$1048576,20,0)=0,"",VLOOKUP(A259,[4]ImportationMaterialProgrammingE!B$4:U$1048576,20,0))</f>
        <v>24/02/2022</v>
      </c>
      <c r="J259" s="15" t="str">
        <f>IF(VLOOKUP(A259,[4]ImportationMaterialProgrammingE!B$3:Y$1048576,24,0)&lt;&gt;"","Sim","Não")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P259" s="3" t="s">
        <v>586</v>
      </c>
      <c r="Q259" s="16" t="str">
        <f>VLOOKUP(A259,[4]ImportationMaterialProgrammingE!B:AN,39,0)</f>
        <v>2203657340</v>
      </c>
      <c r="R259" s="22" t="e">
        <f>VLOOKUP(E259,[3]Relatório!$A$1:$AK$65536,29,0)</f>
        <v>#N/A</v>
      </c>
      <c r="S259" s="22">
        <v>44615</v>
      </c>
      <c r="T259" s="17" t="str">
        <f>VLOOKUP(A259,[4]ImportationMaterialProgrammingE!B:F,5,0)</f>
        <v>VERDE</v>
      </c>
      <c r="U259" s="22" t="e">
        <f>VLOOKUP(E259,[3]Relatório!$A$1:$AK$65536,33,0)</f>
        <v>#N/A</v>
      </c>
      <c r="V259" s="22">
        <v>44629</v>
      </c>
      <c r="W259" s="18">
        <f t="shared" ca="1" si="11"/>
        <v>6</v>
      </c>
      <c r="Z259" s="15" t="str">
        <f>VLOOKUP(A259,[4]ImportationMaterialProgrammingE!B:X,23,0)</f>
        <v>FINALIZADO</v>
      </c>
      <c r="AA259" s="1" t="str">
        <f>IF(Z259="DTA TRANSP","",VLOOKUP(A259,[4]ImportationMaterialProgrammingE!$B:$V,21,0))</f>
        <v>24/02/2022</v>
      </c>
      <c r="AB259" s="22" t="e">
        <f>VLOOKUP(E259,[3]Relatório!$A$1:$AK$65536,36,0)</f>
        <v>#N/A</v>
      </c>
      <c r="AC259" s="22">
        <v>44616</v>
      </c>
      <c r="AD259" s="3" t="s">
        <v>457</v>
      </c>
      <c r="AF259" s="24"/>
      <c r="AG259" s="24"/>
      <c r="AH259" s="24"/>
      <c r="AI259" s="24"/>
    </row>
    <row r="260" spans="1:35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VLOOKUP(A260,[4]ImportationMaterialProgrammingE!B$3:C$1048576,2,0)</f>
        <v xml:space="preserve">540201242 </v>
      </c>
      <c r="F260" s="3" t="s">
        <v>585</v>
      </c>
      <c r="G260" s="3" t="s">
        <v>452</v>
      </c>
      <c r="H260" s="17">
        <f t="shared" ca="1" si="9"/>
        <v>65</v>
      </c>
      <c r="I260" s="15" t="str">
        <f>IF(VLOOKUP(A260,[4]ImportationMaterialProgrammingE!B$4:U$1048576,20,0)=0,"",VLOOKUP(A260,[4]ImportationMaterialProgrammingE!B$4:U$1048576,20,0))</f>
        <v>14/03/2022</v>
      </c>
      <c r="J260" s="15" t="str">
        <f>IF(VLOOKUP(A260,[4]ImportationMaterialProgrammingE!B$3:Y$1048576,24,0)&lt;&gt;"","Sim","Não")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P260" s="3" t="s">
        <v>586</v>
      </c>
      <c r="Q260" s="16" t="str">
        <f>VLOOKUP(A260,[4]ImportationMaterialProgrammingE!B:AN,39,0)</f>
        <v>2204776938</v>
      </c>
      <c r="R260" s="22" t="e">
        <f>VLOOKUP(E260,[3]Relatório!$A$1:$AK$65536,29,0)</f>
        <v>#N/A</v>
      </c>
      <c r="S260" s="22">
        <v>44631</v>
      </c>
      <c r="T260" s="17" t="str">
        <f>VLOOKUP(A260,[4]ImportationMaterialProgrammingE!B:F,5,0)</f>
        <v>VERDE</v>
      </c>
      <c r="U260" s="22" t="e">
        <f>VLOOKUP(E260,[3]Relatório!$A$1:$AK$65536,33,0)</f>
        <v>#N/A</v>
      </c>
      <c r="V260" s="22">
        <v>44629</v>
      </c>
      <c r="W260" s="18">
        <f t="shared" ca="1" si="11"/>
        <v>6</v>
      </c>
      <c r="Z260" s="15" t="str">
        <f>VLOOKUP(A260,[4]ImportationMaterialProgrammingE!B:X,23,0)</f>
        <v>FINALIZADO</v>
      </c>
      <c r="AA260" s="1" t="str">
        <f>IF(Z260="DTA TRANSP","",VLOOKUP(A260,[4]ImportationMaterialProgrammingE!$B:$V,21,0))</f>
        <v>14/03/2022</v>
      </c>
      <c r="AB260" s="22" t="e">
        <f>VLOOKUP(E260,[3]Relatório!$A$1:$AK$65536,36,0)</f>
        <v>#N/A</v>
      </c>
      <c r="AC260" s="22">
        <v>44634</v>
      </c>
      <c r="AD260" s="3" t="s">
        <v>457</v>
      </c>
      <c r="AF260" s="24"/>
      <c r="AG260" s="24"/>
      <c r="AH260" s="24"/>
      <c r="AI260" s="24"/>
    </row>
    <row r="261" spans="1:35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VLOOKUP(A261,[4]ImportationMaterialProgrammingE!B$3:C$1048576,2,0)</f>
        <v xml:space="preserve">540201245 </v>
      </c>
      <c r="F261" s="3" t="s">
        <v>585</v>
      </c>
      <c r="G261" s="3" t="s">
        <v>452</v>
      </c>
      <c r="H261" s="17">
        <f t="shared" ref="H261:H324" ca="1" si="12">IFERROR(IF(D261&gt;L261,90-_xlfn.DAYS(NOW(),D261),90-_xlfn.DAYS(NOW(),L261)),90-_xlfn.DAYS(NOW(),D261))</f>
        <v>65</v>
      </c>
      <c r="I261" s="15" t="str">
        <f>IF(VLOOKUP(A261,[4]ImportationMaterialProgrammingE!B$4:U$1048576,20,0)=0,"",VLOOKUP(A261,[4]ImportationMaterialProgrammingE!B$4:U$1048576,20,0))</f>
        <v>24/02/2022</v>
      </c>
      <c r="J261" s="15" t="str">
        <f>IF(VLOOKUP(A261,[4]ImportationMaterialProgrammingE!B$3:Y$1048576,24,0)&lt;&gt;"","Sim","Não")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P261" s="3" t="s">
        <v>586</v>
      </c>
      <c r="Q261" s="16" t="str">
        <f>VLOOKUP(A261,[4]ImportationMaterialProgrammingE!B:AN,39,0)</f>
        <v>2203657358</v>
      </c>
      <c r="R261" s="22" t="e">
        <f>VLOOKUP(E261,[3]Relatório!$A$1:$AK$65536,29,0)</f>
        <v>#N/A</v>
      </c>
      <c r="S261" s="22">
        <v>44615</v>
      </c>
      <c r="T261" s="17" t="str">
        <f>VLOOKUP(A261,[4]ImportationMaterialProgrammingE!B:F,5,0)</f>
        <v>VERDE</v>
      </c>
      <c r="U261" s="22" t="e">
        <f>VLOOKUP(E261,[3]Relatório!$A$1:$AK$65536,33,0)</f>
        <v>#N/A</v>
      </c>
      <c r="V261" s="22">
        <v>44630</v>
      </c>
      <c r="W261" s="18">
        <f t="shared" ref="W261:W324" ca="1" si="14">IF(V261&lt;&gt;"",15-_xlfn.DAYS(NOW(),V261),"")</f>
        <v>7</v>
      </c>
      <c r="Z261" s="15" t="str">
        <f>VLOOKUP(A261,[4]ImportationMaterialProgrammingE!B:X,23,0)</f>
        <v>FINALIZADO</v>
      </c>
      <c r="AA261" s="1" t="str">
        <f>IF(Z261="DTA TRANSP","",VLOOKUP(A261,[4]ImportationMaterialProgrammingE!$B:$V,21,0))</f>
        <v>24/02/2022</v>
      </c>
      <c r="AB261" s="22" t="e">
        <f>VLOOKUP(E261,[3]Relatório!$A$1:$AK$65536,36,0)</f>
        <v>#N/A</v>
      </c>
      <c r="AC261" s="22">
        <v>44616</v>
      </c>
      <c r="AD261" s="3" t="s">
        <v>457</v>
      </c>
      <c r="AF261" s="24"/>
      <c r="AG261" s="24"/>
      <c r="AH261" s="24"/>
      <c r="AI261" s="24"/>
    </row>
    <row r="262" spans="1:35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VLOOKUP(A262,[4]ImportationMaterialProgrammingE!B$3:C$1048576,2,0)</f>
        <v xml:space="preserve">540201244 </v>
      </c>
      <c r="F262" s="3" t="s">
        <v>585</v>
      </c>
      <c r="G262" s="3" t="s">
        <v>452</v>
      </c>
      <c r="H262" s="17">
        <f t="shared" ca="1" si="12"/>
        <v>65</v>
      </c>
      <c r="I262" s="15" t="str">
        <f>IF(VLOOKUP(A262,[4]ImportationMaterialProgrammingE!B$4:U$1048576,20,0)=0,"",VLOOKUP(A262,[4]ImportationMaterialProgrammingE!B$4:U$1048576,20,0))</f>
        <v/>
      </c>
      <c r="J262" s="15" t="str">
        <f>IF(VLOOKUP(A262,[4]ImportationMaterialProgrammingE!B$3:Y$1048576,24,0)&lt;&gt;"","Sim","Não")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P262" s="3" t="s">
        <v>586</v>
      </c>
      <c r="Q262" s="16" t="str">
        <f>VLOOKUP(A262,[4]ImportationMaterialProgrammingE!B:AN,39,0)</f>
        <v>2204075352</v>
      </c>
      <c r="R262" s="22" t="e">
        <f>VLOOKUP(E262,[3]Relatório!$A$1:$AK$65536,29,0)</f>
        <v>#N/A</v>
      </c>
      <c r="S262" s="22">
        <v>44623</v>
      </c>
      <c r="T262" s="17" t="str">
        <f>VLOOKUP(A262,[4]ImportationMaterialProgrammingE!B:F,5,0)</f>
        <v>VERDE</v>
      </c>
      <c r="U262" s="22" t="e">
        <f>VLOOKUP(E262,[3]Relatório!$A$1:$AK$65536,33,0)</f>
        <v>#N/A</v>
      </c>
      <c r="V262" s="22">
        <v>44630</v>
      </c>
      <c r="W262" s="18">
        <f t="shared" ca="1" si="14"/>
        <v>7</v>
      </c>
      <c r="Z262" s="15" t="str">
        <f>VLOOKUP(A262,[4]ImportationMaterialProgrammingE!B:X,23,0)</f>
        <v/>
      </c>
      <c r="AA262" s="1" t="str">
        <f>IF(Z262="DTA TRANSP","",VLOOKUP(A262,[4]ImportationMaterialProgrammingE!$B:$V,21,0))</f>
        <v/>
      </c>
      <c r="AB262" s="22" t="e">
        <f>VLOOKUP(E262,[3]Relatório!$A$1:$AK$65536,36,0)</f>
        <v>#N/A</v>
      </c>
      <c r="AC262" s="22">
        <v>44628</v>
      </c>
      <c r="AD262" s="3" t="s">
        <v>457</v>
      </c>
      <c r="AF262" s="24"/>
      <c r="AG262" s="24"/>
      <c r="AH262" s="24"/>
      <c r="AI262" s="24"/>
    </row>
    <row r="263" spans="1:35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VLOOKUP(A263,[4]ImportationMaterialProgrammingE!B$3:C$1048576,2,0)</f>
        <v xml:space="preserve">540201246 </v>
      </c>
      <c r="F263" s="3" t="s">
        <v>585</v>
      </c>
      <c r="G263" s="3" t="s">
        <v>452</v>
      </c>
      <c r="H263" s="17">
        <f t="shared" ca="1" si="12"/>
        <v>65</v>
      </c>
      <c r="I263" s="15" t="str">
        <f>IF(VLOOKUP(A263,[4]ImportationMaterialProgrammingE!B$4:U$1048576,20,0)=0,"",VLOOKUP(A263,[4]ImportationMaterialProgrammingE!B$4:U$1048576,20,0))</f>
        <v>02/03/2022</v>
      </c>
      <c r="J263" s="15" t="str">
        <f>IF(VLOOKUP(A263,[4]ImportationMaterialProgrammingE!B$3:Y$1048576,24,0)&lt;&gt;"","Sim","Não")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VLOOKUP(A263,[4]ImportationMaterialProgrammingE!B:AN,39,0)</f>
        <v>2203846096</v>
      </c>
      <c r="R263" s="22" t="e">
        <f>VLOOKUP(E263,[3]Relatório!$A$1:$AK$65536,29,0)</f>
        <v>#N/A</v>
      </c>
      <c r="S263" s="22">
        <v>44617</v>
      </c>
      <c r="T263" s="17" t="str">
        <f>VLOOKUP(A263,[4]ImportationMaterialProgrammingE!B:F,5,0)</f>
        <v>VERDE</v>
      </c>
      <c r="U263" s="22" t="e">
        <f>VLOOKUP(E263,[3]Relatório!$A$1:$AK$65536,33,0)</f>
        <v>#N/A</v>
      </c>
      <c r="V263" s="22">
        <v>44630</v>
      </c>
      <c r="W263" s="18">
        <f t="shared" ca="1" si="14"/>
        <v>7</v>
      </c>
      <c r="Z263" s="15" t="str">
        <f>VLOOKUP(A263,[4]ImportationMaterialProgrammingE!B:X,23,0)</f>
        <v>FINALIZADO</v>
      </c>
      <c r="AA263" s="1" t="str">
        <f>IF(Z263="DTA TRANSP","",VLOOKUP(A263,[4]ImportationMaterialProgrammingE!$B:$V,21,0))</f>
        <v>02/03/2022</v>
      </c>
      <c r="AB263" s="22" t="e">
        <f>VLOOKUP(E263,[3]Relatório!$A$1:$AK$65536,36,0)</f>
        <v>#N/A</v>
      </c>
      <c r="AC263" s="22">
        <v>44623</v>
      </c>
      <c r="AD263" s="3" t="s">
        <v>457</v>
      </c>
      <c r="AF263" s="24"/>
      <c r="AG263" s="24"/>
      <c r="AH263" s="24"/>
      <c r="AI263" s="24"/>
    </row>
    <row r="264" spans="1:35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VLOOKUP(A264,[4]ImportationMaterialProgrammingE!B$3:C$1048576,2,0)</f>
        <v xml:space="preserve">540201247 </v>
      </c>
      <c r="F264" s="3" t="s">
        <v>585</v>
      </c>
      <c r="G264" s="3" t="s">
        <v>452</v>
      </c>
      <c r="H264" s="17">
        <f t="shared" ca="1" si="12"/>
        <v>65</v>
      </c>
      <c r="I264" s="15" t="str">
        <f>IF(VLOOKUP(A264,[4]ImportationMaterialProgrammingE!B$4:U$1048576,20,0)=0,"",VLOOKUP(A264,[4]ImportationMaterialProgrammingE!B$4:U$1048576,20,0))</f>
        <v/>
      </c>
      <c r="J264" s="15" t="str">
        <f>IF(VLOOKUP(A264,[4]ImportationMaterialProgrammingE!B$3:Y$1048576,24,0)&lt;&gt;"","Sim","Não")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P264" s="3" t="s">
        <v>586</v>
      </c>
      <c r="Q264" s="16" t="str">
        <f>VLOOKUP(A264,[4]ImportationMaterialProgrammingE!B:AN,39,0)</f>
        <v xml:space="preserve">          </v>
      </c>
      <c r="R264" s="22" t="e">
        <f>VLOOKUP(E264,[3]Relatório!$A$1:$AK$65536,29,0)</f>
        <v>#N/A</v>
      </c>
      <c r="S264" s="22" t="s">
        <v>587</v>
      </c>
      <c r="T264" s="17" t="str">
        <f>VLOOKUP(A264,[4]ImportationMaterialProgrammingE!B:F,5,0)</f>
        <v/>
      </c>
      <c r="U264" s="22" t="e">
        <f>VLOOKUP(E264,[3]Relatório!$A$1:$AK$65536,33,0)</f>
        <v>#N/A</v>
      </c>
      <c r="V264" s="22">
        <v>44629</v>
      </c>
      <c r="W264" s="18">
        <f t="shared" ca="1" si="14"/>
        <v>6</v>
      </c>
      <c r="Z264" s="15" t="str">
        <f>VLOOKUP(A264,[4]ImportationMaterialProgrammingE!B:X,23,0)</f>
        <v>DTA TRANSP</v>
      </c>
      <c r="AA264" s="1" t="str">
        <f>IF(Z264="DTA TRANSP","",VLOOKUP(A264,[4]ImportationMaterialProgrammingE!$B:$V,21,0))</f>
        <v/>
      </c>
      <c r="AB264" s="22" t="e">
        <f>VLOOKUP(E264,[3]Relatório!$A$1:$AK$65536,36,0)</f>
        <v>#N/A</v>
      </c>
      <c r="AC264" s="22" t="s">
        <v>587</v>
      </c>
      <c r="AF264" s="24"/>
      <c r="AG264" s="24"/>
      <c r="AH264" s="24"/>
      <c r="AI264" s="24"/>
    </row>
    <row r="265" spans="1:35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VLOOKUP(A265,[4]ImportationMaterialProgrammingE!B$3:C$1048576,2,0)</f>
        <v xml:space="preserve">540201248 </v>
      </c>
      <c r="F265" s="3" t="s">
        <v>585</v>
      </c>
      <c r="G265" s="3" t="s">
        <v>452</v>
      </c>
      <c r="H265" s="17">
        <f t="shared" ca="1" si="12"/>
        <v>65</v>
      </c>
      <c r="I265" s="15" t="str">
        <f>IF(VLOOKUP(A265,[4]ImportationMaterialProgrammingE!B$4:U$1048576,20,0)=0,"",VLOOKUP(A265,[4]ImportationMaterialProgrammingE!B$4:U$1048576,20,0))</f>
        <v/>
      </c>
      <c r="J265" s="15" t="str">
        <f>IF(VLOOKUP(A265,[4]ImportationMaterialProgrammingE!B$3:Y$1048576,24,0)&lt;&gt;"","Sim","Não")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P265" s="3" t="s">
        <v>586</v>
      </c>
      <c r="Q265" s="16" t="str">
        <f>VLOOKUP(A265,[4]ImportationMaterialProgrammingE!B:AN,39,0)</f>
        <v xml:space="preserve">          </v>
      </c>
      <c r="R265" s="22" t="e">
        <f>VLOOKUP(E265,[3]Relatório!$A$1:$AK$65536,29,0)</f>
        <v>#N/A</v>
      </c>
      <c r="S265" s="22" t="s">
        <v>587</v>
      </c>
      <c r="T265" s="17" t="str">
        <f>VLOOKUP(A265,[4]ImportationMaterialProgrammingE!B:F,5,0)</f>
        <v/>
      </c>
      <c r="U265" s="22" t="e">
        <f>VLOOKUP(E265,[3]Relatório!$A$1:$AK$65536,33,0)</f>
        <v>#N/A</v>
      </c>
      <c r="V265" s="22">
        <v>44630</v>
      </c>
      <c r="W265" s="18">
        <f t="shared" ca="1" si="14"/>
        <v>7</v>
      </c>
      <c r="Z265" s="15" t="str">
        <f>VLOOKUP(A265,[4]ImportationMaterialProgrammingE!B:X,23,0)</f>
        <v>DTA TRANSP</v>
      </c>
      <c r="AA265" s="1" t="str">
        <f>IF(Z265="DTA TRANSP","",VLOOKUP(A265,[4]ImportationMaterialProgrammingE!$B:$V,21,0))</f>
        <v/>
      </c>
      <c r="AB265" s="22" t="e">
        <f>VLOOKUP(E265,[3]Relatório!$A$1:$AK$65536,36,0)</f>
        <v>#N/A</v>
      </c>
      <c r="AC265" s="22" t="s">
        <v>587</v>
      </c>
      <c r="AF265" s="24"/>
      <c r="AG265" s="24"/>
      <c r="AH265" s="24"/>
      <c r="AI265" s="24"/>
    </row>
    <row r="266" spans="1:35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VLOOKUP(A266,[4]ImportationMaterialProgrammingE!B$3:C$1048576,2,0)</f>
        <v xml:space="preserve">540201249 </v>
      </c>
      <c r="F266" s="3" t="s">
        <v>585</v>
      </c>
      <c r="G266" s="3" t="s">
        <v>452</v>
      </c>
      <c r="H266" s="17">
        <f t="shared" ca="1" si="12"/>
        <v>65</v>
      </c>
      <c r="I266" s="15" t="str">
        <f>IF(VLOOKUP(A266,[4]ImportationMaterialProgrammingE!B$4:U$1048576,20,0)=0,"",VLOOKUP(A266,[4]ImportationMaterialProgrammingE!B$4:U$1048576,20,0))</f>
        <v>25/02/2022</v>
      </c>
      <c r="J266" s="15" t="str">
        <f>IF(VLOOKUP(A266,[4]ImportationMaterialProgrammingE!B$3:Y$1048576,24,0)&lt;&gt;"","Sim","Não")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P266" s="3" t="s">
        <v>586</v>
      </c>
      <c r="Q266" s="16" t="str">
        <f>VLOOKUP(A266,[4]ImportationMaterialProgrammingE!B:AN,39,0)</f>
        <v>2203508670</v>
      </c>
      <c r="R266" s="22" t="e">
        <f>VLOOKUP(E266,[3]Relatório!$A$1:$AK$65536,29,0)</f>
        <v>#N/A</v>
      </c>
      <c r="S266" s="22">
        <v>44614</v>
      </c>
      <c r="T266" s="17" t="str">
        <f>VLOOKUP(A266,[4]ImportationMaterialProgrammingE!B:F,5,0)</f>
        <v>VERDE</v>
      </c>
      <c r="U266" s="22" t="e">
        <f>VLOOKUP(E266,[3]Relatório!$A$1:$AK$65536,33,0)</f>
        <v>#N/A</v>
      </c>
      <c r="V266" s="22">
        <v>44631</v>
      </c>
      <c r="W266" s="18">
        <f t="shared" ca="1" si="14"/>
        <v>8</v>
      </c>
      <c r="Z266" s="15" t="str">
        <f>VLOOKUP(A266,[4]ImportationMaterialProgrammingE!B:X,23,0)</f>
        <v>FINALIZADO</v>
      </c>
      <c r="AA266" s="1" t="str">
        <f>IF(Z266="DTA TRANSP","",VLOOKUP(A266,[4]ImportationMaterialProgrammingE!$B:$V,21,0))</f>
        <v/>
      </c>
      <c r="AB266" s="22" t="e">
        <f>VLOOKUP(E266,[3]Relatório!$A$1:$AK$65536,36,0)</f>
        <v>#N/A</v>
      </c>
      <c r="AC266" s="22">
        <v>44616</v>
      </c>
      <c r="AD266" s="3" t="s">
        <v>457</v>
      </c>
      <c r="AF266" s="24"/>
      <c r="AG266" s="24"/>
      <c r="AH266" s="24"/>
      <c r="AI266" s="24"/>
    </row>
    <row r="267" spans="1:35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VLOOKUP(A267,[4]ImportationMaterialProgrammingE!B$3:C$1048576,2,0)</f>
        <v xml:space="preserve">540201251 </v>
      </c>
      <c r="F267" s="3" t="s">
        <v>585</v>
      </c>
      <c r="G267" s="3" t="s">
        <v>452</v>
      </c>
      <c r="H267" s="17">
        <f t="shared" ca="1" si="12"/>
        <v>65</v>
      </c>
      <c r="I267" s="15" t="str">
        <f>IF(VLOOKUP(A267,[4]ImportationMaterialProgrammingE!B$4:U$1048576,20,0)=0,"",VLOOKUP(A267,[4]ImportationMaterialProgrammingE!B$4:U$1048576,20,0))</f>
        <v/>
      </c>
      <c r="J267" s="15" t="str">
        <f>IF(VLOOKUP(A267,[4]ImportationMaterialProgrammingE!B$3:Y$1048576,24,0)&lt;&gt;"","Sim","Não")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P267" s="3" t="s">
        <v>586</v>
      </c>
      <c r="Q267" s="16" t="str">
        <f>VLOOKUP(A267,[4]ImportationMaterialProgrammingE!B:AN,39,0)</f>
        <v xml:space="preserve">          </v>
      </c>
      <c r="R267" s="22" t="e">
        <f>VLOOKUP(E267,[3]Relatório!$A$1:$AK$65536,29,0)</f>
        <v>#N/A</v>
      </c>
      <c r="S267" s="22" t="s">
        <v>587</v>
      </c>
      <c r="T267" s="17" t="str">
        <f>VLOOKUP(A267,[4]ImportationMaterialProgrammingE!B:F,5,0)</f>
        <v/>
      </c>
      <c r="U267" s="22" t="e">
        <f>VLOOKUP(E267,[3]Relatório!$A$1:$AK$65536,33,0)</f>
        <v>#N/A</v>
      </c>
      <c r="V267" s="22">
        <v>44634</v>
      </c>
      <c r="W267" s="18">
        <f t="shared" ca="1" si="14"/>
        <v>11</v>
      </c>
      <c r="Z267" s="15" t="str">
        <f>VLOOKUP(A267,[4]ImportationMaterialProgrammingE!B:X,23,0)</f>
        <v>DTA TRANSP</v>
      </c>
      <c r="AA267" s="1" t="str">
        <f>IF(Z267="DTA TRANSP","",VLOOKUP(A267,[4]ImportationMaterialProgrammingE!$B:$V,21,0))</f>
        <v/>
      </c>
      <c r="AB267" s="22" t="e">
        <f>VLOOKUP(E267,[3]Relatório!$A$1:$AK$65536,36,0)</f>
        <v>#N/A</v>
      </c>
      <c r="AC267" s="22" t="s">
        <v>587</v>
      </c>
      <c r="AF267" s="24"/>
      <c r="AG267" s="24"/>
      <c r="AH267" s="24"/>
      <c r="AI267" s="24"/>
    </row>
    <row r="268" spans="1:35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VLOOKUP(A268,[4]ImportationMaterialProgrammingE!B$3:C$1048576,2,0)</f>
        <v xml:space="preserve">540201252 </v>
      </c>
      <c r="F268" s="3" t="s">
        <v>585</v>
      </c>
      <c r="G268" s="3" t="s">
        <v>452</v>
      </c>
      <c r="H268" s="17">
        <f t="shared" ca="1" si="12"/>
        <v>65</v>
      </c>
      <c r="I268" s="15" t="str">
        <f>IF(VLOOKUP(A268,[4]ImportationMaterialProgrammingE!B$4:U$1048576,20,0)=0,"",VLOOKUP(A268,[4]ImportationMaterialProgrammingE!B$4:U$1048576,20,0))</f>
        <v>17/03/2022</v>
      </c>
      <c r="J268" s="15" t="str">
        <f>IF(VLOOKUP(A268,[4]ImportationMaterialProgrammingE!B$3:Y$1048576,24,0)&lt;&gt;"","Sim","Não")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P268" s="3" t="s">
        <v>586</v>
      </c>
      <c r="Q268" s="16" t="str">
        <f>VLOOKUP(A268,[4]ImportationMaterialProgrammingE!B:AN,39,0)</f>
        <v>2203513674</v>
      </c>
      <c r="R268" s="22" t="e">
        <f>VLOOKUP(E268,[3]Relatório!$A$1:$AK$65536,29,0)</f>
        <v>#N/A</v>
      </c>
      <c r="S268" s="22">
        <v>44614</v>
      </c>
      <c r="T268" s="17" t="str">
        <f>VLOOKUP(A268,[4]ImportationMaterialProgrammingE!B:F,5,0)</f>
        <v>VERDE</v>
      </c>
      <c r="U268" s="22" t="e">
        <f>VLOOKUP(E268,[3]Relatório!$A$1:$AK$65536,33,0)</f>
        <v>#N/A</v>
      </c>
      <c r="V268" s="22">
        <v>44634</v>
      </c>
      <c r="W268" s="18">
        <f t="shared" ca="1" si="14"/>
        <v>11</v>
      </c>
      <c r="Z268" s="15" t="str">
        <f>VLOOKUP(A268,[4]ImportationMaterialProgrammingE!B:X,23,0)</f>
        <v>FINALIZADO</v>
      </c>
      <c r="AA268" s="1" t="str">
        <f>IF(Z268="DTA TRANSP","",VLOOKUP(A268,[4]ImportationMaterialProgrammingE!$B:$V,21,0))</f>
        <v>17/03/2022</v>
      </c>
      <c r="AB268" s="22" t="e">
        <f>VLOOKUP(E268,[3]Relatório!$A$1:$AK$65536,36,0)</f>
        <v>#N/A</v>
      </c>
      <c r="AC268" s="22" t="s">
        <v>587</v>
      </c>
      <c r="AF268" s="24"/>
      <c r="AG268" s="24"/>
      <c r="AH268" s="24"/>
      <c r="AI268" s="24"/>
    </row>
    <row r="269" spans="1:35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VLOOKUP(A269,[4]ImportationMaterialProgrammingE!B$3:C$1048576,2,0)</f>
        <v xml:space="preserve">540201254 </v>
      </c>
      <c r="F269" s="3" t="s">
        <v>585</v>
      </c>
      <c r="G269" s="3" t="s">
        <v>452</v>
      </c>
      <c r="H269" s="17">
        <f t="shared" ca="1" si="12"/>
        <v>65</v>
      </c>
      <c r="I269" s="15" t="str">
        <f>IF(VLOOKUP(A269,[4]ImportationMaterialProgrammingE!B$4:U$1048576,20,0)=0,"",VLOOKUP(A269,[4]ImportationMaterialProgrammingE!B$4:U$1048576,20,0))</f>
        <v>24/02/2022</v>
      </c>
      <c r="J269" s="15" t="str">
        <f>IF(VLOOKUP(A269,[4]ImportationMaterialProgrammingE!B$3:Y$1048576,24,0)&lt;&gt;"","Sim","Não")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P269" s="3" t="s">
        <v>586</v>
      </c>
      <c r="Q269" s="16" t="str">
        <f>VLOOKUP(A269,[4]ImportationMaterialProgrammingE!B:AN,39,0)</f>
        <v>2203431490</v>
      </c>
      <c r="R269" s="22" t="e">
        <f>VLOOKUP(E269,[3]Relatório!$A$1:$AK$65536,29,0)</f>
        <v>#N/A</v>
      </c>
      <c r="S269" s="22">
        <v>44613</v>
      </c>
      <c r="T269" s="17" t="str">
        <f>VLOOKUP(A269,[4]ImportationMaterialProgrammingE!B:F,5,0)</f>
        <v>VERDE</v>
      </c>
      <c r="U269" s="22" t="e">
        <f>VLOOKUP(E269,[3]Relatório!$A$1:$AK$65536,33,0)</f>
        <v>#N/A</v>
      </c>
      <c r="V269" s="22">
        <v>44629</v>
      </c>
      <c r="W269" s="18">
        <f t="shared" ca="1" si="14"/>
        <v>6</v>
      </c>
      <c r="Z269" s="15" t="str">
        <f>VLOOKUP(A269,[4]ImportationMaterialProgrammingE!B:X,23,0)</f>
        <v>FINALIZADO</v>
      </c>
      <c r="AA269" s="1" t="str">
        <f>IF(Z269="DTA TRANSP","",VLOOKUP(A269,[4]ImportationMaterialProgrammingE!$B:$V,21,0))</f>
        <v>23/02/2022</v>
      </c>
      <c r="AB269" s="22" t="e">
        <f>VLOOKUP(E269,[3]Relatório!$A$1:$AK$65536,36,0)</f>
        <v>#N/A</v>
      </c>
      <c r="AC269" s="22">
        <v>44614</v>
      </c>
      <c r="AD269" s="3" t="s">
        <v>457</v>
      </c>
      <c r="AF269" s="24"/>
      <c r="AG269" s="24"/>
      <c r="AH269" s="24"/>
      <c r="AI269" s="24"/>
    </row>
    <row r="270" spans="1:35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VLOOKUP(A270,[4]ImportationMaterialProgrammingE!B$3:C$1048576,2,0)</f>
        <v xml:space="preserve">540201253 </v>
      </c>
      <c r="F270" s="3" t="s">
        <v>585</v>
      </c>
      <c r="G270" s="3" t="s">
        <v>452</v>
      </c>
      <c r="H270" s="17">
        <f t="shared" ca="1" si="12"/>
        <v>65</v>
      </c>
      <c r="I270" s="15" t="str">
        <f>IF(VLOOKUP(A270,[4]ImportationMaterialProgrammingE!B$4:U$1048576,20,0)=0,"",VLOOKUP(A270,[4]ImportationMaterialProgrammingE!B$4:U$1048576,20,0))</f>
        <v>21/03/2022</v>
      </c>
      <c r="J270" s="15" t="str">
        <f>IF(VLOOKUP(A270,[4]ImportationMaterialProgrammingE!B$3:Y$1048576,24,0)&lt;&gt;"","Sim","Não")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P270" s="3" t="s">
        <v>586</v>
      </c>
      <c r="Q270" s="16" t="str">
        <f>VLOOKUP(A270,[4]ImportationMaterialProgrammingE!B:AN,39,0)</f>
        <v>2205151869</v>
      </c>
      <c r="R270" s="22" t="e">
        <f>VLOOKUP(E270,[3]Relatório!$A$1:$AK$65536,29,0)</f>
        <v>#N/A</v>
      </c>
      <c r="S270" s="22" t="s">
        <v>587</v>
      </c>
      <c r="T270" s="17" t="str">
        <f>VLOOKUP(A270,[4]ImportationMaterialProgrammingE!B:F,5,0)</f>
        <v/>
      </c>
      <c r="U270" s="22" t="e">
        <f>VLOOKUP(E270,[3]Relatório!$A$1:$AK$65536,33,0)</f>
        <v>#N/A</v>
      </c>
      <c r="V270" s="22">
        <v>44630</v>
      </c>
      <c r="W270" s="18">
        <f t="shared" ca="1" si="14"/>
        <v>7</v>
      </c>
      <c r="Z270" s="15" t="str">
        <f>VLOOKUP(A270,[4]ImportationMaterialProgrammingE!B:X,23,0)</f>
        <v>SBL</v>
      </c>
      <c r="AA270" s="1" t="str">
        <f>IF(Z270="DTA TRANSP","",VLOOKUP(A270,[4]ImportationMaterialProgrammingE!$B:$V,21,0))</f>
        <v>21/03/2022</v>
      </c>
      <c r="AB270" s="22" t="e">
        <f>VLOOKUP(E270,[3]Relatório!$A$1:$AK$65536,36,0)</f>
        <v>#N/A</v>
      </c>
      <c r="AC270" s="22" t="s">
        <v>587</v>
      </c>
      <c r="AF270" s="24"/>
      <c r="AG270" s="24"/>
      <c r="AH270" s="24"/>
      <c r="AI270" s="24"/>
    </row>
    <row r="271" spans="1:35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VLOOKUP(A271,[4]ImportationMaterialProgrammingE!B$3:C$1048576,2,0)</f>
        <v xml:space="preserve">540201250 </v>
      </c>
      <c r="F271" s="3" t="s">
        <v>585</v>
      </c>
      <c r="G271" s="3" t="s">
        <v>452</v>
      </c>
      <c r="H271" s="17">
        <f t="shared" ca="1" si="12"/>
        <v>65</v>
      </c>
      <c r="I271" s="15" t="str">
        <f>IF(VLOOKUP(A271,[4]ImportationMaterialProgrammingE!B$4:U$1048576,20,0)=0,"",VLOOKUP(A271,[4]ImportationMaterialProgrammingE!B$4:U$1048576,20,0))</f>
        <v>24/02/2022</v>
      </c>
      <c r="J271" s="15" t="str">
        <f>IF(VLOOKUP(A271,[4]ImportationMaterialProgrammingE!B$3:Y$1048576,24,0)&lt;&gt;"","Sim","Não")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P271" s="3" t="s">
        <v>586</v>
      </c>
      <c r="Q271" s="16" t="str">
        <f>VLOOKUP(A271,[4]ImportationMaterialProgrammingE!B:AN,39,0)</f>
        <v>2203608632</v>
      </c>
      <c r="R271" s="22" t="e">
        <f>VLOOKUP(E271,[3]Relatório!$A$1:$AK$65536,29,0)</f>
        <v>#N/A</v>
      </c>
      <c r="S271" s="22">
        <v>44615</v>
      </c>
      <c r="T271" s="17" t="str">
        <f>VLOOKUP(A271,[4]ImportationMaterialProgrammingE!B:F,5,0)</f>
        <v>VERDE</v>
      </c>
      <c r="U271" s="22" t="e">
        <f>VLOOKUP(E271,[3]Relatório!$A$1:$AK$65536,33,0)</f>
        <v>#N/A</v>
      </c>
      <c r="V271" s="22">
        <v>44634</v>
      </c>
      <c r="W271" s="18">
        <f t="shared" ca="1" si="14"/>
        <v>11</v>
      </c>
      <c r="Z271" s="15" t="str">
        <f>VLOOKUP(A271,[4]ImportationMaterialProgrammingE!B:X,23,0)</f>
        <v>FINALIZADO</v>
      </c>
      <c r="AA271" s="1" t="str">
        <f>IF(Z271="DTA TRANSP","",VLOOKUP(A271,[4]ImportationMaterialProgrammingE!$B:$V,21,0))</f>
        <v>24/02/2022</v>
      </c>
      <c r="AB271" s="22" t="e">
        <f>VLOOKUP(E271,[3]Relatório!$A$1:$AK$65536,36,0)</f>
        <v>#N/A</v>
      </c>
      <c r="AC271" s="22">
        <v>44615</v>
      </c>
      <c r="AD271" s="3" t="s">
        <v>457</v>
      </c>
      <c r="AF271" s="24"/>
      <c r="AG271" s="24"/>
      <c r="AH271" s="24"/>
      <c r="AI271" s="24"/>
    </row>
    <row r="272" spans="1:35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VLOOKUP(A272,[4]ImportationMaterialProgrammingE!B$3:C$1048576,2,0)</f>
        <v xml:space="preserve">540201258 </v>
      </c>
      <c r="F272" s="3" t="s">
        <v>585</v>
      </c>
      <c r="G272" s="3" t="s">
        <v>452</v>
      </c>
      <c r="H272" s="17">
        <f t="shared" ca="1" si="12"/>
        <v>65</v>
      </c>
      <c r="I272" s="15" t="str">
        <f>IF(VLOOKUP(A272,[4]ImportationMaterialProgrammingE!B$4:U$1048576,20,0)=0,"",VLOOKUP(A272,[4]ImportationMaterialProgrammingE!B$4:U$1048576,20,0))</f>
        <v/>
      </c>
      <c r="J272" s="15" t="str">
        <f>IF(VLOOKUP(A272,[4]ImportationMaterialProgrammingE!B$3:Y$1048576,24,0)&lt;&gt;"","Sim","Não")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P272" s="3" t="s">
        <v>586</v>
      </c>
      <c r="Q272" s="16" t="str">
        <f>VLOOKUP(A272,[4]ImportationMaterialProgrammingE!B:AN,39,0)</f>
        <v xml:space="preserve">          </v>
      </c>
      <c r="R272" s="22" t="e">
        <f>VLOOKUP(E272,[3]Relatório!$A$1:$AK$65536,29,0)</f>
        <v>#N/A</v>
      </c>
      <c r="S272" s="22" t="s">
        <v>587</v>
      </c>
      <c r="T272" s="17" t="str">
        <f>VLOOKUP(A272,[4]ImportationMaterialProgrammingE!B:F,5,0)</f>
        <v/>
      </c>
      <c r="U272" s="22" t="e">
        <f>VLOOKUP(E272,[3]Relatório!$A$1:$AK$65536,33,0)</f>
        <v>#N/A</v>
      </c>
      <c r="V272" s="22">
        <v>44628</v>
      </c>
      <c r="W272" s="18">
        <f t="shared" ca="1" si="14"/>
        <v>5</v>
      </c>
      <c r="Z272" s="15" t="str">
        <f>VLOOKUP(A272,[4]ImportationMaterialProgrammingE!B:X,23,0)</f>
        <v>DTA TRANSP</v>
      </c>
      <c r="AA272" s="1" t="str">
        <f>IF(Z272="DTA TRANSP","",VLOOKUP(A272,[4]ImportationMaterialProgrammingE!$B:$V,21,0))</f>
        <v/>
      </c>
      <c r="AB272" s="22" t="e">
        <f>VLOOKUP(E272,[3]Relatório!$A$1:$AK$65536,36,0)</f>
        <v>#N/A</v>
      </c>
      <c r="AC272" s="22" t="s">
        <v>587</v>
      </c>
      <c r="AF272" s="24"/>
      <c r="AG272" s="24"/>
      <c r="AH272" s="24"/>
      <c r="AI272" s="24"/>
    </row>
    <row r="273" spans="1:35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VLOOKUP(A273,[4]ImportationMaterialProgrammingE!B$3:C$1048576,2,0)</f>
        <v xml:space="preserve">540201255 </v>
      </c>
      <c r="F273" s="3" t="s">
        <v>585</v>
      </c>
      <c r="G273" s="3" t="s">
        <v>452</v>
      </c>
      <c r="H273" s="17">
        <f t="shared" ca="1" si="12"/>
        <v>65</v>
      </c>
      <c r="I273" s="15" t="str">
        <f>IF(VLOOKUP(A273,[4]ImportationMaterialProgrammingE!B$4:U$1048576,20,0)=0,"",VLOOKUP(A273,[4]ImportationMaterialProgrammingE!B$4:U$1048576,20,0))</f>
        <v/>
      </c>
      <c r="J273" s="15" t="str">
        <f>IF(VLOOKUP(A273,[4]ImportationMaterialProgrammingE!B$3:Y$1048576,24,0)&lt;&gt;"","Sim","Não")</f>
        <v>Sim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P273" s="3" t="s">
        <v>586</v>
      </c>
      <c r="Q273" s="16" t="str">
        <f>VLOOKUP(A273,[4]ImportationMaterialProgrammingE!B:AN,39,0)</f>
        <v xml:space="preserve">          </v>
      </c>
      <c r="R273" s="22" t="e">
        <f>VLOOKUP(E273,[3]Relatório!$A$1:$AK$65536,29,0)</f>
        <v>#N/A</v>
      </c>
      <c r="S273" s="22" t="s">
        <v>587</v>
      </c>
      <c r="T273" s="17" t="str">
        <f>VLOOKUP(A273,[4]ImportationMaterialProgrammingE!B:F,5,0)</f>
        <v/>
      </c>
      <c r="U273" s="22" t="e">
        <f>VLOOKUP(E273,[3]Relatório!$A$1:$AK$65536,33,0)</f>
        <v>#N/A</v>
      </c>
      <c r="V273" s="22">
        <v>44629</v>
      </c>
      <c r="W273" s="18">
        <f t="shared" ca="1" si="14"/>
        <v>6</v>
      </c>
      <c r="X273" s="3" t="s">
        <v>458</v>
      </c>
      <c r="Z273" s="15" t="str">
        <f>VLOOKUP(A273,[4]ImportationMaterialProgrammingE!B:X,23,0)</f>
        <v>DTA EADI</v>
      </c>
      <c r="AA273" s="1" t="str">
        <f>IF(Z273="DTA TRANSP","",VLOOKUP(A273,[4]ImportationMaterialProgrammingE!$B:$V,21,0))</f>
        <v/>
      </c>
      <c r="AB273" s="22" t="e">
        <f>VLOOKUP(E273,[3]Relatório!$A$1:$AK$65536,36,0)</f>
        <v>#N/A</v>
      </c>
      <c r="AC273" s="22" t="s">
        <v>587</v>
      </c>
      <c r="AF273" s="24"/>
      <c r="AG273" s="24"/>
      <c r="AH273" s="24"/>
      <c r="AI273" s="24"/>
    </row>
    <row r="274" spans="1:35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VLOOKUP(A274,[4]ImportationMaterialProgrammingE!B$3:C$1048576,2,0)</f>
        <v xml:space="preserve">540201256 </v>
      </c>
      <c r="F274" s="3" t="s">
        <v>585</v>
      </c>
      <c r="G274" s="3" t="s">
        <v>452</v>
      </c>
      <c r="H274" s="17">
        <f t="shared" ca="1" si="12"/>
        <v>65</v>
      </c>
      <c r="I274" s="15" t="str">
        <f>IF(VLOOKUP(A274,[4]ImportationMaterialProgrammingE!B$4:U$1048576,20,0)=0,"",VLOOKUP(A274,[4]ImportationMaterialProgrammingE!B$4:U$1048576,20,0))</f>
        <v>24/02/2022</v>
      </c>
      <c r="J274" s="15" t="str">
        <f>IF(VLOOKUP(A274,[4]ImportationMaterialProgrammingE!B$3:Y$1048576,24,0)&lt;&gt;"","Sim","Não")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P274" s="3" t="s">
        <v>586</v>
      </c>
      <c r="Q274" s="16" t="str">
        <f>VLOOKUP(A274,[4]ImportationMaterialProgrammingE!B:AN,39,0)</f>
        <v>2203657382</v>
      </c>
      <c r="R274" s="22" t="e">
        <f>VLOOKUP(E274,[3]Relatório!$A$1:$AK$65536,29,0)</f>
        <v>#N/A</v>
      </c>
      <c r="S274" s="22">
        <v>44615</v>
      </c>
      <c r="T274" s="17" t="str">
        <f>VLOOKUP(A274,[4]ImportationMaterialProgrammingE!B:F,5,0)</f>
        <v>VERDE</v>
      </c>
      <c r="U274" s="22" t="e">
        <f>VLOOKUP(E274,[3]Relatório!$A$1:$AK$65536,33,0)</f>
        <v>#N/A</v>
      </c>
      <c r="V274" s="22">
        <v>44628</v>
      </c>
      <c r="W274" s="18">
        <f t="shared" ca="1" si="14"/>
        <v>5</v>
      </c>
      <c r="Z274" s="15" t="str">
        <f>VLOOKUP(A274,[4]ImportationMaterialProgrammingE!B:X,23,0)</f>
        <v/>
      </c>
      <c r="AA274" s="1" t="str">
        <f>IF(Z274="DTA TRANSP","",VLOOKUP(A274,[4]ImportationMaterialProgrammingE!$B:$V,21,0))</f>
        <v/>
      </c>
      <c r="AB274" s="22" t="e">
        <f>VLOOKUP(E274,[3]Relatório!$A$1:$AK$65536,36,0)</f>
        <v>#N/A</v>
      </c>
      <c r="AC274" s="22">
        <v>44616</v>
      </c>
      <c r="AD274" s="3" t="s">
        <v>457</v>
      </c>
      <c r="AF274" s="24"/>
      <c r="AG274" s="24"/>
      <c r="AH274" s="24"/>
      <c r="AI274" s="24"/>
    </row>
    <row r="275" spans="1:35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VLOOKUP(A275,[4]ImportationMaterialProgrammingE!B$3:C$1048576,2,0)</f>
        <v xml:space="preserve">540201257 </v>
      </c>
      <c r="F275" s="3" t="s">
        <v>585</v>
      </c>
      <c r="G275" s="3" t="s">
        <v>452</v>
      </c>
      <c r="H275" s="17">
        <f t="shared" ca="1" si="12"/>
        <v>65</v>
      </c>
      <c r="I275" s="15" t="str">
        <f>IF(VLOOKUP(A275,[4]ImportationMaterialProgrammingE!B$4:U$1048576,20,0)=0,"",VLOOKUP(A275,[4]ImportationMaterialProgrammingE!B$4:U$1048576,20,0))</f>
        <v/>
      </c>
      <c r="J275" s="15" t="str">
        <f>IF(VLOOKUP(A275,[4]ImportationMaterialProgrammingE!B$3:Y$1048576,24,0)&lt;&gt;"","Sim","Não")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P275" s="3" t="s">
        <v>586</v>
      </c>
      <c r="Q275" s="16" t="str">
        <f>VLOOKUP(A275,[4]ImportationMaterialProgrammingE!B:AN,39,0)</f>
        <v xml:space="preserve">          </v>
      </c>
      <c r="R275" s="22" t="e">
        <f>VLOOKUP(E275,[3]Relatório!$A$1:$AK$65536,29,0)</f>
        <v>#N/A</v>
      </c>
      <c r="S275" s="22" t="s">
        <v>587</v>
      </c>
      <c r="T275" s="17" t="str">
        <f>VLOOKUP(A275,[4]ImportationMaterialProgrammingE!B:F,5,0)</f>
        <v/>
      </c>
      <c r="U275" s="22" t="e">
        <f>VLOOKUP(E275,[3]Relatório!$A$1:$AK$65536,33,0)</f>
        <v>#N/A</v>
      </c>
      <c r="V275" s="22">
        <v>44631</v>
      </c>
      <c r="W275" s="18">
        <f t="shared" ca="1" si="14"/>
        <v>8</v>
      </c>
      <c r="Z275" s="15" t="str">
        <f>VLOOKUP(A275,[4]ImportationMaterialProgrammingE!B:X,23,0)</f>
        <v>DTA TRANSP</v>
      </c>
      <c r="AA275" s="1" t="str">
        <f>IF(Z275="DTA TRANSP","",VLOOKUP(A275,[4]ImportationMaterialProgrammingE!$B:$V,21,0))</f>
        <v/>
      </c>
      <c r="AB275" s="22" t="e">
        <f>VLOOKUP(E275,[3]Relatório!$A$1:$AK$65536,36,0)</f>
        <v>#N/A</v>
      </c>
      <c r="AC275" s="22" t="s">
        <v>587</v>
      </c>
      <c r="AF275" s="24"/>
      <c r="AG275" s="24"/>
      <c r="AH275" s="24"/>
      <c r="AI275" s="24"/>
    </row>
    <row r="276" spans="1:35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VLOOKUP(A276,[4]ImportationMaterialProgrammingE!B$3:C$1048576,2,0)</f>
        <v xml:space="preserve">540201471 </v>
      </c>
      <c r="F276" s="3" t="s">
        <v>585</v>
      </c>
      <c r="G276" s="3" t="s">
        <v>452</v>
      </c>
      <c r="H276" s="17">
        <f t="shared" ca="1" si="12"/>
        <v>68</v>
      </c>
      <c r="I276" s="15" t="str">
        <f>IF(VLOOKUP(A276,[4]ImportationMaterialProgrammingE!B$4:U$1048576,20,0)=0,"",VLOOKUP(A276,[4]ImportationMaterialProgrammingE!B$4:U$1048576,20,0))</f>
        <v>02/02/2022</v>
      </c>
      <c r="J276" s="15" t="str">
        <f>IF(VLOOKUP(A276,[4]ImportationMaterialProgrammingE!B$3:Y$1048576,24,0)&lt;&gt;"","Sim","Não")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P276" s="3" t="s">
        <v>586</v>
      </c>
      <c r="Q276" s="16" t="str">
        <f>VLOOKUP(A276,[4]ImportationMaterialProgrammingE!B:AN,39,0)</f>
        <v>2205071628</v>
      </c>
      <c r="R276" s="22" t="e">
        <f>VLOOKUP(E276,[3]Relatório!$A$1:$AK$65536,29,0)</f>
        <v>#N/A</v>
      </c>
      <c r="S276" s="22" t="s">
        <v>587</v>
      </c>
      <c r="T276" s="17" t="str">
        <f>VLOOKUP(A276,[4]ImportationMaterialProgrammingE!B:F,5,0)</f>
        <v/>
      </c>
      <c r="U276" s="22" t="e">
        <f>VLOOKUP(E276,[3]Relatório!$A$1:$AK$65536,33,0)</f>
        <v>#N/A</v>
      </c>
      <c r="V276" s="22">
        <v>44631</v>
      </c>
      <c r="W276" s="18">
        <f t="shared" ca="1" si="14"/>
        <v>8</v>
      </c>
      <c r="Z276" s="15" t="str">
        <f>VLOOKUP(A276,[4]ImportationMaterialProgrammingE!B:X,23,0)</f>
        <v/>
      </c>
      <c r="AA276" s="1" t="str">
        <f>IF(Z276="DTA TRANSP","",VLOOKUP(A276,[4]ImportationMaterialProgrammingE!$B:$V,21,0))</f>
        <v/>
      </c>
      <c r="AB276" s="22" t="e">
        <f>VLOOKUP(E276,[3]Relatório!$A$1:$AK$65536,36,0)</f>
        <v>#N/A</v>
      </c>
      <c r="AC276" s="22" t="s">
        <v>587</v>
      </c>
      <c r="AF276" s="24"/>
      <c r="AG276" s="24"/>
      <c r="AH276" s="24"/>
      <c r="AI276" s="24"/>
    </row>
    <row r="277" spans="1:35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VLOOKUP(A277,[4]ImportationMaterialProgrammingE!B$3:C$1048576,2,0)</f>
        <v xml:space="preserve">540201472 </v>
      </c>
      <c r="F277" s="3" t="s">
        <v>585</v>
      </c>
      <c r="G277" s="3" t="s">
        <v>452</v>
      </c>
      <c r="H277" s="17">
        <f t="shared" ca="1" si="12"/>
        <v>68</v>
      </c>
      <c r="I277" s="15" t="str">
        <f>IF(VLOOKUP(A277,[4]ImportationMaterialProgrammingE!B$4:U$1048576,20,0)=0,"",VLOOKUP(A277,[4]ImportationMaterialProgrammingE!B$4:U$1048576,20,0))</f>
        <v>07/03/2022</v>
      </c>
      <c r="J277" s="15" t="str">
        <f>IF(VLOOKUP(A277,[4]ImportationMaterialProgrammingE!B$3:Y$1048576,24,0)&lt;&gt;"","Sim","Não")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VLOOKUP(A277,[4]ImportationMaterialProgrammingE!B:AN,39,0)</f>
        <v>2204211442</v>
      </c>
      <c r="R277" s="22" t="e">
        <f>VLOOKUP(E277,[3]Relatório!$A$1:$AK$65536,29,0)</f>
        <v>#N/A</v>
      </c>
      <c r="S277" s="22">
        <v>44624</v>
      </c>
      <c r="T277" s="17" t="str">
        <f>VLOOKUP(A277,[4]ImportationMaterialProgrammingE!B:F,5,0)</f>
        <v>VERDE</v>
      </c>
      <c r="U277" s="22" t="e">
        <f>VLOOKUP(E277,[3]Relatório!$A$1:$AK$65536,33,0)</f>
        <v>#N/A</v>
      </c>
      <c r="V277" s="22">
        <v>44634</v>
      </c>
      <c r="W277" s="18">
        <f t="shared" ca="1" si="14"/>
        <v>11</v>
      </c>
      <c r="Z277" s="15" t="str">
        <f>VLOOKUP(A277,[4]ImportationMaterialProgrammingE!B:X,23,0)</f>
        <v>FINALIZADO</v>
      </c>
      <c r="AA277" s="1" t="str">
        <f>IF(Z277="DTA TRANSP","",VLOOKUP(A277,[4]ImportationMaterialProgrammingE!$B:$V,21,0))</f>
        <v>07/03/2022</v>
      </c>
      <c r="AB277" s="22" t="e">
        <f>VLOOKUP(E277,[3]Relatório!$A$1:$AK$65536,36,0)</f>
        <v>#N/A</v>
      </c>
      <c r="AC277" s="22">
        <v>44627</v>
      </c>
      <c r="AD277" s="3" t="s">
        <v>457</v>
      </c>
      <c r="AF277" s="24"/>
      <c r="AG277" s="24"/>
      <c r="AH277" s="24"/>
      <c r="AI277" s="24"/>
    </row>
    <row r="278" spans="1:35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VLOOKUP(A278,[4]ImportationMaterialProgrammingE!B$3:C$1048576,2,0)</f>
        <v xml:space="preserve">540201480 </v>
      </c>
      <c r="F278" s="3" t="s">
        <v>585</v>
      </c>
      <c r="G278" s="3" t="s">
        <v>452</v>
      </c>
      <c r="H278" s="17">
        <f t="shared" ca="1" si="12"/>
        <v>68</v>
      </c>
      <c r="I278" s="15" t="str">
        <f>IF(VLOOKUP(A278,[4]ImportationMaterialProgrammingE!B$4:U$1048576,20,0)=0,"",VLOOKUP(A278,[4]ImportationMaterialProgrammingE!B$4:U$1048576,20,0))</f>
        <v>25/03/2022</v>
      </c>
      <c r="J278" s="15" t="str">
        <f>IF(VLOOKUP(A278,[4]ImportationMaterialProgrammingE!B$3:Y$1048576,24,0)&lt;&gt;"","Sim","Não")</f>
        <v>Sim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VLOOKUP(A278,[4]ImportationMaterialProgrammingE!B:AN,39,0)</f>
        <v xml:space="preserve">          </v>
      </c>
      <c r="R278" s="22" t="e">
        <f>VLOOKUP(E278,[3]Relatório!$A$1:$AK$65536,29,0)</f>
        <v>#N/A</v>
      </c>
      <c r="S278" s="22" t="s">
        <v>587</v>
      </c>
      <c r="T278" s="17" t="str">
        <f>VLOOKUP(A278,[4]ImportationMaterialProgrammingE!B:F,5,0)</f>
        <v/>
      </c>
      <c r="U278" s="22" t="e">
        <f>VLOOKUP(E278,[3]Relatório!$A$1:$AK$65536,33,0)</f>
        <v>#N/A</v>
      </c>
      <c r="V278" s="22">
        <v>44634</v>
      </c>
      <c r="W278" s="18">
        <f t="shared" ca="1" si="14"/>
        <v>11</v>
      </c>
      <c r="Z278" s="15" t="str">
        <f>VLOOKUP(A278,[4]ImportationMaterialProgrammingE!B:X,23,0)</f>
        <v>DTA EADI</v>
      </c>
      <c r="AA278" s="1" t="str">
        <f>IF(Z278="DTA TRANSP","",VLOOKUP(A278,[4]ImportationMaterialProgrammingE!$B:$V,21,0))</f>
        <v/>
      </c>
      <c r="AB278" s="22" t="e">
        <f>VLOOKUP(E278,[3]Relatório!$A$1:$AK$65536,36,0)</f>
        <v>#N/A</v>
      </c>
      <c r="AC278" s="22" t="s">
        <v>587</v>
      </c>
      <c r="AF278" s="24"/>
      <c r="AG278" s="24"/>
      <c r="AH278" s="24"/>
      <c r="AI278" s="24"/>
    </row>
    <row r="279" spans="1:35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VLOOKUP(A279,[4]ImportationMaterialProgrammingE!B$3:C$1048576,2,0)</f>
        <v xml:space="preserve">540201481 </v>
      </c>
      <c r="F279" s="3" t="s">
        <v>585</v>
      </c>
      <c r="G279" s="3" t="s">
        <v>452</v>
      </c>
      <c r="H279" s="17">
        <f t="shared" ca="1" si="12"/>
        <v>68</v>
      </c>
      <c r="I279" s="15" t="str">
        <f>IF(VLOOKUP(A279,[4]ImportationMaterialProgrammingE!B$4:U$1048576,20,0)=0,"",VLOOKUP(A279,[4]ImportationMaterialProgrammingE!B$4:U$1048576,20,0))</f>
        <v>25/03/2022</v>
      </c>
      <c r="J279" s="15" t="str">
        <f>IF(VLOOKUP(A279,[4]ImportationMaterialProgrammingE!B$3:Y$1048576,24,0)&lt;&gt;"","Sim","Não")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VLOOKUP(A279,[4]ImportationMaterialProgrammingE!B:AN,39,0)</f>
        <v xml:space="preserve">          </v>
      </c>
      <c r="R279" s="22" t="e">
        <f>VLOOKUP(E279,[3]Relatório!$A$1:$AK$65536,29,0)</f>
        <v>#N/A</v>
      </c>
      <c r="S279" s="22" t="s">
        <v>587</v>
      </c>
      <c r="T279" s="17" t="str">
        <f>VLOOKUP(A279,[4]ImportationMaterialProgrammingE!B:F,5,0)</f>
        <v/>
      </c>
      <c r="U279" s="22" t="e">
        <f>VLOOKUP(E279,[3]Relatório!$A$1:$AK$65536,33,0)</f>
        <v>#N/A</v>
      </c>
      <c r="V279" s="22">
        <v>44629</v>
      </c>
      <c r="W279" s="18">
        <f t="shared" ca="1" si="14"/>
        <v>6</v>
      </c>
      <c r="X279" s="3" t="s">
        <v>454</v>
      </c>
      <c r="Z279" s="15" t="str">
        <f>VLOOKUP(A279,[4]ImportationMaterialProgrammingE!B:X,23,0)</f>
        <v>DTA TRANSP</v>
      </c>
      <c r="AA279" s="1" t="str">
        <f>IF(Z279="DTA TRANSP","",VLOOKUP(A279,[4]ImportationMaterialProgrammingE!$B:$V,21,0))</f>
        <v/>
      </c>
      <c r="AB279" s="22" t="e">
        <f>VLOOKUP(E279,[3]Relatório!$A$1:$AK$65536,36,0)</f>
        <v>#N/A</v>
      </c>
      <c r="AC279" s="22" t="s">
        <v>587</v>
      </c>
      <c r="AF279" s="24"/>
      <c r="AG279" s="24"/>
      <c r="AH279" s="24"/>
      <c r="AI279" s="24"/>
    </row>
    <row r="280" spans="1:35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VLOOKUP(A280,[4]ImportationMaterialProgrammingE!B$3:C$1048576,2,0)</f>
        <v xml:space="preserve">540201482 </v>
      </c>
      <c r="F280" s="3" t="s">
        <v>585</v>
      </c>
      <c r="G280" s="3" t="s">
        <v>452</v>
      </c>
      <c r="H280" s="17">
        <f t="shared" ca="1" si="12"/>
        <v>68</v>
      </c>
      <c r="I280" s="15" t="str">
        <f>IF(VLOOKUP(A280,[4]ImportationMaterialProgrammingE!B$4:U$1048576,20,0)=0,"",VLOOKUP(A280,[4]ImportationMaterialProgrammingE!B$4:U$1048576,20,0))</f>
        <v>03/02/2022</v>
      </c>
      <c r="J280" s="15" t="str">
        <f>IF(VLOOKUP(A280,[4]ImportationMaterialProgrammingE!B$3:Y$1048576,24,0)&lt;&gt;"","Sim","Não")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VLOOKUP(A280,[4]ImportationMaterialProgrammingE!B:AN,39,0)</f>
        <v>2204533113</v>
      </c>
      <c r="R280" s="22" t="e">
        <f>VLOOKUP(E280,[3]Relatório!$A$1:$AK$65536,29,0)</f>
        <v>#N/A</v>
      </c>
      <c r="S280" s="22">
        <v>44629</v>
      </c>
      <c r="T280" s="17" t="str">
        <f>VLOOKUP(A280,[4]ImportationMaterialProgrammingE!B:F,5,0)</f>
        <v>VERDE</v>
      </c>
      <c r="U280" s="22" t="e">
        <f>VLOOKUP(E280,[3]Relatório!$A$1:$AK$65536,33,0)</f>
        <v>#N/A</v>
      </c>
      <c r="V280" s="22">
        <v>44634</v>
      </c>
      <c r="W280" s="18">
        <f t="shared" ca="1" si="14"/>
        <v>11</v>
      </c>
      <c r="Z280" s="15" t="str">
        <f>VLOOKUP(A280,[4]ImportationMaterialProgrammingE!B:X,23,0)</f>
        <v>MBB</v>
      </c>
      <c r="AA280" s="1" t="str">
        <f>IF(Z280="DTA TRANSP","",VLOOKUP(A280,[4]ImportationMaterialProgrammingE!$B:$V,21,0))</f>
        <v>17/03/2022</v>
      </c>
      <c r="AB280" s="22" t="e">
        <f>VLOOKUP(E280,[3]Relatório!$A$1:$AK$65536,36,0)</f>
        <v>#N/A</v>
      </c>
      <c r="AC280" s="22">
        <v>44630</v>
      </c>
      <c r="AD280" s="3" t="s">
        <v>457</v>
      </c>
      <c r="AF280" s="24"/>
      <c r="AG280" s="24"/>
      <c r="AH280" s="24"/>
      <c r="AI280" s="24"/>
    </row>
    <row r="281" spans="1:35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VLOOKUP(A281,[4]ImportationMaterialProgrammingE!B$3:C$1048576,2,0)</f>
        <v xml:space="preserve">540201483 </v>
      </c>
      <c r="F281" s="3" t="s">
        <v>585</v>
      </c>
      <c r="G281" s="3" t="s">
        <v>452</v>
      </c>
      <c r="H281" s="17">
        <f t="shared" ca="1" si="12"/>
        <v>68</v>
      </c>
      <c r="I281" s="15" t="str">
        <f>IF(VLOOKUP(A281,[4]ImportationMaterialProgrammingE!B$4:U$1048576,20,0)=0,"",VLOOKUP(A281,[4]ImportationMaterialProgrammingE!B$4:U$1048576,20,0))</f>
        <v>21/03/2022</v>
      </c>
      <c r="J281" s="15" t="str">
        <f>IF(VLOOKUP(A281,[4]ImportationMaterialProgrammingE!B$3:Y$1048576,24,0)&lt;&gt;"","Sim","Não")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VLOOKUP(A281,[4]ImportationMaterialProgrammingE!B:AN,39,0)</f>
        <v xml:space="preserve">          </v>
      </c>
      <c r="R281" s="22" t="e">
        <f>VLOOKUP(E281,[3]Relatório!$A$1:$AK$65536,29,0)</f>
        <v>#N/A</v>
      </c>
      <c r="S281" s="22" t="s">
        <v>587</v>
      </c>
      <c r="T281" s="17" t="str">
        <f>VLOOKUP(A281,[4]ImportationMaterialProgrammingE!B:F,5,0)</f>
        <v/>
      </c>
      <c r="U281" s="22" t="e">
        <f>VLOOKUP(E281,[3]Relatório!$A$1:$AK$65536,33,0)</f>
        <v>#N/A</v>
      </c>
      <c r="V281" s="22">
        <v>44628</v>
      </c>
      <c r="W281" s="18">
        <f t="shared" ca="1" si="14"/>
        <v>5</v>
      </c>
      <c r="X281" s="3" t="s">
        <v>454</v>
      </c>
      <c r="Z281" s="15" t="str">
        <f>VLOOKUP(A281,[4]ImportationMaterialProgrammingE!B:X,23,0)</f>
        <v>DTA TRANSP</v>
      </c>
      <c r="AA281" s="1" t="str">
        <f>IF(Z281="DTA TRANSP","",VLOOKUP(A281,[4]ImportationMaterialProgrammingE!$B:$V,21,0))</f>
        <v/>
      </c>
      <c r="AB281" s="22" t="e">
        <f>VLOOKUP(E281,[3]Relatório!$A$1:$AK$65536,36,0)</f>
        <v>#N/A</v>
      </c>
      <c r="AC281" s="22" t="s">
        <v>587</v>
      </c>
      <c r="AF281" s="24"/>
      <c r="AG281" s="24"/>
      <c r="AH281" s="24"/>
      <c r="AI281" s="24"/>
    </row>
    <row r="282" spans="1:35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VLOOKUP(A282,[4]ImportationMaterialProgrammingE!B$3:C$1048576,2,0)</f>
        <v xml:space="preserve">540201475 </v>
      </c>
      <c r="F282" s="3" t="s">
        <v>585</v>
      </c>
      <c r="G282" s="3" t="s">
        <v>452</v>
      </c>
      <c r="H282" s="17">
        <f t="shared" ca="1" si="12"/>
        <v>68</v>
      </c>
      <c r="I282" s="15" t="str">
        <f>IF(VLOOKUP(A282,[4]ImportationMaterialProgrammingE!B$4:U$1048576,20,0)=0,"",VLOOKUP(A282,[4]ImportationMaterialProgrammingE!B$4:U$1048576,20,0))</f>
        <v>07/02/2022</v>
      </c>
      <c r="J282" s="15" t="str">
        <f>IF(VLOOKUP(A282,[4]ImportationMaterialProgrammingE!B$3:Y$1048576,24,0)&lt;&gt;"","Sim","Não")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VLOOKUP(A282,[4]ImportationMaterialProgrammingE!B:AN,39,0)</f>
        <v>2204074500</v>
      </c>
      <c r="R282" s="22" t="e">
        <f>VLOOKUP(E282,[3]Relatório!$A$1:$AK$65536,29,0)</f>
        <v>#N/A</v>
      </c>
      <c r="S282" s="22">
        <v>44623</v>
      </c>
      <c r="T282" s="17" t="str">
        <f>VLOOKUP(A282,[4]ImportationMaterialProgrammingE!B:F,5,0)</f>
        <v>VERDE</v>
      </c>
      <c r="U282" s="22" t="e">
        <f>VLOOKUP(E282,[3]Relatório!$A$1:$AK$65536,33,0)</f>
        <v>#N/A</v>
      </c>
      <c r="V282" s="22">
        <v>44629</v>
      </c>
      <c r="W282" s="18">
        <f t="shared" ca="1" si="14"/>
        <v>6</v>
      </c>
      <c r="Y282" s="3" t="s">
        <v>584</v>
      </c>
      <c r="Z282" s="15" t="str">
        <f>VLOOKUP(A282,[4]ImportationMaterialProgrammingE!B:X,23,0)</f>
        <v>FINALIZADO</v>
      </c>
      <c r="AA282" s="1" t="str">
        <f>IF(Z282="DTA TRANSP","",VLOOKUP(A282,[4]ImportationMaterialProgrammingE!$B:$V,21,0))</f>
        <v>07/03/2022</v>
      </c>
      <c r="AB282" s="22" t="e">
        <f>VLOOKUP(E282,[3]Relatório!$A$1:$AK$65536,36,0)</f>
        <v>#N/A</v>
      </c>
      <c r="AC282" s="22">
        <v>44627</v>
      </c>
      <c r="AD282" s="3" t="s">
        <v>457</v>
      </c>
      <c r="AF282" s="24"/>
      <c r="AG282" s="24"/>
      <c r="AH282" s="24"/>
      <c r="AI282" s="24"/>
    </row>
    <row r="283" spans="1:35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VLOOKUP(A283,[4]ImportationMaterialProgrammingE!B$3:C$1048576,2,0)</f>
        <v xml:space="preserve">540201484 </v>
      </c>
      <c r="F283" s="3" t="s">
        <v>585</v>
      </c>
      <c r="G283" s="3" t="s">
        <v>452</v>
      </c>
      <c r="H283" s="17">
        <f t="shared" ca="1" si="12"/>
        <v>68</v>
      </c>
      <c r="I283" s="15" t="str">
        <f>IF(VLOOKUP(A283,[4]ImportationMaterialProgrammingE!B$4:U$1048576,20,0)=0,"",VLOOKUP(A283,[4]ImportationMaterialProgrammingE!B$4:U$1048576,20,0))</f>
        <v>03/03/2022</v>
      </c>
      <c r="J283" s="15" t="str">
        <f>IF(VLOOKUP(A283,[4]ImportationMaterialProgrammingE!B$3:Y$1048576,24,0)&lt;&gt;"","Sim","Não")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VLOOKUP(A283,[4]ImportationMaterialProgrammingE!B:AN,39,0)</f>
        <v>2204074518</v>
      </c>
      <c r="R283" s="22" t="e">
        <f>VLOOKUP(E283,[3]Relatório!$A$1:$AK$65536,29,0)</f>
        <v>#N/A</v>
      </c>
      <c r="S283" s="22">
        <v>44623</v>
      </c>
      <c r="T283" s="17" t="str">
        <f>VLOOKUP(A283,[4]ImportationMaterialProgrammingE!B:F,5,0)</f>
        <v>VERDE</v>
      </c>
      <c r="U283" s="22" t="e">
        <f>VLOOKUP(E283,[3]Relatório!$A$1:$AK$65536,33,0)</f>
        <v>#N/A</v>
      </c>
      <c r="V283" s="22">
        <v>44630</v>
      </c>
      <c r="W283" s="18">
        <f t="shared" ca="1" si="14"/>
        <v>7</v>
      </c>
      <c r="Y283" s="3" t="s">
        <v>584</v>
      </c>
      <c r="Z283" s="15" t="str">
        <f>VLOOKUP(A283,[4]ImportationMaterialProgrammingE!B:X,23,0)</f>
        <v>FINALIZADO</v>
      </c>
      <c r="AA283" s="1" t="str">
        <f>IF(Z283="DTA TRANSP","",VLOOKUP(A283,[4]ImportationMaterialProgrammingE!$B:$V,21,0))</f>
        <v>04/03/2022</v>
      </c>
      <c r="AB283" s="22" t="e">
        <f>VLOOKUP(E283,[3]Relatório!$A$1:$AK$65536,36,0)</f>
        <v>#N/A</v>
      </c>
      <c r="AC283" s="22">
        <v>44627</v>
      </c>
      <c r="AD283" s="3" t="s">
        <v>457</v>
      </c>
      <c r="AF283" s="24"/>
      <c r="AG283" s="24"/>
      <c r="AH283" s="24"/>
      <c r="AI283" s="24"/>
    </row>
    <row r="284" spans="1:35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VLOOKUP(A284,[4]ImportationMaterialProgrammingE!B$3:C$1048576,2,0)</f>
        <v xml:space="preserve">540201485 </v>
      </c>
      <c r="F284" s="3" t="s">
        <v>585</v>
      </c>
      <c r="G284" s="3" t="s">
        <v>452</v>
      </c>
      <c r="H284" s="17">
        <f t="shared" ca="1" si="12"/>
        <v>68</v>
      </c>
      <c r="I284" s="15" t="str">
        <f>IF(VLOOKUP(A284,[4]ImportationMaterialProgrammingE!B$4:U$1048576,20,0)=0,"",VLOOKUP(A284,[4]ImportationMaterialProgrammingE!B$4:U$1048576,20,0))</f>
        <v>09/03/2022</v>
      </c>
      <c r="J284" s="15" t="str">
        <f>IF(VLOOKUP(A284,[4]ImportationMaterialProgrammingE!B$3:Y$1048576,24,0)&lt;&gt;"","Sim","Não")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VLOOKUP(A284,[4]ImportationMaterialProgrammingE!B:AN,39,0)</f>
        <v>2204690910</v>
      </c>
      <c r="R284" s="22" t="e">
        <f>VLOOKUP(E284,[3]Relatório!$A$1:$AK$65536,29,0)</f>
        <v>#N/A</v>
      </c>
      <c r="S284" s="22">
        <v>44630</v>
      </c>
      <c r="T284" s="17" t="str">
        <f>VLOOKUP(A284,[4]ImportationMaterialProgrammingE!B:F,5,0)</f>
        <v>VERDE</v>
      </c>
      <c r="U284" s="22" t="e">
        <f>VLOOKUP(E284,[3]Relatório!$A$1:$AK$65536,33,0)</f>
        <v>#N/A</v>
      </c>
      <c r="V284" s="22">
        <v>44630</v>
      </c>
      <c r="W284" s="18">
        <f t="shared" ca="1" si="14"/>
        <v>7</v>
      </c>
      <c r="Z284" s="15" t="str">
        <f>VLOOKUP(A284,[4]ImportationMaterialProgrammingE!B:X,23,0)</f>
        <v>FINALIZADO</v>
      </c>
      <c r="AA284" s="1" t="str">
        <f>IF(Z284="DTA TRANSP","",VLOOKUP(A284,[4]ImportationMaterialProgrammingE!$B:$V,21,0))</f>
        <v>10/03/2022</v>
      </c>
      <c r="AB284" s="22" t="e">
        <f>VLOOKUP(E284,[3]Relatório!$A$1:$AK$65536,36,0)</f>
        <v>#N/A</v>
      </c>
      <c r="AC284" s="22">
        <v>44631</v>
      </c>
      <c r="AD284" s="3" t="s">
        <v>457</v>
      </c>
      <c r="AF284" s="24"/>
      <c r="AG284" s="24"/>
      <c r="AH284" s="24"/>
      <c r="AI284" s="24"/>
    </row>
    <row r="285" spans="1:35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VLOOKUP(A285,[4]ImportationMaterialProgrammingE!B$3:C$1048576,2,0)</f>
        <v xml:space="preserve">540201486 </v>
      </c>
      <c r="F285" s="3" t="s">
        <v>585</v>
      </c>
      <c r="G285" s="3" t="s">
        <v>452</v>
      </c>
      <c r="H285" s="17">
        <f t="shared" ca="1" si="12"/>
        <v>68</v>
      </c>
      <c r="I285" s="15" t="str">
        <f>IF(VLOOKUP(A285,[4]ImportationMaterialProgrammingE!B$4:U$1048576,20,0)=0,"",VLOOKUP(A285,[4]ImportationMaterialProgrammingE!B$4:U$1048576,20,0))</f>
        <v>10/03/2022</v>
      </c>
      <c r="J285" s="15" t="str">
        <f>IF(VLOOKUP(A285,[4]ImportationMaterialProgrammingE!B$3:Y$1048576,24,0)&lt;&gt;"","Sim","Não")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VLOOKUP(A285,[4]ImportationMaterialProgrammingE!B:AN,39,0)</f>
        <v>2204533121</v>
      </c>
      <c r="R285" s="22" t="e">
        <f>VLOOKUP(E285,[3]Relatório!$A$1:$AK$65536,29,0)</f>
        <v>#N/A</v>
      </c>
      <c r="S285" s="22">
        <v>44629</v>
      </c>
      <c r="T285" s="17" t="str">
        <f>VLOOKUP(A285,[4]ImportationMaterialProgrammingE!B:F,5,0)</f>
        <v>VERDE</v>
      </c>
      <c r="U285" s="22" t="e">
        <f>VLOOKUP(E285,[3]Relatório!$A$1:$AK$65536,33,0)</f>
        <v>#N/A</v>
      </c>
      <c r="V285" s="22">
        <v>44634</v>
      </c>
      <c r="W285" s="18">
        <f t="shared" ca="1" si="14"/>
        <v>11</v>
      </c>
      <c r="Z285" s="15" t="str">
        <f>VLOOKUP(A285,[4]ImportationMaterialProgrammingE!B:X,23,0)</f>
        <v>FINALIZADO</v>
      </c>
      <c r="AA285" s="1" t="str">
        <f>IF(Z285="DTA TRANSP","",VLOOKUP(A285,[4]ImportationMaterialProgrammingE!$B:$V,21,0))</f>
        <v>09/03/2022</v>
      </c>
      <c r="AB285" s="22" t="e">
        <f>VLOOKUP(E285,[3]Relatório!$A$1:$AK$65536,36,0)</f>
        <v>#N/A</v>
      </c>
      <c r="AC285" s="22">
        <v>44630</v>
      </c>
      <c r="AD285" s="3" t="s">
        <v>457</v>
      </c>
      <c r="AF285" s="24"/>
      <c r="AG285" s="24"/>
      <c r="AH285" s="24"/>
      <c r="AI285" s="24"/>
    </row>
    <row r="286" spans="1:35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VLOOKUP(A286,[4]ImportationMaterialProgrammingE!B$3:C$1048576,2,0)</f>
        <v xml:space="preserve">540201487 </v>
      </c>
      <c r="F286" s="3" t="s">
        <v>585</v>
      </c>
      <c r="G286" s="3" t="s">
        <v>452</v>
      </c>
      <c r="H286" s="17">
        <f t="shared" ca="1" si="12"/>
        <v>68</v>
      </c>
      <c r="I286" s="15" t="str">
        <f>IF(VLOOKUP(A286,[4]ImportationMaterialProgrammingE!B$4:U$1048576,20,0)=0,"",VLOOKUP(A286,[4]ImportationMaterialProgrammingE!B$4:U$1048576,20,0))</f>
        <v>08/03/2022</v>
      </c>
      <c r="J286" s="15" t="str">
        <f>IF(VLOOKUP(A286,[4]ImportationMaterialProgrammingE!B$3:Y$1048576,24,0)&lt;&gt;"","Sim","Não")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VLOOKUP(A286,[4]ImportationMaterialProgrammingE!B:AN,39,0)</f>
        <v>2204533130</v>
      </c>
      <c r="R286" s="22" t="e">
        <f>VLOOKUP(E286,[3]Relatório!$A$1:$AK$65536,29,0)</f>
        <v>#N/A</v>
      </c>
      <c r="S286" s="22">
        <v>44629</v>
      </c>
      <c r="T286" s="17" t="str">
        <f>VLOOKUP(A286,[4]ImportationMaterialProgrammingE!B:F,5,0)</f>
        <v>VERDE</v>
      </c>
      <c r="U286" s="22" t="e">
        <f>VLOOKUP(E286,[3]Relatório!$A$1:$AK$65536,33,0)</f>
        <v>#N/A</v>
      </c>
      <c r="V286" s="22">
        <v>44630</v>
      </c>
      <c r="W286" s="18">
        <f t="shared" ca="1" si="14"/>
        <v>7</v>
      </c>
      <c r="Z286" s="15" t="str">
        <f>VLOOKUP(A286,[4]ImportationMaterialProgrammingE!B:X,23,0)</f>
        <v>FINALIZADO</v>
      </c>
      <c r="AA286" s="1" t="str">
        <f>IF(Z286="DTA TRANSP","",VLOOKUP(A286,[4]ImportationMaterialProgrammingE!$B:$V,21,0))</f>
        <v>09/03/2022</v>
      </c>
      <c r="AB286" s="22" t="e">
        <f>VLOOKUP(E286,[3]Relatório!$A$1:$AK$65536,36,0)</f>
        <v>#N/A</v>
      </c>
      <c r="AC286" s="22">
        <v>44630</v>
      </c>
      <c r="AD286" s="3" t="s">
        <v>457</v>
      </c>
      <c r="AF286" s="24"/>
      <c r="AG286" s="24"/>
      <c r="AH286" s="24"/>
      <c r="AI286" s="24"/>
    </row>
    <row r="287" spans="1:35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VLOOKUP(A287,[4]ImportationMaterialProgrammingE!B$3:C$1048576,2,0)</f>
        <v xml:space="preserve">540201491 </v>
      </c>
      <c r="F287" s="3" t="s">
        <v>585</v>
      </c>
      <c r="G287" s="3" t="s">
        <v>452</v>
      </c>
      <c r="H287" s="17">
        <f t="shared" ca="1" si="12"/>
        <v>68</v>
      </c>
      <c r="I287" s="15" t="str">
        <f>IF(VLOOKUP(A287,[4]ImportationMaterialProgrammingE!B$4:U$1048576,20,0)=0,"",VLOOKUP(A287,[4]ImportationMaterialProgrammingE!B$4:U$1048576,20,0))</f>
        <v>16/03/2022</v>
      </c>
      <c r="J287" s="15" t="str">
        <f>IF(VLOOKUP(A287,[4]ImportationMaterialProgrammingE!B$3:Y$1048576,24,0)&lt;&gt;"","Sim","Não")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VLOOKUP(A287,[4]ImportationMaterialProgrammingE!B:AN,39,0)</f>
        <v>2204633096</v>
      </c>
      <c r="R287" s="22" t="e">
        <f>VLOOKUP(E287,[3]Relatório!$A$1:$AK$65536,29,0)</f>
        <v>#N/A</v>
      </c>
      <c r="S287" s="22">
        <v>44630</v>
      </c>
      <c r="T287" s="17" t="str">
        <f>VLOOKUP(A287,[4]ImportationMaterialProgrammingE!B:F,5,0)</f>
        <v>VERDE</v>
      </c>
      <c r="U287" s="22" t="e">
        <f>VLOOKUP(E287,[3]Relatório!$A$1:$AK$65536,33,0)</f>
        <v>#N/A</v>
      </c>
      <c r="V287" s="22">
        <v>44630</v>
      </c>
      <c r="W287" s="18">
        <f t="shared" ca="1" si="14"/>
        <v>7</v>
      </c>
      <c r="Z287" s="15" t="str">
        <f>VLOOKUP(A287,[4]ImportationMaterialProgrammingE!B:X,23,0)</f>
        <v>FINALIZADO</v>
      </c>
      <c r="AA287" s="1" t="str">
        <f>IF(Z287="DTA TRANSP","",VLOOKUP(A287,[4]ImportationMaterialProgrammingE!$B:$V,21,0))</f>
        <v>16/03/2022</v>
      </c>
      <c r="AB287" s="22" t="e">
        <f>VLOOKUP(E287,[3]Relatório!$A$1:$AK$65536,36,0)</f>
        <v>#N/A</v>
      </c>
      <c r="AC287" s="22" t="s">
        <v>587</v>
      </c>
      <c r="AF287" s="24"/>
      <c r="AG287" s="24"/>
      <c r="AH287" s="24"/>
      <c r="AI287" s="24"/>
    </row>
    <row r="288" spans="1:35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VLOOKUP(A288,[4]ImportationMaterialProgrammingE!B$3:C$1048576,2,0)</f>
        <v xml:space="preserve">540201488 </v>
      </c>
      <c r="F288" s="3" t="s">
        <v>585</v>
      </c>
      <c r="G288" s="3" t="s">
        <v>452</v>
      </c>
      <c r="H288" s="17">
        <f t="shared" ca="1" si="12"/>
        <v>68</v>
      </c>
      <c r="I288" s="15" t="str">
        <f>IF(VLOOKUP(A288,[4]ImportationMaterialProgrammingE!B$4:U$1048576,20,0)=0,"",VLOOKUP(A288,[4]ImportationMaterialProgrammingE!B$4:U$1048576,20,0))</f>
        <v/>
      </c>
      <c r="J288" s="15" t="str">
        <f>IF(VLOOKUP(A288,[4]ImportationMaterialProgrammingE!B$3:Y$1048576,24,0)&lt;&gt;"","Sim","Não")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VLOOKUP(A288,[4]ImportationMaterialProgrammingE!B:AN,39,0)</f>
        <v>2204427747</v>
      </c>
      <c r="R288" s="22" t="e">
        <f>VLOOKUP(E288,[3]Relatório!$A$1:$AK$65536,29,0)</f>
        <v>#N/A</v>
      </c>
      <c r="S288" s="22">
        <v>44629</v>
      </c>
      <c r="T288" s="17" t="str">
        <f>VLOOKUP(A288,[4]ImportationMaterialProgrammingE!B:F,5,0)</f>
        <v>VERDE</v>
      </c>
      <c r="U288" s="22" t="e">
        <f>VLOOKUP(E288,[3]Relatório!$A$1:$AK$65536,33,0)</f>
        <v>#N/A</v>
      </c>
      <c r="V288" s="22">
        <v>44631</v>
      </c>
      <c r="W288" s="18">
        <f t="shared" ca="1" si="14"/>
        <v>8</v>
      </c>
      <c r="X288" s="3" t="s">
        <v>454</v>
      </c>
      <c r="Z288" s="15" t="str">
        <f>VLOOKUP(A288,[4]ImportationMaterialProgrammingE!B:X,23,0)</f>
        <v>RETIDO MAPA</v>
      </c>
      <c r="AA288" s="1" t="str">
        <f>IF(Z288="DTA TRANSP","",VLOOKUP(A288,[4]ImportationMaterialProgrammingE!$B:$V,21,0))</f>
        <v/>
      </c>
      <c r="AB288" s="22" t="e">
        <f>VLOOKUP(E288,[3]Relatório!$A$1:$AK$65536,36,0)</f>
        <v>#N/A</v>
      </c>
      <c r="AC288" s="22">
        <v>44629</v>
      </c>
      <c r="AD288" s="3" t="s">
        <v>457</v>
      </c>
      <c r="AF288" s="24"/>
      <c r="AG288" s="24"/>
      <c r="AH288" s="24"/>
      <c r="AI288" s="24"/>
    </row>
    <row r="289" spans="1:35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VLOOKUP(A289,[4]ImportationMaterialProgrammingE!B$3:C$1048576,2,0)</f>
        <v xml:space="preserve">540201489 </v>
      </c>
      <c r="F289" s="3" t="s">
        <v>585</v>
      </c>
      <c r="G289" s="3" t="s">
        <v>452</v>
      </c>
      <c r="H289" s="17">
        <f t="shared" ca="1" si="12"/>
        <v>68</v>
      </c>
      <c r="I289" s="15" t="str">
        <f>IF(VLOOKUP(A289,[4]ImportationMaterialProgrammingE!B$4:U$1048576,20,0)=0,"",VLOOKUP(A289,[4]ImportationMaterialProgrammingE!B$4:U$1048576,20,0))</f>
        <v>28/02/2022</v>
      </c>
      <c r="J289" s="15" t="str">
        <f>IF(VLOOKUP(A289,[4]ImportationMaterialProgrammingE!B$3:Y$1048576,24,0)&lt;&gt;"","Sim","Não")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VLOOKUP(A289,[4]ImportationMaterialProgrammingE!B:AN,39,0)</f>
        <v xml:space="preserve">          </v>
      </c>
      <c r="R289" s="22" t="e">
        <f>VLOOKUP(E289,[3]Relatório!$A$1:$AK$65536,29,0)</f>
        <v>#N/A</v>
      </c>
      <c r="S289" s="22" t="s">
        <v>587</v>
      </c>
      <c r="T289" s="17" t="str">
        <f>VLOOKUP(A289,[4]ImportationMaterialProgrammingE!B:F,5,0)</f>
        <v/>
      </c>
      <c r="U289" s="22" t="e">
        <f>VLOOKUP(E289,[3]Relatório!$A$1:$AK$65536,33,0)</f>
        <v>#N/A</v>
      </c>
      <c r="V289" s="22">
        <v>44629</v>
      </c>
      <c r="W289" s="18">
        <f t="shared" ca="1" si="14"/>
        <v>6</v>
      </c>
      <c r="Z289" s="15" t="str">
        <f>VLOOKUP(A289,[4]ImportationMaterialProgrammingE!B:X,23,0)</f>
        <v>DTA TRANSP</v>
      </c>
      <c r="AA289" s="1" t="str">
        <f>IF(Z289="DTA TRANSP","",VLOOKUP(A289,[4]ImportationMaterialProgrammingE!$B:$V,21,0))</f>
        <v/>
      </c>
      <c r="AB289" s="22" t="e">
        <f>VLOOKUP(E289,[3]Relatório!$A$1:$AK$65536,36,0)</f>
        <v>#N/A</v>
      </c>
      <c r="AC289" s="22" t="s">
        <v>587</v>
      </c>
      <c r="AF289" s="24"/>
      <c r="AG289" s="24"/>
      <c r="AH289" s="24"/>
      <c r="AI289" s="24"/>
    </row>
    <row r="290" spans="1:35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VLOOKUP(A290,[4]ImportationMaterialProgrammingE!B$3:C$1048576,2,0)</f>
        <v xml:space="preserve">540201490 </v>
      </c>
      <c r="F290" s="3" t="s">
        <v>585</v>
      </c>
      <c r="G290" s="3" t="s">
        <v>452</v>
      </c>
      <c r="H290" s="17">
        <f t="shared" ca="1" si="12"/>
        <v>68</v>
      </c>
      <c r="I290" s="15" t="str">
        <f>IF(VLOOKUP(A290,[4]ImportationMaterialProgrammingE!B$4:U$1048576,20,0)=0,"",VLOOKUP(A290,[4]ImportationMaterialProgrammingE!B$4:U$1048576,20,0))</f>
        <v>25/03/2022</v>
      </c>
      <c r="J290" s="15" t="str">
        <f>IF(VLOOKUP(A290,[4]ImportationMaterialProgrammingE!B$3:Y$1048576,24,0)&lt;&gt;"","Sim","Não")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VLOOKUP(A290,[4]ImportationMaterialProgrammingE!B:AN,39,0)</f>
        <v>2204211450</v>
      </c>
      <c r="R290" s="22" t="e">
        <f>VLOOKUP(E290,[3]Relatório!$A$1:$AK$65536,29,0)</f>
        <v>#N/A</v>
      </c>
      <c r="S290" s="22">
        <v>44624</v>
      </c>
      <c r="T290" s="17" t="str">
        <f>VLOOKUP(A290,[4]ImportationMaterialProgrammingE!B:F,5,0)</f>
        <v>VERDE</v>
      </c>
      <c r="U290" s="22" t="e">
        <f>VLOOKUP(E290,[3]Relatório!$A$1:$AK$65536,33,0)</f>
        <v>#N/A</v>
      </c>
      <c r="V290" s="22">
        <v>44627</v>
      </c>
      <c r="W290" s="18">
        <f t="shared" ca="1" si="14"/>
        <v>4</v>
      </c>
      <c r="Z290" s="15" t="str">
        <f>VLOOKUP(A290,[4]ImportationMaterialProgrammingE!B:X,23,0)</f>
        <v/>
      </c>
      <c r="AA290" s="1" t="str">
        <f>IF(Z290="DTA TRANSP","",VLOOKUP(A290,[4]ImportationMaterialProgrammingE!$B:$V,21,0))</f>
        <v/>
      </c>
      <c r="AB290" s="22" t="e">
        <f>VLOOKUP(E290,[3]Relatório!$A$1:$AK$65536,36,0)</f>
        <v>#N/A</v>
      </c>
      <c r="AC290" s="22" t="s">
        <v>587</v>
      </c>
      <c r="AF290" s="24"/>
      <c r="AG290" s="24"/>
      <c r="AH290" s="24"/>
      <c r="AI290" s="24"/>
    </row>
    <row r="291" spans="1:35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VLOOKUP(A291,[4]ImportationMaterialProgrammingE!B$3:C$1048576,2,0)</f>
        <v xml:space="preserve">540201474 </v>
      </c>
      <c r="F291" s="3" t="s">
        <v>585</v>
      </c>
      <c r="G291" s="3" t="s">
        <v>452</v>
      </c>
      <c r="H291" s="17">
        <f t="shared" ca="1" si="12"/>
        <v>68</v>
      </c>
      <c r="I291" s="15" t="str">
        <f>IF(VLOOKUP(A291,[4]ImportationMaterialProgrammingE!B$4:U$1048576,20,0)=0,"",VLOOKUP(A291,[4]ImportationMaterialProgrammingE!B$4:U$1048576,20,0))</f>
        <v>04/03/2022</v>
      </c>
      <c r="J291" s="15" t="str">
        <f>IF(VLOOKUP(A291,[4]ImportationMaterialProgrammingE!B$3:Y$1048576,24,0)&lt;&gt;"","Sim","Não")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VLOOKUP(A291,[4]ImportationMaterialProgrammingE!B:AN,39,0)</f>
        <v>2203972660</v>
      </c>
      <c r="R291" s="22" t="e">
        <f>VLOOKUP(E291,[3]Relatório!$A$1:$AK$65536,29,0)</f>
        <v>#N/A</v>
      </c>
      <c r="S291" s="22">
        <v>44622</v>
      </c>
      <c r="T291" s="17" t="str">
        <f>VLOOKUP(A291,[4]ImportationMaterialProgrammingE!B:F,5,0)</f>
        <v>VERDE</v>
      </c>
      <c r="U291" s="22" t="e">
        <f>VLOOKUP(E291,[3]Relatório!$A$1:$AK$65536,33,0)</f>
        <v>#N/A</v>
      </c>
      <c r="V291" s="22">
        <v>44623</v>
      </c>
      <c r="W291" s="18">
        <f t="shared" ca="1" si="14"/>
        <v>0</v>
      </c>
      <c r="Z291" s="15" t="str">
        <f>VLOOKUP(A291,[4]ImportationMaterialProgrammingE!B:X,23,0)</f>
        <v>FINALIZADO</v>
      </c>
      <c r="AA291" s="1" t="str">
        <f>IF(Z291="DTA TRANSP","",VLOOKUP(A291,[4]ImportationMaterialProgrammingE!$B:$V,21,0))</f>
        <v>03/03/2022</v>
      </c>
      <c r="AB291" s="22" t="e">
        <f>VLOOKUP(E291,[3]Relatório!$A$1:$AK$65536,36,0)</f>
        <v>#N/A</v>
      </c>
      <c r="AC291" s="22">
        <v>44623</v>
      </c>
      <c r="AD291" s="3" t="s">
        <v>457</v>
      </c>
      <c r="AF291" s="24"/>
      <c r="AG291" s="24"/>
      <c r="AH291" s="24"/>
      <c r="AI291" s="24"/>
    </row>
    <row r="292" spans="1:35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VLOOKUP(A292,[4]ImportationMaterialProgrammingE!B$3:C$1048576,2,0)</f>
        <v xml:space="preserve">540201492 </v>
      </c>
      <c r="F292" s="3" t="s">
        <v>585</v>
      </c>
      <c r="G292" s="3" t="s">
        <v>452</v>
      </c>
      <c r="H292" s="17">
        <f t="shared" ca="1" si="12"/>
        <v>68</v>
      </c>
      <c r="I292" s="15" t="str">
        <f>IF(VLOOKUP(A292,[4]ImportationMaterialProgrammingE!B$4:U$1048576,20,0)=0,"",VLOOKUP(A292,[4]ImportationMaterialProgrammingE!B$4:U$1048576,20,0))</f>
        <v/>
      </c>
      <c r="J292" s="15" t="str">
        <f>IF(VLOOKUP(A292,[4]ImportationMaterialProgrammingE!B$3:Y$1048576,24,0)&lt;&gt;"","Sim","Não")</f>
        <v>Sim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VLOOKUP(A292,[4]ImportationMaterialProgrammingE!B:AN,39,0)</f>
        <v xml:space="preserve">          </v>
      </c>
      <c r="R292" s="22" t="e">
        <f>VLOOKUP(E292,[3]Relatório!$A$1:$AK$65536,29,0)</f>
        <v>#N/A</v>
      </c>
      <c r="S292" s="22" t="s">
        <v>587</v>
      </c>
      <c r="T292" s="17" t="str">
        <f>VLOOKUP(A292,[4]ImportationMaterialProgrammingE!B:F,5,0)</f>
        <v/>
      </c>
      <c r="U292" s="22" t="e">
        <f>VLOOKUP(E292,[3]Relatório!$A$1:$AK$65536,33,0)</f>
        <v>#N/A</v>
      </c>
      <c r="V292" s="22" t="s">
        <v>587</v>
      </c>
      <c r="W292" s="18" t="str">
        <f t="shared" ca="1" si="14"/>
        <v/>
      </c>
      <c r="X292" s="3" t="s">
        <v>458</v>
      </c>
      <c r="Z292" s="15" t="str">
        <f>VLOOKUP(A292,[4]ImportationMaterialProgrammingE!B:X,23,0)</f>
        <v>DTA EADI</v>
      </c>
      <c r="AA292" s="1" t="str">
        <f>IF(Z292="DTA TRANSP","",VLOOKUP(A292,[4]ImportationMaterialProgrammingE!$B:$V,21,0))</f>
        <v/>
      </c>
      <c r="AB292" s="22" t="e">
        <f>VLOOKUP(E292,[3]Relatório!$A$1:$AK$65536,36,0)</f>
        <v>#N/A</v>
      </c>
      <c r="AC292" s="22" t="s">
        <v>587</v>
      </c>
      <c r="AF292" s="24"/>
      <c r="AG292" s="24"/>
      <c r="AH292" s="24"/>
      <c r="AI292" s="24"/>
    </row>
    <row r="293" spans="1:35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VLOOKUP(A293,[4]ImportationMaterialProgrammingE!B$3:C$1048576,2,0)</f>
        <v xml:space="preserve">540201495 </v>
      </c>
      <c r="F293" s="3" t="s">
        <v>585</v>
      </c>
      <c r="G293" s="3" t="s">
        <v>452</v>
      </c>
      <c r="H293" s="17">
        <f t="shared" ca="1" si="12"/>
        <v>68</v>
      </c>
      <c r="I293" s="15" t="str">
        <f>IF(VLOOKUP(A293,[4]ImportationMaterialProgrammingE!B$4:U$1048576,20,0)=0,"",VLOOKUP(A293,[4]ImportationMaterialProgrammingE!B$4:U$1048576,20,0))</f>
        <v>18/03/2022</v>
      </c>
      <c r="J293" s="15" t="str">
        <f>IF(VLOOKUP(A293,[4]ImportationMaterialProgrammingE!B$3:Y$1048576,24,0)&lt;&gt;"","Sim","Não")</f>
        <v>Sim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VLOOKUP(A293,[4]ImportationMaterialProgrammingE!B:AN,39,0)</f>
        <v xml:space="preserve">          </v>
      </c>
      <c r="R293" s="22" t="e">
        <f>VLOOKUP(E293,[3]Relatório!$A$1:$AK$65536,29,0)</f>
        <v>#N/A</v>
      </c>
      <c r="S293" s="22" t="s">
        <v>587</v>
      </c>
      <c r="T293" s="17" t="str">
        <f>VLOOKUP(A293,[4]ImportationMaterialProgrammingE!B:F,5,0)</f>
        <v/>
      </c>
      <c r="U293" s="22" t="e">
        <f>VLOOKUP(E293,[3]Relatório!$A$1:$AK$65536,33,0)</f>
        <v>#N/A</v>
      </c>
      <c r="V293" s="22" t="s">
        <v>587</v>
      </c>
      <c r="W293" s="18" t="str">
        <f t="shared" ca="1" si="14"/>
        <v/>
      </c>
      <c r="X293" s="3" t="s">
        <v>458</v>
      </c>
      <c r="Z293" s="15" t="str">
        <f>VLOOKUP(A293,[4]ImportationMaterialProgrammingE!B:X,23,0)</f>
        <v>SBL</v>
      </c>
      <c r="AA293" s="1" t="str">
        <f>IF(Z293="DTA TRANSP","",VLOOKUP(A293,[4]ImportationMaterialProgrammingE!$B:$V,21,0))</f>
        <v>18/03/2022</v>
      </c>
      <c r="AB293" s="22" t="e">
        <f>VLOOKUP(E293,[3]Relatório!$A$1:$AK$65536,36,0)</f>
        <v>#N/A</v>
      </c>
      <c r="AC293" s="22" t="s">
        <v>587</v>
      </c>
      <c r="AF293" s="24"/>
      <c r="AG293" s="24"/>
      <c r="AH293" s="24"/>
      <c r="AI293" s="24"/>
    </row>
    <row r="294" spans="1:35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VLOOKUP(A294,[4]ImportationMaterialProgrammingE!B$3:C$1048576,2,0)</f>
        <v xml:space="preserve">540201499 </v>
      </c>
      <c r="F294" s="3" t="s">
        <v>585</v>
      </c>
      <c r="G294" s="3" t="s">
        <v>452</v>
      </c>
      <c r="H294" s="17">
        <f t="shared" ca="1" si="12"/>
        <v>68</v>
      </c>
      <c r="I294" s="15" t="str">
        <f>IF(VLOOKUP(A294,[4]ImportationMaterialProgrammingE!B$4:U$1048576,20,0)=0,"",VLOOKUP(A294,[4]ImportationMaterialProgrammingE!B$4:U$1048576,20,0))</f>
        <v>04/03/2022</v>
      </c>
      <c r="J294" s="15" t="str">
        <f>IF(VLOOKUP(A294,[4]ImportationMaterialProgrammingE!B$3:Y$1048576,24,0)&lt;&gt;"","Sim","Não")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VLOOKUP(A294,[4]ImportationMaterialProgrammingE!B:AN,39,0)</f>
        <v>2204074526</v>
      </c>
      <c r="R294" s="22" t="e">
        <f>VLOOKUP(E294,[3]Relatório!$A$1:$AK$65536,29,0)</f>
        <v>#N/A</v>
      </c>
      <c r="S294" s="22">
        <v>44623</v>
      </c>
      <c r="T294" s="17" t="str">
        <f>VLOOKUP(A294,[4]ImportationMaterialProgrammingE!B:F,5,0)</f>
        <v>VERDE</v>
      </c>
      <c r="U294" s="22" t="e">
        <f>VLOOKUP(E294,[3]Relatório!$A$1:$AK$65536,33,0)</f>
        <v>#N/A</v>
      </c>
      <c r="V294" s="22">
        <v>44624</v>
      </c>
      <c r="W294" s="18">
        <f t="shared" ca="1" si="14"/>
        <v>1</v>
      </c>
      <c r="X294" s="3" t="s">
        <v>458</v>
      </c>
      <c r="Z294" s="15" t="str">
        <f>VLOOKUP(A294,[4]ImportationMaterialProgrammingE!B:X,23,0)</f>
        <v/>
      </c>
      <c r="AA294" s="1" t="str">
        <f>IF(Z294="DTA TRANSP","",VLOOKUP(A294,[4]ImportationMaterialProgrammingE!$B:$V,21,0))</f>
        <v/>
      </c>
      <c r="AB294" s="22" t="e">
        <f>VLOOKUP(E294,[3]Relatório!$A$1:$AK$65536,36,0)</f>
        <v>#N/A</v>
      </c>
      <c r="AC294" s="22" t="s">
        <v>587</v>
      </c>
      <c r="AF294" s="24"/>
      <c r="AG294" s="24"/>
      <c r="AH294" s="24"/>
      <c r="AI294" s="24"/>
    </row>
    <row r="295" spans="1:35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VLOOKUP(A295,[4]ImportationMaterialProgrammingE!B$3:C$1048576,2,0)</f>
        <v xml:space="preserve">540201501 </v>
      </c>
      <c r="F295" s="3" t="s">
        <v>585</v>
      </c>
      <c r="G295" s="3" t="s">
        <v>452</v>
      </c>
      <c r="H295" s="17">
        <f t="shared" ca="1" si="12"/>
        <v>68</v>
      </c>
      <c r="I295" s="15" t="str">
        <f>IF(VLOOKUP(A295,[4]ImportationMaterialProgrammingE!B$4:U$1048576,20,0)=0,"",VLOOKUP(A295,[4]ImportationMaterialProgrammingE!B$4:U$1048576,20,0))</f>
        <v>04/03/2022</v>
      </c>
      <c r="J295" s="15" t="str">
        <f>IF(VLOOKUP(A295,[4]ImportationMaterialProgrammingE!B$3:Y$1048576,24,0)&lt;&gt;"","Sim","Não")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VLOOKUP(A295,[4]ImportationMaterialProgrammingE!B:AN,39,0)</f>
        <v>2203972695</v>
      </c>
      <c r="R295" s="22" t="e">
        <f>VLOOKUP(E295,[3]Relatório!$A$1:$AK$65536,29,0)</f>
        <v>#N/A</v>
      </c>
      <c r="S295" s="22">
        <v>44622</v>
      </c>
      <c r="T295" s="17" t="str">
        <f>VLOOKUP(A295,[4]ImportationMaterialProgrammingE!B:F,5,0)</f>
        <v>VERDE</v>
      </c>
      <c r="U295" s="22" t="e">
        <f>VLOOKUP(E295,[3]Relatório!$A$1:$AK$65536,33,0)</f>
        <v>#N/A</v>
      </c>
      <c r="V295" s="22">
        <v>44623</v>
      </c>
      <c r="W295" s="18">
        <f t="shared" ca="1" si="14"/>
        <v>0</v>
      </c>
      <c r="X295" s="3" t="s">
        <v>458</v>
      </c>
      <c r="Z295" s="15" t="str">
        <f>VLOOKUP(A295,[4]ImportationMaterialProgrammingE!B:X,23,0)</f>
        <v>FINALIZADO</v>
      </c>
      <c r="AA295" s="1" t="str">
        <f>IF(Z295="DTA TRANSP","",VLOOKUP(A295,[4]ImportationMaterialProgrammingE!$B:$V,21,0))</f>
        <v>03/03/2022</v>
      </c>
      <c r="AB295" s="22" t="e">
        <f>VLOOKUP(E295,[3]Relatório!$A$1:$AK$65536,36,0)</f>
        <v>#N/A</v>
      </c>
      <c r="AC295" s="22">
        <v>44623</v>
      </c>
      <c r="AD295" s="3" t="s">
        <v>457</v>
      </c>
      <c r="AF295" s="24"/>
      <c r="AG295" s="24"/>
      <c r="AH295" s="24"/>
      <c r="AI295" s="24"/>
    </row>
    <row r="296" spans="1:35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VLOOKUP(A296,[4]ImportationMaterialProgrammingE!B$3:C$1048576,2,0)</f>
        <v xml:space="preserve">540201496 </v>
      </c>
      <c r="F296" s="3" t="s">
        <v>585</v>
      </c>
      <c r="G296" s="3" t="s">
        <v>452</v>
      </c>
      <c r="H296" s="17">
        <f t="shared" ca="1" si="12"/>
        <v>68</v>
      </c>
      <c r="I296" s="15" t="str">
        <f>IF(VLOOKUP(A296,[4]ImportationMaterialProgrammingE!B$4:U$1048576,20,0)=0,"",VLOOKUP(A296,[4]ImportationMaterialProgrammingE!B$4:U$1048576,20,0))</f>
        <v>25/03/2022</v>
      </c>
      <c r="J296" s="15" t="str">
        <f>IF(VLOOKUP(A296,[4]ImportationMaterialProgrammingE!B$3:Y$1048576,24,0)&lt;&gt;"","Sim","Não")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VLOOKUP(A296,[4]ImportationMaterialProgrammingE!B:AN,39,0)</f>
        <v>2204074461</v>
      </c>
      <c r="R296" s="22" t="e">
        <f>VLOOKUP(E296,[3]Relatório!$A$1:$AK$65536,29,0)</f>
        <v>#N/A</v>
      </c>
      <c r="S296" s="22">
        <v>44623</v>
      </c>
      <c r="T296" s="17" t="str">
        <f>VLOOKUP(A296,[4]ImportationMaterialProgrammingE!B:F,5,0)</f>
        <v>VERDE</v>
      </c>
      <c r="U296" s="22" t="e">
        <f>VLOOKUP(E296,[3]Relatório!$A$1:$AK$65536,33,0)</f>
        <v>#N/A</v>
      </c>
      <c r="V296" s="22">
        <v>44624</v>
      </c>
      <c r="W296" s="18">
        <f t="shared" ca="1" si="14"/>
        <v>1</v>
      </c>
      <c r="X296" s="3" t="s">
        <v>458</v>
      </c>
      <c r="Z296" s="15" t="str">
        <f>VLOOKUP(A296,[4]ImportationMaterialProgrammingE!B:X,23,0)</f>
        <v/>
      </c>
      <c r="AA296" s="1" t="str">
        <f>IF(Z296="DTA TRANSP","",VLOOKUP(A296,[4]ImportationMaterialProgrammingE!$B:$V,21,0))</f>
        <v/>
      </c>
      <c r="AB296" s="22" t="e">
        <f>VLOOKUP(E296,[3]Relatório!$A$1:$AK$65536,36,0)</f>
        <v>#N/A</v>
      </c>
      <c r="AC296" s="22" t="s">
        <v>587</v>
      </c>
      <c r="AF296" s="24"/>
      <c r="AG296" s="24"/>
      <c r="AH296" s="24"/>
      <c r="AI296" s="24"/>
    </row>
    <row r="297" spans="1:35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VLOOKUP(A297,[4]ImportationMaterialProgrammingE!B$3:C$1048576,2,0)</f>
        <v xml:space="preserve">540201502 </v>
      </c>
      <c r="F297" s="3" t="s">
        <v>585</v>
      </c>
      <c r="G297" s="3" t="s">
        <v>452</v>
      </c>
      <c r="H297" s="17">
        <f t="shared" ca="1" si="12"/>
        <v>68</v>
      </c>
      <c r="I297" s="15" t="str">
        <f>IF(VLOOKUP(A297,[4]ImportationMaterialProgrammingE!B$4:U$1048576,20,0)=0,"",VLOOKUP(A297,[4]ImportationMaterialProgrammingE!B$4:U$1048576,20,0))</f>
        <v>04/02/2022</v>
      </c>
      <c r="J297" s="15" t="str">
        <f>IF(VLOOKUP(A297,[4]ImportationMaterialProgrammingE!B$3:Y$1048576,24,0)&lt;&gt;"","Sim","Não")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VLOOKUP(A297,[4]ImportationMaterialProgrammingE!B:AN,39,0)</f>
        <v>2204314497</v>
      </c>
      <c r="R297" s="22" t="e">
        <f>VLOOKUP(E297,[3]Relatório!$A$1:$AK$65536,29,0)</f>
        <v>#N/A</v>
      </c>
      <c r="S297" s="22">
        <v>44627</v>
      </c>
      <c r="T297" s="17" t="str">
        <f>VLOOKUP(A297,[4]ImportationMaterialProgrammingE!B:F,5,0)</f>
        <v>VERDE</v>
      </c>
      <c r="U297" s="22" t="e">
        <f>VLOOKUP(E297,[3]Relatório!$A$1:$AK$65536,33,0)</f>
        <v>#N/A</v>
      </c>
      <c r="V297" s="22">
        <v>44627</v>
      </c>
      <c r="W297" s="18">
        <f t="shared" ca="1" si="14"/>
        <v>4</v>
      </c>
      <c r="X297" s="3" t="s">
        <v>458</v>
      </c>
      <c r="Z297" s="15" t="str">
        <f>VLOOKUP(A297,[4]ImportationMaterialProgrammingE!B:X,23,0)</f>
        <v>FINALIZADO</v>
      </c>
      <c r="AA297" s="1" t="str">
        <f>IF(Z297="DTA TRANSP","",VLOOKUP(A297,[4]ImportationMaterialProgrammingE!$B:$V,21,0))</f>
        <v>07/03/2022</v>
      </c>
      <c r="AB297" s="22" t="e">
        <f>VLOOKUP(E297,[3]Relatório!$A$1:$AK$65536,36,0)</f>
        <v>#N/A</v>
      </c>
      <c r="AC297" s="22">
        <v>44627</v>
      </c>
      <c r="AD297" s="3" t="s">
        <v>457</v>
      </c>
      <c r="AF297" s="24"/>
      <c r="AG297" s="24"/>
      <c r="AH297" s="24"/>
      <c r="AI297" s="24"/>
    </row>
    <row r="298" spans="1:35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VLOOKUP(A298,[4]ImportationMaterialProgrammingE!B$3:C$1048576,2,0)</f>
        <v xml:space="preserve">540201508 </v>
      </c>
      <c r="F298" s="3" t="s">
        <v>585</v>
      </c>
      <c r="G298" s="3" t="s">
        <v>452</v>
      </c>
      <c r="H298" s="17">
        <f t="shared" ca="1" si="12"/>
        <v>68</v>
      </c>
      <c r="I298" s="15" t="str">
        <f>IF(VLOOKUP(A298,[4]ImportationMaterialProgrammingE!B$4:U$1048576,20,0)=0,"",VLOOKUP(A298,[4]ImportationMaterialProgrammingE!B$4:U$1048576,20,0))</f>
        <v/>
      </c>
      <c r="J298" s="15" t="str">
        <f>IF(VLOOKUP(A298,[4]ImportationMaterialProgrammingE!B$3:Y$1048576,24,0)&lt;&gt;"","Sim","Não")</f>
        <v>Sim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P298" s="3" t="s">
        <v>586</v>
      </c>
      <c r="Q298" s="16" t="str">
        <f>VLOOKUP(A298,[4]ImportationMaterialProgrammingE!B:AN,39,0)</f>
        <v xml:space="preserve">          </v>
      </c>
      <c r="R298" s="22" t="e">
        <f>VLOOKUP(E298,[3]Relatório!$A$1:$AK$65536,29,0)</f>
        <v>#N/A</v>
      </c>
      <c r="S298" s="22" t="s">
        <v>587</v>
      </c>
      <c r="T298" s="17" t="str">
        <f>VLOOKUP(A298,[4]ImportationMaterialProgrammingE!B:F,5,0)</f>
        <v/>
      </c>
      <c r="U298" s="22" t="e">
        <f>VLOOKUP(E298,[3]Relatório!$A$1:$AK$65536,33,0)</f>
        <v>#N/A</v>
      </c>
      <c r="V298" s="22" t="s">
        <v>587</v>
      </c>
      <c r="W298" s="18" t="str">
        <f t="shared" ca="1" si="14"/>
        <v/>
      </c>
      <c r="X298" s="3" t="s">
        <v>458</v>
      </c>
      <c r="Z298" s="15" t="str">
        <f>VLOOKUP(A298,[4]ImportationMaterialProgrammingE!B:X,23,0)</f>
        <v>DTA EADI</v>
      </c>
      <c r="AA298" s="1" t="str">
        <f>IF(Z298="DTA TRANSP","",VLOOKUP(A298,[4]ImportationMaterialProgrammingE!$B:$V,21,0))</f>
        <v/>
      </c>
      <c r="AB298" s="22" t="e">
        <f>VLOOKUP(E298,[3]Relatório!$A$1:$AK$65536,36,0)</f>
        <v>#N/A</v>
      </c>
      <c r="AC298" s="22" t="s">
        <v>587</v>
      </c>
      <c r="AF298" s="24"/>
      <c r="AG298" s="24"/>
      <c r="AH298" s="24"/>
      <c r="AI298" s="24"/>
    </row>
    <row r="299" spans="1:35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VLOOKUP(A299,[4]ImportationMaterialProgrammingE!B$3:C$1048576,2,0)</f>
        <v xml:space="preserve">540201509 </v>
      </c>
      <c r="F299" s="3" t="s">
        <v>585</v>
      </c>
      <c r="G299" s="3" t="s">
        <v>452</v>
      </c>
      <c r="H299" s="17">
        <f t="shared" ca="1" si="12"/>
        <v>68</v>
      </c>
      <c r="I299" s="15" t="str">
        <f>IF(VLOOKUP(A299,[4]ImportationMaterialProgrammingE!B$4:U$1048576,20,0)=0,"",VLOOKUP(A299,[4]ImportationMaterialProgrammingE!B$4:U$1048576,20,0))</f>
        <v/>
      </c>
      <c r="J299" s="15" t="str">
        <f>IF(VLOOKUP(A299,[4]ImportationMaterialProgrammingE!B$3:Y$1048576,24,0)&lt;&gt;"","Sim","Não")</f>
        <v>Sim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P299" s="3" t="s">
        <v>586</v>
      </c>
      <c r="Q299" s="16" t="str">
        <f>VLOOKUP(A299,[4]ImportationMaterialProgrammingE!B:AN,39,0)</f>
        <v xml:space="preserve">          </v>
      </c>
      <c r="R299" s="22" t="e">
        <f>VLOOKUP(E299,[3]Relatório!$A$1:$AK$65536,29,0)</f>
        <v>#N/A</v>
      </c>
      <c r="S299" s="22" t="s">
        <v>587</v>
      </c>
      <c r="T299" s="17" t="str">
        <f>VLOOKUP(A299,[4]ImportationMaterialProgrammingE!B:F,5,0)</f>
        <v/>
      </c>
      <c r="U299" s="22" t="e">
        <f>VLOOKUP(E299,[3]Relatório!$A$1:$AK$65536,33,0)</f>
        <v>#N/A</v>
      </c>
      <c r="V299" s="22" t="s">
        <v>587</v>
      </c>
      <c r="W299" s="18" t="str">
        <f t="shared" ca="1" si="14"/>
        <v/>
      </c>
      <c r="X299" s="3" t="s">
        <v>458</v>
      </c>
      <c r="Z299" s="15" t="str">
        <f>VLOOKUP(A299,[4]ImportationMaterialProgrammingE!B:X,23,0)</f>
        <v>DTA EADI</v>
      </c>
      <c r="AA299" s="1" t="str">
        <f>IF(Z299="DTA TRANSP","",VLOOKUP(A299,[4]ImportationMaterialProgrammingE!$B:$V,21,0))</f>
        <v/>
      </c>
      <c r="AB299" s="22" t="e">
        <f>VLOOKUP(E299,[3]Relatório!$A$1:$AK$65536,36,0)</f>
        <v>#N/A</v>
      </c>
      <c r="AC299" s="22" t="s">
        <v>587</v>
      </c>
      <c r="AF299" s="24"/>
      <c r="AG299" s="24"/>
      <c r="AH299" s="24"/>
      <c r="AI299" s="24"/>
    </row>
    <row r="300" spans="1:35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VLOOKUP(A300,[4]ImportationMaterialProgrammingE!B$3:C$1048576,2,0)</f>
        <v xml:space="preserve">540201510 </v>
      </c>
      <c r="F300" s="3" t="s">
        <v>585</v>
      </c>
      <c r="G300" s="3" t="s">
        <v>452</v>
      </c>
      <c r="H300" s="17">
        <f t="shared" ca="1" si="12"/>
        <v>68</v>
      </c>
      <c r="I300" s="15" t="str">
        <f>IF(VLOOKUP(A300,[4]ImportationMaterialProgrammingE!B$4:U$1048576,20,0)=0,"",VLOOKUP(A300,[4]ImportationMaterialProgrammingE!B$4:U$1048576,20,0))</f>
        <v/>
      </c>
      <c r="J300" s="15" t="str">
        <f>IF(VLOOKUP(A300,[4]ImportationMaterialProgrammingE!B$3:Y$1048576,24,0)&lt;&gt;"","Sim","Não")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P300" s="3" t="s">
        <v>586</v>
      </c>
      <c r="Q300" s="16" t="str">
        <f>VLOOKUP(A300,[4]ImportationMaterialProgrammingE!B:AN,39,0)</f>
        <v xml:space="preserve">          </v>
      </c>
      <c r="R300" s="22" t="e">
        <f>VLOOKUP(E300,[3]Relatório!$A$1:$AK$65536,29,0)</f>
        <v>#N/A</v>
      </c>
      <c r="S300" s="22" t="s">
        <v>587</v>
      </c>
      <c r="T300" s="17" t="str">
        <f>VLOOKUP(A300,[4]ImportationMaterialProgrammingE!B:F,5,0)</f>
        <v/>
      </c>
      <c r="U300" s="22" t="e">
        <f>VLOOKUP(E300,[3]Relatório!$A$1:$AK$65536,33,0)</f>
        <v>#N/A</v>
      </c>
      <c r="V300" s="22" t="s">
        <v>587</v>
      </c>
      <c r="W300" s="18" t="str">
        <f t="shared" ca="1" si="14"/>
        <v/>
      </c>
      <c r="X300" s="3" t="s">
        <v>454</v>
      </c>
      <c r="Z300" s="15" t="str">
        <f>VLOOKUP(A300,[4]ImportationMaterialProgrammingE!B:X,23,0)</f>
        <v>DTA TRANSP</v>
      </c>
      <c r="AA300" s="1" t="str">
        <f>IF(Z300="DTA TRANSP","",VLOOKUP(A300,[4]ImportationMaterialProgrammingE!$B:$V,21,0))</f>
        <v/>
      </c>
      <c r="AB300" s="22" t="e">
        <f>VLOOKUP(E300,[3]Relatório!$A$1:$AK$65536,36,0)</f>
        <v>#N/A</v>
      </c>
      <c r="AC300" s="22" t="s">
        <v>587</v>
      </c>
      <c r="AF300" s="24"/>
      <c r="AG300" s="24"/>
      <c r="AH300" s="24"/>
      <c r="AI300" s="24"/>
    </row>
    <row r="301" spans="1:35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VLOOKUP(A301,[4]ImportationMaterialProgrammingE!B$3:C$1048576,2,0)</f>
        <v xml:space="preserve">540201514 </v>
      </c>
      <c r="F301" s="3" t="s">
        <v>585</v>
      </c>
      <c r="G301" s="3" t="s">
        <v>452</v>
      </c>
      <c r="H301" s="17">
        <f t="shared" ca="1" si="12"/>
        <v>68</v>
      </c>
      <c r="I301" s="15" t="str">
        <f>IF(VLOOKUP(A301,[4]ImportationMaterialProgrammingE!B$4:U$1048576,20,0)=0,"",VLOOKUP(A301,[4]ImportationMaterialProgrammingE!B$4:U$1048576,20,0))</f>
        <v>08/03/2022</v>
      </c>
      <c r="J301" s="15" t="str">
        <f>IF(VLOOKUP(A301,[4]ImportationMaterialProgrammingE!B$3:Y$1048576,24,0)&lt;&gt;"","Sim","Não")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P301" s="3" t="s">
        <v>586</v>
      </c>
      <c r="Q301" s="16" t="str">
        <f>VLOOKUP(A301,[4]ImportationMaterialProgrammingE!B:AN,39,0)</f>
        <v>2204427828</v>
      </c>
      <c r="R301" s="22" t="e">
        <f>VLOOKUP(E301,[3]Relatório!$A$1:$AK$65536,29,0)</f>
        <v>#N/A</v>
      </c>
      <c r="S301" s="22">
        <v>44629</v>
      </c>
      <c r="T301" s="17" t="str">
        <f>VLOOKUP(A301,[4]ImportationMaterialProgrammingE!B:F,5,0)</f>
        <v>VERDE</v>
      </c>
      <c r="U301" s="22" t="e">
        <f>VLOOKUP(E301,[3]Relatório!$A$1:$AK$65536,33,0)</f>
        <v>#N/A</v>
      </c>
      <c r="V301" s="22">
        <v>44628</v>
      </c>
      <c r="W301" s="18">
        <f t="shared" ca="1" si="14"/>
        <v>5</v>
      </c>
      <c r="X301" s="3" t="s">
        <v>458</v>
      </c>
      <c r="Z301" s="15" t="str">
        <f>VLOOKUP(A301,[4]ImportationMaterialProgrammingE!B:X,23,0)</f>
        <v>FINALIZADO</v>
      </c>
      <c r="AA301" s="1" t="str">
        <f>IF(Z301="DTA TRANSP","",VLOOKUP(A301,[4]ImportationMaterialProgrammingE!$B:$V,21,0))</f>
        <v>08/03/2022</v>
      </c>
      <c r="AB301" s="22" t="e">
        <f>VLOOKUP(E301,[3]Relatório!$A$1:$AK$65536,36,0)</f>
        <v>#N/A</v>
      </c>
      <c r="AC301" s="22">
        <v>44629</v>
      </c>
      <c r="AD301" s="3" t="s">
        <v>457</v>
      </c>
      <c r="AF301" s="24"/>
      <c r="AG301" s="24"/>
      <c r="AH301" s="24"/>
      <c r="AI301" s="24"/>
    </row>
    <row r="302" spans="1:35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VLOOKUP(A302,[4]ImportationMaterialProgrammingE!B$3:C$1048576,2,0)</f>
        <v xml:space="preserve">540201513 </v>
      </c>
      <c r="F302" s="3" t="s">
        <v>585</v>
      </c>
      <c r="G302" s="3" t="s">
        <v>452</v>
      </c>
      <c r="H302" s="17">
        <f t="shared" ca="1" si="12"/>
        <v>68</v>
      </c>
      <c r="I302" s="15" t="str">
        <f>IF(VLOOKUP(A302,[4]ImportationMaterialProgrammingE!B$4:U$1048576,20,0)=0,"",VLOOKUP(A302,[4]ImportationMaterialProgrammingE!B$4:U$1048576,20,0))</f>
        <v>07/02/2022</v>
      </c>
      <c r="J302" s="15" t="str">
        <f>IF(VLOOKUP(A302,[4]ImportationMaterialProgrammingE!B$3:Y$1048576,24,0)&lt;&gt;"","Sim","Não")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VLOOKUP(A302,[4]ImportationMaterialProgrammingE!B:AN,39,0)</f>
        <v xml:space="preserve">          </v>
      </c>
      <c r="R302" s="22" t="e">
        <f>VLOOKUP(E302,[3]Relatório!$A$1:$AK$65536,29,0)</f>
        <v>#N/A</v>
      </c>
      <c r="S302" s="22" t="s">
        <v>587</v>
      </c>
      <c r="T302" s="17" t="str">
        <f>VLOOKUP(A302,[4]ImportationMaterialProgrammingE!B:F,5,0)</f>
        <v/>
      </c>
      <c r="U302" s="22" t="e">
        <f>VLOOKUP(E302,[3]Relatório!$A$1:$AK$65536,33,0)</f>
        <v>#N/A</v>
      </c>
      <c r="V302" s="22" t="s">
        <v>587</v>
      </c>
      <c r="W302" s="18" t="str">
        <f t="shared" ca="1" si="14"/>
        <v/>
      </c>
      <c r="X302" s="3" t="s">
        <v>458</v>
      </c>
      <c r="Z302" s="15" t="str">
        <f>VLOOKUP(A302,[4]ImportationMaterialProgrammingE!B:X,23,0)</f>
        <v>DTA TRANSP</v>
      </c>
      <c r="AA302" s="1" t="str">
        <f>IF(Z302="DTA TRANSP","",VLOOKUP(A302,[4]ImportationMaterialProgrammingE!$B:$V,21,0))</f>
        <v/>
      </c>
      <c r="AB302" s="22" t="e">
        <f>VLOOKUP(E302,[3]Relatório!$A$1:$AK$65536,36,0)</f>
        <v>#N/A</v>
      </c>
      <c r="AC302" s="22" t="s">
        <v>587</v>
      </c>
      <c r="AF302" s="24"/>
      <c r="AG302" s="24"/>
      <c r="AH302" s="24"/>
      <c r="AI302" s="24"/>
    </row>
    <row r="303" spans="1:35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VLOOKUP(A303,[4]ImportationMaterialProgrammingE!B$3:C$1048576,2,0)</f>
        <v xml:space="preserve">540201511 </v>
      </c>
      <c r="F303" s="3" t="s">
        <v>585</v>
      </c>
      <c r="G303" s="3" t="s">
        <v>452</v>
      </c>
      <c r="H303" s="17">
        <f t="shared" ca="1" si="12"/>
        <v>68</v>
      </c>
      <c r="I303" s="15" t="str">
        <f>IF(VLOOKUP(A303,[4]ImportationMaterialProgrammingE!B$4:U$1048576,20,0)=0,"",VLOOKUP(A303,[4]ImportationMaterialProgrammingE!B$4:U$1048576,20,0))</f>
        <v>11/03/2022</v>
      </c>
      <c r="J303" s="15" t="str">
        <f>IF(VLOOKUP(A303,[4]ImportationMaterialProgrammingE!B$3:Y$1048576,24,0)&lt;&gt;"","Sim","Não")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VLOOKUP(A303,[4]ImportationMaterialProgrammingE!B:AN,39,0)</f>
        <v>2204634556</v>
      </c>
      <c r="R303" s="22" t="e">
        <f>VLOOKUP(E303,[3]Relatório!$A$1:$AK$65536,29,0)</f>
        <v>#N/A</v>
      </c>
      <c r="S303" s="22">
        <v>44630</v>
      </c>
      <c r="T303" s="17" t="str">
        <f>VLOOKUP(A303,[4]ImportationMaterialProgrammingE!B:F,5,0)</f>
        <v>VERDE</v>
      </c>
      <c r="U303" s="22" t="e">
        <f>VLOOKUP(E303,[3]Relatório!$A$1:$AK$65536,33,0)</f>
        <v>#N/A</v>
      </c>
      <c r="V303" s="22">
        <v>44630</v>
      </c>
      <c r="W303" s="18">
        <f t="shared" ca="1" si="14"/>
        <v>7</v>
      </c>
      <c r="X303" s="3" t="s">
        <v>458</v>
      </c>
      <c r="Z303" s="15" t="str">
        <f>VLOOKUP(A303,[4]ImportationMaterialProgrammingE!B:X,23,0)</f>
        <v>FINALIZADO</v>
      </c>
      <c r="AA303" s="1" t="str">
        <f>IF(Z303="DTA TRANSP","",VLOOKUP(A303,[4]ImportationMaterialProgrammingE!$B:$V,21,0))</f>
        <v>11/03/2022</v>
      </c>
      <c r="AB303" s="22" t="e">
        <f>VLOOKUP(E303,[3]Relatório!$A$1:$AK$65536,36,0)</f>
        <v>#N/A</v>
      </c>
      <c r="AC303" s="22">
        <v>44630</v>
      </c>
      <c r="AD303" s="3" t="s">
        <v>457</v>
      </c>
      <c r="AF303" s="24"/>
      <c r="AG303" s="24"/>
      <c r="AH303" s="24"/>
      <c r="AI303" s="24"/>
    </row>
    <row r="304" spans="1:35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VLOOKUP(A304,[4]ImportationMaterialProgrammingE!B$3:C$1048576,2,0)</f>
        <v xml:space="preserve">540201515 </v>
      </c>
      <c r="F304" s="3" t="s">
        <v>585</v>
      </c>
      <c r="G304" s="3" t="s">
        <v>452</v>
      </c>
      <c r="H304" s="17">
        <f t="shared" ca="1" si="12"/>
        <v>68</v>
      </c>
      <c r="I304" s="15" t="str">
        <f>IF(VLOOKUP(A304,[4]ImportationMaterialProgrammingE!B$4:U$1048576,20,0)=0,"",VLOOKUP(A304,[4]ImportationMaterialProgrammingE!B$4:U$1048576,20,0))</f>
        <v>16/03/2022</v>
      </c>
      <c r="J304" s="15" t="str">
        <f>IF(VLOOKUP(A304,[4]ImportationMaterialProgrammingE!B$3:Y$1048576,24,0)&lt;&gt;"","Sim","Não")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VLOOKUP(A304,[4]ImportationMaterialProgrammingE!B:AN,39,0)</f>
        <v>2205036563</v>
      </c>
      <c r="R304" s="22" t="e">
        <f>VLOOKUP(E304,[3]Relatório!$A$1:$AK$65536,29,0)</f>
        <v>#N/A</v>
      </c>
      <c r="S304" s="22" t="s">
        <v>587</v>
      </c>
      <c r="T304" s="17" t="str">
        <f>VLOOKUP(A304,[4]ImportationMaterialProgrammingE!B:F,5,0)</f>
        <v>VERDE</v>
      </c>
      <c r="U304" s="22" t="e">
        <f>VLOOKUP(E304,[3]Relatório!$A$1:$AK$65536,33,0)</f>
        <v>#N/A</v>
      </c>
      <c r="V304" s="22" t="s">
        <v>587</v>
      </c>
      <c r="W304" s="18" t="str">
        <f t="shared" ca="1" si="14"/>
        <v/>
      </c>
      <c r="X304" s="3" t="s">
        <v>458</v>
      </c>
      <c r="Z304" s="15" t="str">
        <f>VLOOKUP(A304,[4]ImportationMaterialProgrammingE!B:X,23,0)</f>
        <v>FINALIZADO</v>
      </c>
      <c r="AA304" s="1" t="str">
        <f>IF(Z304="DTA TRANSP","",VLOOKUP(A304,[4]ImportationMaterialProgrammingE!$B:$V,21,0))</f>
        <v>16/03/2022</v>
      </c>
      <c r="AB304" s="22" t="e">
        <f>VLOOKUP(E304,[3]Relatório!$A$1:$AK$65536,36,0)</f>
        <v>#N/A</v>
      </c>
      <c r="AC304" s="22" t="s">
        <v>587</v>
      </c>
      <c r="AF304" s="24"/>
      <c r="AG304" s="24"/>
      <c r="AH304" s="24"/>
      <c r="AI304" s="24"/>
    </row>
    <row r="305" spans="1:35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VLOOKUP(A305,[4]ImportationMaterialProgrammingE!B$3:C$1048576,2,0)</f>
        <v xml:space="preserve">540201573 </v>
      </c>
      <c r="F305" s="3" t="s">
        <v>585</v>
      </c>
      <c r="G305" s="3" t="s">
        <v>452</v>
      </c>
      <c r="H305" s="17">
        <f t="shared" ca="1" si="12"/>
        <v>68</v>
      </c>
      <c r="I305" s="15" t="str">
        <f>IF(VLOOKUP(A305,[4]ImportationMaterialProgrammingE!B$4:U$1048576,20,0)=0,"",VLOOKUP(A305,[4]ImportationMaterialProgrammingE!B$4:U$1048576,20,0))</f>
        <v>24/02/2022</v>
      </c>
      <c r="J305" s="15" t="str">
        <f>IF(VLOOKUP(A305,[4]ImportationMaterialProgrammingE!B$3:Y$1048576,24,0)&lt;&gt;"","Sim","Não")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P305" s="3" t="s">
        <v>586</v>
      </c>
      <c r="Q305" s="16" t="str">
        <f>VLOOKUP(A305,[4]ImportationMaterialProgrammingE!B:AN,39,0)</f>
        <v>2203817614</v>
      </c>
      <c r="R305" s="22" t="e">
        <f>VLOOKUP(E305,[3]Relatório!$A$1:$AK$65536,29,0)</f>
        <v>#N/A</v>
      </c>
      <c r="S305" s="22">
        <v>44617</v>
      </c>
      <c r="T305" s="17" t="str">
        <f>VLOOKUP(A305,[4]ImportationMaterialProgrammingE!B:F,5,0)</f>
        <v>VERMELHO</v>
      </c>
      <c r="U305" s="22" t="e">
        <f>VLOOKUP(E305,[3]Relatório!$A$1:$AK$65536,33,0)</f>
        <v>#N/A</v>
      </c>
      <c r="V305" s="22" t="s">
        <v>587</v>
      </c>
      <c r="W305" s="18" t="str">
        <f t="shared" ca="1" si="14"/>
        <v/>
      </c>
      <c r="Z305" s="15" t="str">
        <f>VLOOKUP(A305,[4]ImportationMaterialProgrammingE!B:X,23,0)</f>
        <v>MBB</v>
      </c>
      <c r="AA305" s="1" t="str">
        <f>IF(Z305="DTA TRANSP","",VLOOKUP(A305,[4]ImportationMaterialProgrammingE!$B:$V,21,0))</f>
        <v>25/02/2022</v>
      </c>
      <c r="AB305" s="22" t="e">
        <f>VLOOKUP(E305,[3]Relatório!$A$1:$AK$65536,36,0)</f>
        <v>#N/A</v>
      </c>
      <c r="AC305" s="22" t="s">
        <v>587</v>
      </c>
      <c r="AF305" s="24"/>
      <c r="AG305" s="24"/>
      <c r="AH305" s="24"/>
      <c r="AI305" s="24"/>
    </row>
    <row r="306" spans="1:35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VLOOKUP(A306,[4]ImportationMaterialProgrammingE!B$3:C$1048576,2,0)</f>
        <v xml:space="preserve">540201574 </v>
      </c>
      <c r="F306" s="3" t="s">
        <v>585</v>
      </c>
      <c r="G306" s="3" t="s">
        <v>452</v>
      </c>
      <c r="H306" s="17">
        <f t="shared" ca="1" si="12"/>
        <v>68</v>
      </c>
      <c r="I306" s="15" t="str">
        <f>IF(VLOOKUP(A306,[4]ImportationMaterialProgrammingE!B$4:U$1048576,20,0)=0,"",VLOOKUP(A306,[4]ImportationMaterialProgrammingE!B$4:U$1048576,20,0))</f>
        <v/>
      </c>
      <c r="J306" s="15" t="str">
        <f>IF(VLOOKUP(A306,[4]ImportationMaterialProgrammingE!B$3:Y$1048576,24,0)&lt;&gt;"","Sim","Não")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VLOOKUP(A306,[4]ImportationMaterialProgrammingE!B:AN,39,0)</f>
        <v>2204072612</v>
      </c>
      <c r="R306" s="22" t="e">
        <f>VLOOKUP(E306,[3]Relatório!$A$1:$AK$65536,29,0)</f>
        <v>#N/A</v>
      </c>
      <c r="S306" s="22">
        <v>44623</v>
      </c>
      <c r="T306" s="17" t="str">
        <f>VLOOKUP(A306,[4]ImportationMaterialProgrammingE!B:F,5,0)</f>
        <v>VERDE</v>
      </c>
      <c r="U306" s="22" t="e">
        <f>VLOOKUP(E306,[3]Relatório!$A$1:$AK$65536,33,0)</f>
        <v>#N/A</v>
      </c>
      <c r="V306" s="22">
        <v>44624</v>
      </c>
      <c r="W306" s="18">
        <f t="shared" ca="1" si="14"/>
        <v>1</v>
      </c>
      <c r="X306" s="3" t="s">
        <v>458</v>
      </c>
      <c r="Y306" s="3" t="s">
        <v>584</v>
      </c>
      <c r="Z306" s="15" t="str">
        <f>VLOOKUP(A306,[4]ImportationMaterialProgrammingE!B:X,23,0)</f>
        <v>FINALIZADO</v>
      </c>
      <c r="AA306" s="1" t="str">
        <f>IF(Z306="DTA TRANSP","",VLOOKUP(A306,[4]ImportationMaterialProgrammingE!$B:$V,21,0))</f>
        <v>04/03/2022</v>
      </c>
      <c r="AB306" s="22" t="e">
        <f>VLOOKUP(E306,[3]Relatório!$A$1:$AK$65536,36,0)</f>
        <v>#N/A</v>
      </c>
      <c r="AC306" s="22">
        <v>44627</v>
      </c>
      <c r="AD306" s="3" t="s">
        <v>457</v>
      </c>
      <c r="AF306" s="24"/>
      <c r="AG306" s="24"/>
      <c r="AH306" s="24"/>
      <c r="AI306" s="24"/>
    </row>
    <row r="307" spans="1:35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VLOOKUP(A307,[4]ImportationMaterialProgrammingE!B$3:C$1048576,2,0)</f>
        <v xml:space="preserve">540201575 </v>
      </c>
      <c r="F307" s="3" t="s">
        <v>585</v>
      </c>
      <c r="G307" s="3" t="s">
        <v>452</v>
      </c>
      <c r="H307" s="17">
        <f t="shared" ca="1" si="12"/>
        <v>68</v>
      </c>
      <c r="I307" s="15" t="str">
        <f>IF(VLOOKUP(A307,[4]ImportationMaterialProgrammingE!B$4:U$1048576,20,0)=0,"",VLOOKUP(A307,[4]ImportationMaterialProgrammingE!B$4:U$1048576,20,0))</f>
        <v>16/03/2022</v>
      </c>
      <c r="J307" s="15" t="str">
        <f>IF(VLOOKUP(A307,[4]ImportationMaterialProgrammingE!B$3:Y$1048576,24,0)&lt;&gt;"","Sim","Não")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VLOOKUP(A307,[4]ImportationMaterialProgrammingE!B:AN,39,0)</f>
        <v>2204337861</v>
      </c>
      <c r="R307" s="22" t="e">
        <f>VLOOKUP(E307,[3]Relatório!$A$1:$AK$65536,29,0)</f>
        <v>#N/A</v>
      </c>
      <c r="S307" s="22">
        <v>44627</v>
      </c>
      <c r="T307" s="17" t="str">
        <f>VLOOKUP(A307,[4]ImportationMaterialProgrammingE!B:F,5,0)</f>
        <v>VERDE</v>
      </c>
      <c r="U307" s="22" t="e">
        <f>VLOOKUP(E307,[3]Relatório!$A$1:$AK$65536,33,0)</f>
        <v>#N/A</v>
      </c>
      <c r="V307" s="22">
        <v>44628</v>
      </c>
      <c r="W307" s="18">
        <f t="shared" ca="1" si="14"/>
        <v>5</v>
      </c>
      <c r="X307" s="3" t="s">
        <v>458</v>
      </c>
      <c r="Z307" s="15" t="str">
        <f>VLOOKUP(A307,[4]ImportationMaterialProgrammingE!B:X,23,0)</f>
        <v>FINALIZADO</v>
      </c>
      <c r="AA307" s="1" t="str">
        <f>IF(Z307="DTA TRANSP","",VLOOKUP(A307,[4]ImportationMaterialProgrammingE!$B:$V,21,0))</f>
        <v>16/03/2022</v>
      </c>
      <c r="AB307" s="22" t="e">
        <f>VLOOKUP(E307,[3]Relatório!$A$1:$AK$65536,36,0)</f>
        <v>#N/A</v>
      </c>
      <c r="AC307" s="22" t="s">
        <v>587</v>
      </c>
      <c r="AF307" s="24"/>
      <c r="AG307" s="24"/>
      <c r="AH307" s="24"/>
      <c r="AI307" s="24"/>
    </row>
    <row r="308" spans="1:35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VLOOKUP(A308,[4]ImportationMaterialProgrammingE!B$3:C$1048576,2,0)</f>
        <v xml:space="preserve">540201498 </v>
      </c>
      <c r="F308" s="3" t="s">
        <v>585</v>
      </c>
      <c r="G308" s="3" t="s">
        <v>452</v>
      </c>
      <c r="H308" s="17">
        <f t="shared" ca="1" si="12"/>
        <v>68</v>
      </c>
      <c r="I308" s="15" t="str">
        <f>IF(VLOOKUP(A308,[4]ImportationMaterialProgrammingE!B$4:U$1048576,20,0)=0,"",VLOOKUP(A308,[4]ImportationMaterialProgrammingE!B$4:U$1048576,20,0))</f>
        <v>15/03/2022</v>
      </c>
      <c r="J308" s="15" t="str">
        <f>IF(VLOOKUP(A308,[4]ImportationMaterialProgrammingE!B$3:Y$1048576,24,0)&lt;&gt;"","Sim","Não")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P308" s="3" t="s">
        <v>586</v>
      </c>
      <c r="Q308" s="16" t="str">
        <f>VLOOKUP(A308,[4]ImportationMaterialProgrammingE!B:AN,39,0)</f>
        <v>2204633100</v>
      </c>
      <c r="R308" s="22" t="e">
        <f>VLOOKUP(E308,[3]Relatório!$A$1:$AK$65536,29,0)</f>
        <v>#N/A</v>
      </c>
      <c r="S308" s="22">
        <v>44630</v>
      </c>
      <c r="T308" s="17" t="str">
        <f>VLOOKUP(A308,[4]ImportationMaterialProgrammingE!B:F,5,0)</f>
        <v>VERDE</v>
      </c>
      <c r="U308" s="22" t="e">
        <f>VLOOKUP(E308,[3]Relatório!$A$1:$AK$65536,33,0)</f>
        <v>#N/A</v>
      </c>
      <c r="V308" s="22">
        <v>44630</v>
      </c>
      <c r="W308" s="18">
        <f t="shared" ca="1" si="14"/>
        <v>7</v>
      </c>
      <c r="X308" s="3" t="s">
        <v>458</v>
      </c>
      <c r="Z308" s="15" t="str">
        <f>VLOOKUP(A308,[4]ImportationMaterialProgrammingE!B:X,23,0)</f>
        <v>MBB</v>
      </c>
      <c r="AA308" s="1" t="str">
        <f>IF(Z308="DTA TRANSP","",VLOOKUP(A308,[4]ImportationMaterialProgrammingE!$B:$V,21,0))</f>
        <v>18/03/2022</v>
      </c>
      <c r="AB308" s="22" t="e">
        <f>VLOOKUP(E308,[3]Relatório!$A$1:$AK$65536,36,0)</f>
        <v>#N/A</v>
      </c>
      <c r="AC308" s="22" t="s">
        <v>587</v>
      </c>
      <c r="AF308" s="24"/>
      <c r="AG308" s="24"/>
      <c r="AH308" s="24"/>
      <c r="AI308" s="24"/>
    </row>
    <row r="309" spans="1:35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VLOOKUP(A309,[4]ImportationMaterialProgrammingE!B$3:C$1048576,2,0)</f>
        <v xml:space="preserve">540201576 </v>
      </c>
      <c r="F309" s="3" t="s">
        <v>585</v>
      </c>
      <c r="G309" s="3" t="s">
        <v>452</v>
      </c>
      <c r="H309" s="17">
        <f t="shared" ca="1" si="12"/>
        <v>68</v>
      </c>
      <c r="I309" s="15" t="str">
        <f>IF(VLOOKUP(A309,[4]ImportationMaterialProgrammingE!B$4:U$1048576,20,0)=0,"",VLOOKUP(A309,[4]ImportationMaterialProgrammingE!B$4:U$1048576,20,0))</f>
        <v>03/03/2022</v>
      </c>
      <c r="J309" s="15" t="str">
        <f>IF(VLOOKUP(A309,[4]ImportationMaterialProgrammingE!B$3:Y$1048576,24,0)&lt;&gt;"","Sim","Não")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P309" s="3" t="s">
        <v>586</v>
      </c>
      <c r="Q309" s="16" t="str">
        <f>VLOOKUP(A309,[4]ImportationMaterialProgrammingE!B:AN,39,0)</f>
        <v>2203850409</v>
      </c>
      <c r="R309" s="22" t="e">
        <f>VLOOKUP(E309,[3]Relatório!$A$1:$AK$65536,29,0)</f>
        <v>#N/A</v>
      </c>
      <c r="S309" s="22">
        <v>44617</v>
      </c>
      <c r="T309" s="17" t="str">
        <f>VLOOKUP(A309,[4]ImportationMaterialProgrammingE!B:F,5,0)</f>
        <v>VERDE</v>
      </c>
      <c r="U309" s="22" t="e">
        <f>VLOOKUP(E309,[3]Relatório!$A$1:$AK$65536,33,0)</f>
        <v>#N/A</v>
      </c>
      <c r="V309" s="22">
        <v>44623</v>
      </c>
      <c r="W309" s="18">
        <f t="shared" ca="1" si="14"/>
        <v>0</v>
      </c>
      <c r="X309" s="3" t="s">
        <v>458</v>
      </c>
      <c r="Z309" s="15" t="str">
        <f>VLOOKUP(A309,[4]ImportationMaterialProgrammingE!B:X,23,0)</f>
        <v>FINALIZADO</v>
      </c>
      <c r="AA309" s="1" t="str">
        <f>IF(Z309="DTA TRANSP","",VLOOKUP(A309,[4]ImportationMaterialProgrammingE!$B:$V,21,0))</f>
        <v>02/03/2022</v>
      </c>
      <c r="AB309" s="22" t="e">
        <f>VLOOKUP(E309,[3]Relatório!$A$1:$AK$65536,36,0)</f>
        <v>#N/A</v>
      </c>
      <c r="AC309" s="22">
        <v>44623</v>
      </c>
      <c r="AD309" s="3" t="s">
        <v>457</v>
      </c>
      <c r="AF309" s="24"/>
      <c r="AG309" s="24"/>
      <c r="AH309" s="24"/>
      <c r="AI309" s="24"/>
    </row>
    <row r="310" spans="1:35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VLOOKUP(A310,[4]ImportationMaterialProgrammingE!B$3:C$1048576,2,0)</f>
        <v xml:space="preserve">540201476 </v>
      </c>
      <c r="F310" s="3" t="s">
        <v>585</v>
      </c>
      <c r="G310" s="3" t="s">
        <v>452</v>
      </c>
      <c r="H310" s="17">
        <f t="shared" ca="1" si="12"/>
        <v>68</v>
      </c>
      <c r="I310" s="15" t="str">
        <f>IF(VLOOKUP(A310,[4]ImportationMaterialProgrammingE!B$4:U$1048576,20,0)=0,"",VLOOKUP(A310,[4]ImportationMaterialProgrammingE!B$4:U$1048576,20,0))</f>
        <v>11/03/2022</v>
      </c>
      <c r="J310" s="15" t="str">
        <f>IF(VLOOKUP(A310,[4]ImportationMaterialProgrammingE!B$3:Y$1048576,24,0)&lt;&gt;"","Sim","Não")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VLOOKUP(A310,[4]ImportationMaterialProgrammingE!B:AN,39,0)</f>
        <v>2204337845</v>
      </c>
      <c r="R310" s="22" t="e">
        <f>VLOOKUP(E310,[3]Relatório!$A$1:$AK$65536,29,0)</f>
        <v>#N/A</v>
      </c>
      <c r="S310" s="22">
        <v>44627</v>
      </c>
      <c r="T310" s="17" t="str">
        <f>VLOOKUP(A310,[4]ImportationMaterialProgrammingE!B:F,5,0)</f>
        <v>VERDE</v>
      </c>
      <c r="U310" s="22" t="e">
        <f>VLOOKUP(E310,[3]Relatório!$A$1:$AK$65536,33,0)</f>
        <v>#N/A</v>
      </c>
      <c r="V310" s="22">
        <v>44628</v>
      </c>
      <c r="W310" s="18">
        <f t="shared" ca="1" si="14"/>
        <v>5</v>
      </c>
      <c r="Z310" s="15" t="str">
        <f>VLOOKUP(A310,[4]ImportationMaterialProgrammingE!B:X,23,0)</f>
        <v>SBL</v>
      </c>
      <c r="AA310" s="1" t="str">
        <f>IF(Z310="DTA TRANSP","",VLOOKUP(A310,[4]ImportationMaterialProgrammingE!$B:$V,21,0))</f>
        <v/>
      </c>
      <c r="AB310" s="22" t="e">
        <f>VLOOKUP(E310,[3]Relatório!$A$1:$AK$65536,36,0)</f>
        <v>#N/A</v>
      </c>
      <c r="AC310" s="22" t="s">
        <v>587</v>
      </c>
      <c r="AF310" s="24"/>
      <c r="AG310" s="24"/>
      <c r="AH310" s="24"/>
      <c r="AI310" s="24"/>
    </row>
    <row r="311" spans="1:35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VLOOKUP(A311,[4]ImportationMaterialProgrammingE!B$3:C$1048576,2,0)</f>
        <v xml:space="preserve">540201584 </v>
      </c>
      <c r="F311" s="3" t="s">
        <v>585</v>
      </c>
      <c r="G311" s="3" t="s">
        <v>452</v>
      </c>
      <c r="H311" s="17">
        <f t="shared" ca="1" si="12"/>
        <v>68</v>
      </c>
      <c r="I311" s="15" t="str">
        <f>IF(VLOOKUP(A311,[4]ImportationMaterialProgrammingE!B$4:U$1048576,20,0)=0,"",VLOOKUP(A311,[4]ImportationMaterialProgrammingE!B$4:U$1048576,20,0))</f>
        <v/>
      </c>
      <c r="J311" s="15" t="str">
        <f>IF(VLOOKUP(A311,[4]ImportationMaterialProgrammingE!B$3:Y$1048576,24,0)&lt;&gt;"","Sim","Não")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P311" s="3" t="s">
        <v>586</v>
      </c>
      <c r="Q311" s="16" t="str">
        <f>VLOOKUP(A311,[4]ImportationMaterialProgrammingE!B:AN,39,0)</f>
        <v>2204748721</v>
      </c>
      <c r="R311" s="22" t="e">
        <f>VLOOKUP(E311,[3]Relatório!$A$1:$AK$65536,29,0)</f>
        <v>#N/A</v>
      </c>
      <c r="S311" s="22">
        <v>44631</v>
      </c>
      <c r="T311" s="17" t="str">
        <f>VLOOKUP(A311,[4]ImportationMaterialProgrammingE!B:F,5,0)</f>
        <v>VERDE</v>
      </c>
      <c r="U311" s="22" t="e">
        <f>VLOOKUP(E311,[3]Relatório!$A$1:$AK$65536,33,0)</f>
        <v>#N/A</v>
      </c>
      <c r="V311" s="22">
        <v>44634</v>
      </c>
      <c r="W311" s="18">
        <f t="shared" ca="1" si="14"/>
        <v>11</v>
      </c>
      <c r="X311" s="3" t="s">
        <v>458</v>
      </c>
      <c r="Z311" s="15" t="str">
        <f>VLOOKUP(A311,[4]ImportationMaterialProgrammingE!B:X,23,0)</f>
        <v/>
      </c>
      <c r="AA311" s="1" t="str">
        <f>IF(Z311="DTA TRANSP","",VLOOKUP(A311,[4]ImportationMaterialProgrammingE!$B:$V,21,0))</f>
        <v/>
      </c>
      <c r="AB311" s="22" t="e">
        <f>VLOOKUP(E311,[3]Relatório!$A$1:$AK$65536,36,0)</f>
        <v>#N/A</v>
      </c>
      <c r="AC311" s="22">
        <v>44634</v>
      </c>
      <c r="AD311" s="3" t="s">
        <v>457</v>
      </c>
      <c r="AF311" s="24"/>
      <c r="AG311" s="24"/>
      <c r="AH311" s="24"/>
      <c r="AI311" s="24"/>
    </row>
    <row r="312" spans="1:35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VLOOKUP(A312,[4]ImportationMaterialProgrammingE!B$3:C$1048576,2,0)</f>
        <v xml:space="preserve">540201577 </v>
      </c>
      <c r="F312" s="3" t="s">
        <v>585</v>
      </c>
      <c r="G312" s="3" t="s">
        <v>452</v>
      </c>
      <c r="H312" s="17">
        <f t="shared" ca="1" si="12"/>
        <v>68</v>
      </c>
      <c r="I312" s="15" t="str">
        <f>IF(VLOOKUP(A312,[4]ImportationMaterialProgrammingE!B$4:U$1048576,20,0)=0,"",VLOOKUP(A312,[4]ImportationMaterialProgrammingE!B$4:U$1048576,20,0))</f>
        <v/>
      </c>
      <c r="J312" s="15" t="str">
        <f>IF(VLOOKUP(A312,[4]ImportationMaterialProgrammingE!B$3:Y$1048576,24,0)&lt;&gt;"","Sim","Não")</f>
        <v>Sim</v>
      </c>
      <c r="K312" s="15" t="str">
        <f>IF(VLOOKUP(A312,[2]ImportationMaterialProgrammingE!B:X,23,0)="DTA TRANSP",VLOOKUP(A312,[2]ImportationMaterialProgrammingE!B:V,21,0),"")</f>
        <v>15/03/2022</v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P312" s="3" t="s">
        <v>586</v>
      </c>
      <c r="Q312" s="16" t="str">
        <f>VLOOKUP(A312,[4]ImportationMaterialProgrammingE!B:AN,39,0)</f>
        <v xml:space="preserve">          </v>
      </c>
      <c r="R312" s="22" t="e">
        <f>VLOOKUP(E312,[3]Relatório!$A$1:$AK$65536,29,0)</f>
        <v>#N/A</v>
      </c>
      <c r="S312" s="22" t="s">
        <v>587</v>
      </c>
      <c r="T312" s="17" t="str">
        <f>VLOOKUP(A312,[4]ImportationMaterialProgrammingE!B:F,5,0)</f>
        <v/>
      </c>
      <c r="U312" s="22" t="e">
        <f>VLOOKUP(E312,[3]Relatório!$A$1:$AK$65536,33,0)</f>
        <v>#N/A</v>
      </c>
      <c r="V312" s="22">
        <v>44634</v>
      </c>
      <c r="W312" s="18">
        <f t="shared" ca="1" si="14"/>
        <v>11</v>
      </c>
      <c r="Z312" s="15" t="str">
        <f>VLOOKUP(A312,[4]ImportationMaterialProgrammingE!B:X,23,0)</f>
        <v>DTA EADI</v>
      </c>
      <c r="AA312" s="1" t="str">
        <f>IF(Z312="DTA TRANSP","",VLOOKUP(A312,[4]ImportationMaterialProgrammingE!$B:$V,21,0))</f>
        <v/>
      </c>
      <c r="AB312" s="22" t="e">
        <f>VLOOKUP(E312,[3]Relatório!$A$1:$AK$65536,36,0)</f>
        <v>#N/A</v>
      </c>
      <c r="AC312" s="22" t="s">
        <v>587</v>
      </c>
      <c r="AF312" s="24"/>
      <c r="AG312" s="24"/>
      <c r="AH312" s="24"/>
      <c r="AI312" s="24"/>
    </row>
    <row r="313" spans="1:35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VLOOKUP(A313,[4]ImportationMaterialProgrammingE!B$3:C$1048576,2,0)</f>
        <v xml:space="preserve">540201578 </v>
      </c>
      <c r="F313" s="3" t="s">
        <v>585</v>
      </c>
      <c r="G313" s="3" t="s">
        <v>452</v>
      </c>
      <c r="H313" s="17">
        <f t="shared" ca="1" si="12"/>
        <v>68</v>
      </c>
      <c r="I313" s="15" t="str">
        <f>IF(VLOOKUP(A313,[4]ImportationMaterialProgrammingE!B$4:U$1048576,20,0)=0,"",VLOOKUP(A313,[4]ImportationMaterialProgrammingE!B$4:U$1048576,20,0))</f>
        <v>21/03/2022</v>
      </c>
      <c r="J313" s="15" t="str">
        <f>IF(VLOOKUP(A313,[4]ImportationMaterialProgrammingE!B$3:Y$1048576,24,0)&lt;&gt;"","Sim","Não")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P313" s="3" t="s">
        <v>586</v>
      </c>
      <c r="Q313" s="16" t="str">
        <f>VLOOKUP(A313,[4]ImportationMaterialProgrammingE!B:AN,39,0)</f>
        <v>2204776954</v>
      </c>
      <c r="R313" s="22" t="e">
        <f>VLOOKUP(E313,[3]Relatório!$A$1:$AK$65536,29,0)</f>
        <v>#N/A</v>
      </c>
      <c r="S313" s="22">
        <v>44631</v>
      </c>
      <c r="T313" s="17" t="str">
        <f>VLOOKUP(A313,[4]ImportationMaterialProgrammingE!B:F,5,0)</f>
        <v>VERDE</v>
      </c>
      <c r="U313" s="22" t="e">
        <f>VLOOKUP(E313,[3]Relatório!$A$1:$AK$65536,33,0)</f>
        <v>#N/A</v>
      </c>
      <c r="V313" s="22">
        <v>44634</v>
      </c>
      <c r="W313" s="18">
        <f t="shared" ca="1" si="14"/>
        <v>11</v>
      </c>
      <c r="X313" s="3" t="s">
        <v>458</v>
      </c>
      <c r="Z313" s="15" t="str">
        <f>VLOOKUP(A313,[4]ImportationMaterialProgrammingE!B:X,23,0)</f>
        <v/>
      </c>
      <c r="AA313" s="1" t="str">
        <f>IF(Z313="DTA TRANSP","",VLOOKUP(A313,[4]ImportationMaterialProgrammingE!$B:$V,21,0))</f>
        <v/>
      </c>
      <c r="AB313" s="22" t="e">
        <f>VLOOKUP(E313,[3]Relatório!$A$1:$AK$65536,36,0)</f>
        <v>#N/A</v>
      </c>
      <c r="AC313" s="22" t="s">
        <v>587</v>
      </c>
      <c r="AF313" s="24"/>
      <c r="AG313" s="24"/>
      <c r="AH313" s="24"/>
      <c r="AI313" s="24"/>
    </row>
    <row r="314" spans="1:35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VLOOKUP(A314,[4]ImportationMaterialProgrammingE!B$3:C$1048576,2,0)</f>
        <v xml:space="preserve">540201586 </v>
      </c>
      <c r="F314" s="3" t="s">
        <v>585</v>
      </c>
      <c r="G314" s="3" t="s">
        <v>452</v>
      </c>
      <c r="H314" s="17">
        <f t="shared" ca="1" si="12"/>
        <v>68</v>
      </c>
      <c r="I314" s="15" t="str">
        <f>IF(VLOOKUP(A314,[4]ImportationMaterialProgrammingE!B$4:U$1048576,20,0)=0,"",VLOOKUP(A314,[4]ImportationMaterialProgrammingE!B$4:U$1048576,20,0))</f>
        <v>07/03/2022</v>
      </c>
      <c r="J314" s="15" t="str">
        <f>IF(VLOOKUP(A314,[4]ImportationMaterialProgrammingE!B$3:Y$1048576,24,0)&lt;&gt;"","Sim","Não")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VLOOKUP(A314,[4]ImportationMaterialProgrammingE!B:AN,39,0)</f>
        <v>2204211566</v>
      </c>
      <c r="R314" s="22" t="e">
        <f>VLOOKUP(E314,[3]Relatório!$A$1:$AK$65536,29,0)</f>
        <v>#N/A</v>
      </c>
      <c r="S314" s="22">
        <v>44624</v>
      </c>
      <c r="T314" s="17" t="str">
        <f>VLOOKUP(A314,[4]ImportationMaterialProgrammingE!B:F,5,0)</f>
        <v>VERDE</v>
      </c>
      <c r="U314" s="22" t="e">
        <f>VLOOKUP(E314,[3]Relatório!$A$1:$AK$65536,33,0)</f>
        <v>#N/A</v>
      </c>
      <c r="V314" s="22">
        <v>44631</v>
      </c>
      <c r="W314" s="18">
        <f t="shared" ca="1" si="14"/>
        <v>8</v>
      </c>
      <c r="X314" s="3" t="s">
        <v>458</v>
      </c>
      <c r="Z314" s="15" t="str">
        <f>VLOOKUP(A314,[4]ImportationMaterialProgrammingE!B:X,23,0)</f>
        <v>FINALIZADO</v>
      </c>
      <c r="AA314" s="1" t="str">
        <f>IF(Z314="DTA TRANSP","",VLOOKUP(A314,[4]ImportationMaterialProgrammingE!$B:$V,21,0))</f>
        <v>08/03/2022</v>
      </c>
      <c r="AB314" s="22" t="e">
        <f>VLOOKUP(E314,[3]Relatório!$A$1:$AK$65536,36,0)</f>
        <v>#N/A</v>
      </c>
      <c r="AC314" s="22">
        <v>44627</v>
      </c>
      <c r="AD314" s="3" t="s">
        <v>457</v>
      </c>
      <c r="AF314" s="24"/>
      <c r="AG314" s="24"/>
      <c r="AH314" s="24"/>
      <c r="AI314" s="24"/>
    </row>
    <row r="315" spans="1:35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VLOOKUP(A315,[4]ImportationMaterialProgrammingE!B$3:C$1048576,2,0)</f>
        <v xml:space="preserve">540201579 </v>
      </c>
      <c r="F315" s="3" t="s">
        <v>585</v>
      </c>
      <c r="G315" s="3" t="s">
        <v>452</v>
      </c>
      <c r="H315" s="17">
        <f t="shared" ca="1" si="12"/>
        <v>68</v>
      </c>
      <c r="I315" s="15" t="str">
        <f>IF(VLOOKUP(A315,[4]ImportationMaterialProgrammingE!B$4:U$1048576,20,0)=0,"",VLOOKUP(A315,[4]ImportationMaterialProgrammingE!B$4:U$1048576,20,0))</f>
        <v>28/03/2022</v>
      </c>
      <c r="J315" s="15" t="str">
        <f>IF(VLOOKUP(A315,[4]ImportationMaterialProgrammingE!B$3:Y$1048576,24,0)&lt;&gt;"","Sim","Não")</f>
        <v>Sim</v>
      </c>
      <c r="K315" s="15" t="str">
        <f>IF(VLOOKUP(A315,[2]ImportationMaterialProgrammingE!B:X,23,0)="DTA TRANSP",VLOOKUP(A315,[2]ImportationMaterialProgrammingE!B:V,21,0),"")</f>
        <v>15/03/2022</v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VLOOKUP(A315,[4]ImportationMaterialProgrammingE!B:AN,39,0)</f>
        <v xml:space="preserve">          </v>
      </c>
      <c r="R315" s="22" t="e">
        <f>VLOOKUP(E315,[3]Relatório!$A$1:$AK$65536,29,0)</f>
        <v>#N/A</v>
      </c>
      <c r="S315" s="22" t="s">
        <v>587</v>
      </c>
      <c r="T315" s="17" t="str">
        <f>VLOOKUP(A315,[4]ImportationMaterialProgrammingE!B:F,5,0)</f>
        <v/>
      </c>
      <c r="U315" s="22" t="e">
        <f>VLOOKUP(E315,[3]Relatório!$A$1:$AK$65536,33,0)</f>
        <v>#N/A</v>
      </c>
      <c r="V315" s="22">
        <v>44634</v>
      </c>
      <c r="W315" s="18">
        <f t="shared" ca="1" si="14"/>
        <v>11</v>
      </c>
      <c r="X315" s="3" t="s">
        <v>458</v>
      </c>
      <c r="Z315" s="15" t="str">
        <f>VLOOKUP(A315,[4]ImportationMaterialProgrammingE!B:X,23,0)</f>
        <v>DTA EADI</v>
      </c>
      <c r="AA315" s="1" t="str">
        <f>IF(Z315="DTA TRANSP","",VLOOKUP(A315,[4]ImportationMaterialProgrammingE!$B:$V,21,0))</f>
        <v/>
      </c>
      <c r="AB315" s="22" t="e">
        <f>VLOOKUP(E315,[3]Relatório!$A$1:$AK$65536,36,0)</f>
        <v>#N/A</v>
      </c>
      <c r="AC315" s="22" t="s">
        <v>587</v>
      </c>
      <c r="AF315" s="24"/>
      <c r="AG315" s="24"/>
      <c r="AH315" s="24"/>
      <c r="AI315" s="24"/>
    </row>
    <row r="316" spans="1:35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VLOOKUP(A316,[4]ImportationMaterialProgrammingE!B$3:C$1048576,2,0)</f>
        <v xml:space="preserve">540201580 </v>
      </c>
      <c r="F316" s="3" t="s">
        <v>585</v>
      </c>
      <c r="G316" s="3" t="s">
        <v>452</v>
      </c>
      <c r="H316" s="17">
        <f t="shared" ca="1" si="12"/>
        <v>68</v>
      </c>
      <c r="I316" s="15" t="str">
        <f>IF(VLOOKUP(A316,[4]ImportationMaterialProgrammingE!B$4:U$1048576,20,0)=0,"",VLOOKUP(A316,[4]ImportationMaterialProgrammingE!B$4:U$1048576,20,0))</f>
        <v>28/03/2022</v>
      </c>
      <c r="J316" s="15" t="str">
        <f>IF(VLOOKUP(A316,[4]ImportationMaterialProgrammingE!B$3:Y$1048576,24,0)&lt;&gt;"","Sim","Não")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P316" s="3" t="s">
        <v>586</v>
      </c>
      <c r="Q316" s="16" t="str">
        <f>VLOOKUP(A316,[4]ImportationMaterialProgrammingE!B:AN,39,0)</f>
        <v>2204890480</v>
      </c>
      <c r="R316" s="22" t="e">
        <f>VLOOKUP(E316,[3]Relatório!$A$1:$AK$65536,29,0)</f>
        <v>#N/A</v>
      </c>
      <c r="S316" s="22">
        <v>44634</v>
      </c>
      <c r="T316" s="17" t="str">
        <f>VLOOKUP(A316,[4]ImportationMaterialProgrammingE!B:F,5,0)</f>
        <v>VERDE</v>
      </c>
      <c r="U316" s="22" t="e">
        <f>VLOOKUP(E316,[3]Relatório!$A$1:$AK$65536,33,0)</f>
        <v>#N/A</v>
      </c>
      <c r="V316" s="22">
        <v>44631</v>
      </c>
      <c r="W316" s="18">
        <f t="shared" ca="1" si="14"/>
        <v>8</v>
      </c>
      <c r="X316" s="3" t="s">
        <v>458</v>
      </c>
      <c r="Z316" s="15" t="str">
        <f>VLOOKUP(A316,[4]ImportationMaterialProgrammingE!B:X,23,0)</f>
        <v/>
      </c>
      <c r="AA316" s="1" t="str">
        <f>IF(Z316="DTA TRANSP","",VLOOKUP(A316,[4]ImportationMaterialProgrammingE!$B:$V,21,0))</f>
        <v/>
      </c>
      <c r="AB316" s="22" t="e">
        <f>VLOOKUP(E316,[3]Relatório!$A$1:$AK$65536,36,0)</f>
        <v>#N/A</v>
      </c>
      <c r="AC316" s="22" t="s">
        <v>587</v>
      </c>
      <c r="AF316" s="24"/>
      <c r="AG316" s="24"/>
      <c r="AH316" s="24"/>
      <c r="AI316" s="24"/>
    </row>
    <row r="317" spans="1:35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VLOOKUP(A317,[4]ImportationMaterialProgrammingE!B$3:C$1048576,2,0)</f>
        <v xml:space="preserve">540201696 </v>
      </c>
      <c r="F317" s="3" t="s">
        <v>585</v>
      </c>
      <c r="G317" s="3" t="s">
        <v>452</v>
      </c>
      <c r="H317" s="17">
        <f t="shared" ca="1" si="12"/>
        <v>68</v>
      </c>
      <c r="I317" s="15" t="str">
        <f>IF(VLOOKUP(A317,[4]ImportationMaterialProgrammingE!B$4:U$1048576,20,0)=0,"",VLOOKUP(A317,[4]ImportationMaterialProgrammingE!B$4:U$1048576,20,0))</f>
        <v>17/03/2022</v>
      </c>
      <c r="J317" s="15" t="str">
        <f>IF(VLOOKUP(A317,[4]ImportationMaterialProgrammingE!B$3:Y$1048576,24,0)&lt;&gt;"","Sim","Não")</f>
        <v>Sim</v>
      </c>
      <c r="K317" s="15" t="str">
        <f>IF(VLOOKUP(A317,[2]ImportationMaterialProgrammingE!B:X,23,0)="DTA TRANSP",VLOOKUP(A317,[2]ImportationMaterialProgrammingE!B:V,21,0),"")</f>
        <v>16/03/2022</v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VLOOKUP(A317,[4]ImportationMaterialProgrammingE!B:AN,39,0)</f>
        <v>2205129189</v>
      </c>
      <c r="R317" s="22" t="e">
        <f>VLOOKUP(E317,[3]Relatório!$A$1:$AK$65536,29,0)</f>
        <v>#N/A</v>
      </c>
      <c r="S317" s="22" t="s">
        <v>587</v>
      </c>
      <c r="T317" s="17" t="str">
        <f>VLOOKUP(A317,[4]ImportationMaterialProgrammingE!B:F,5,0)</f>
        <v>VERDE</v>
      </c>
      <c r="U317" s="22" t="e">
        <f>VLOOKUP(E317,[3]Relatório!$A$1:$AK$65536,33,0)</f>
        <v>#N/A</v>
      </c>
      <c r="V317" s="22">
        <v>44634</v>
      </c>
      <c r="W317" s="18">
        <f t="shared" ca="1" si="14"/>
        <v>11</v>
      </c>
      <c r="X317" s="3" t="s">
        <v>458</v>
      </c>
      <c r="Z317" s="15" t="str">
        <f>VLOOKUP(A317,[4]ImportationMaterialProgrammingE!B:X,23,0)</f>
        <v>MBB</v>
      </c>
      <c r="AA317" s="1" t="str">
        <f>IF(Z317="DTA TRANSP","",VLOOKUP(A317,[4]ImportationMaterialProgrammingE!$B:$V,21,0))</f>
        <v>17/03/2022</v>
      </c>
      <c r="AB317" s="22" t="e">
        <f>VLOOKUP(E317,[3]Relatório!$A$1:$AK$65536,36,0)</f>
        <v>#N/A</v>
      </c>
      <c r="AC317" s="22" t="s">
        <v>587</v>
      </c>
      <c r="AF317" s="24"/>
      <c r="AG317" s="24"/>
      <c r="AH317" s="24"/>
      <c r="AI317" s="24"/>
    </row>
    <row r="318" spans="1:35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VLOOKUP(A318,[4]ImportationMaterialProgrammingE!B$3:C$1048576,2,0)</f>
        <v xml:space="preserve">540201479 </v>
      </c>
      <c r="F318" s="3" t="s">
        <v>585</v>
      </c>
      <c r="G318" s="3" t="s">
        <v>452</v>
      </c>
      <c r="H318" s="17">
        <f t="shared" ca="1" si="12"/>
        <v>68</v>
      </c>
      <c r="I318" s="15" t="str">
        <f>IF(VLOOKUP(A318,[4]ImportationMaterialProgrammingE!B$4:U$1048576,20,0)=0,"",VLOOKUP(A318,[4]ImportationMaterialProgrammingE!B$4:U$1048576,20,0))</f>
        <v>18/03/2022</v>
      </c>
      <c r="J318" s="15" t="str">
        <f>IF(VLOOKUP(A318,[4]ImportationMaterialProgrammingE!B$3:Y$1048576,24,0)&lt;&gt;"","Sim","Não")</f>
        <v>Sim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VLOOKUP(A318,[4]ImportationMaterialProgrammingE!B:AN,39,0)</f>
        <v xml:space="preserve">          </v>
      </c>
      <c r="R318" s="22" t="e">
        <f>VLOOKUP(E318,[3]Relatório!$A$1:$AK$65536,29,0)</f>
        <v>#N/A</v>
      </c>
      <c r="S318" s="22" t="s">
        <v>587</v>
      </c>
      <c r="T318" s="17" t="str">
        <f>VLOOKUP(A318,[4]ImportationMaterialProgrammingE!B:F,5,0)</f>
        <v/>
      </c>
      <c r="U318" s="22" t="e">
        <f>VLOOKUP(E318,[3]Relatório!$A$1:$AK$65536,33,0)</f>
        <v>#N/A</v>
      </c>
      <c r="V318" s="22">
        <v>44634</v>
      </c>
      <c r="W318" s="18">
        <f t="shared" ca="1" si="14"/>
        <v>11</v>
      </c>
      <c r="Z318" s="15" t="str">
        <f>VLOOKUP(A318,[4]ImportationMaterialProgrammingE!B:X,23,0)</f>
        <v>DTA EADI</v>
      </c>
      <c r="AA318" s="1" t="str">
        <f>IF(Z318="DTA TRANSP","",VLOOKUP(A318,[4]ImportationMaterialProgrammingE!$B:$V,21,0))</f>
        <v/>
      </c>
      <c r="AB318" s="22" t="e">
        <f>VLOOKUP(E318,[3]Relatório!$A$1:$AK$65536,36,0)</f>
        <v>#N/A</v>
      </c>
      <c r="AC318" s="22" t="s">
        <v>587</v>
      </c>
      <c r="AF318" s="24"/>
      <c r="AG318" s="24"/>
      <c r="AH318" s="24"/>
      <c r="AI318" s="24"/>
    </row>
    <row r="319" spans="1:35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VLOOKUP(A319,[4]ImportationMaterialProgrammingE!B$3:C$1048576,2,0)</f>
        <v xml:space="preserve">540201587 </v>
      </c>
      <c r="F319" s="3" t="s">
        <v>585</v>
      </c>
      <c r="G319" s="3" t="s">
        <v>452</v>
      </c>
      <c r="H319" s="17">
        <f t="shared" ca="1" si="12"/>
        <v>68</v>
      </c>
      <c r="I319" s="15" t="str">
        <f>IF(VLOOKUP(A319,[4]ImportationMaterialProgrammingE!B$4:U$1048576,20,0)=0,"",VLOOKUP(A319,[4]ImportationMaterialProgrammingE!B$4:U$1048576,20,0))</f>
        <v>07/03/2022</v>
      </c>
      <c r="J319" s="15" t="str">
        <f>IF(VLOOKUP(A319,[4]ImportationMaterialProgrammingE!B$3:Y$1048576,24,0)&lt;&gt;"","Sim","Não")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VLOOKUP(A319,[4]ImportationMaterialProgrammingE!B:AN,39,0)</f>
        <v>2204211612</v>
      </c>
      <c r="R319" s="22" t="e">
        <f>VLOOKUP(E319,[3]Relatório!$A$1:$AK$65536,29,0)</f>
        <v>#N/A</v>
      </c>
      <c r="S319" s="22">
        <v>44624</v>
      </c>
      <c r="T319" s="17" t="str">
        <f>VLOOKUP(A319,[4]ImportationMaterialProgrammingE!B:F,5,0)</f>
        <v>VERDE</v>
      </c>
      <c r="U319" s="22" t="e">
        <f>VLOOKUP(E319,[3]Relatório!$A$1:$AK$65536,33,0)</f>
        <v>#N/A</v>
      </c>
      <c r="V319" s="22">
        <v>44634</v>
      </c>
      <c r="W319" s="18">
        <f t="shared" ca="1" si="14"/>
        <v>11</v>
      </c>
      <c r="Z319" s="15" t="str">
        <f>VLOOKUP(A319,[4]ImportationMaterialProgrammingE!B:X,23,0)</f>
        <v>FINALIZADO</v>
      </c>
      <c r="AA319" s="1" t="str">
        <f>IF(Z319="DTA TRANSP","",VLOOKUP(A319,[4]ImportationMaterialProgrammingE!$B:$V,21,0))</f>
        <v>07/03/2022</v>
      </c>
      <c r="AB319" s="22" t="e">
        <f>VLOOKUP(E319,[3]Relatório!$A$1:$AK$65536,36,0)</f>
        <v>#N/A</v>
      </c>
      <c r="AC319" s="22">
        <v>44627</v>
      </c>
      <c r="AD319" s="3" t="s">
        <v>457</v>
      </c>
      <c r="AF319" s="24"/>
      <c r="AG319" s="24"/>
      <c r="AH319" s="24"/>
      <c r="AI319" s="24"/>
    </row>
    <row r="320" spans="1:35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VLOOKUP(A320,[4]ImportationMaterialProgrammingE!B$3:C$1048576,2,0)</f>
        <v xml:space="preserve">540201589 </v>
      </c>
      <c r="F320" s="3" t="s">
        <v>585</v>
      </c>
      <c r="G320" s="3" t="s">
        <v>452</v>
      </c>
      <c r="H320" s="17">
        <f t="shared" ca="1" si="12"/>
        <v>68</v>
      </c>
      <c r="I320" s="15" t="str">
        <f>IF(VLOOKUP(A320,[4]ImportationMaterialProgrammingE!B$4:U$1048576,20,0)=0,"",VLOOKUP(A320,[4]ImportationMaterialProgrammingE!B$4:U$1048576,20,0))</f>
        <v>11/03/2022</v>
      </c>
      <c r="J320" s="15" t="str">
        <f>IF(VLOOKUP(A320,[4]ImportationMaterialProgrammingE!B$3:Y$1048576,24,0)&lt;&gt;"","Sim","Não")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P320" s="3" t="s">
        <v>586</v>
      </c>
      <c r="Q320" s="16" t="str">
        <f>VLOOKUP(A320,[4]ImportationMaterialProgrammingE!B:AN,39,0)</f>
        <v>2204731519</v>
      </c>
      <c r="R320" s="22" t="e">
        <f>VLOOKUP(E320,[3]Relatório!$A$1:$AK$65536,29,0)</f>
        <v>#N/A</v>
      </c>
      <c r="S320" s="22">
        <v>44631</v>
      </c>
      <c r="T320" s="17" t="str">
        <f>VLOOKUP(A320,[4]ImportationMaterialProgrammingE!B:F,5,0)</f>
        <v>VERMELHO</v>
      </c>
      <c r="U320" s="22" t="e">
        <f>VLOOKUP(E320,[3]Relatório!$A$1:$AK$65536,33,0)</f>
        <v>#N/A</v>
      </c>
      <c r="V320" s="22">
        <v>44631</v>
      </c>
      <c r="W320" s="18">
        <f t="shared" ca="1" si="14"/>
        <v>8</v>
      </c>
      <c r="Z320" s="15" t="str">
        <f>VLOOKUP(A320,[4]ImportationMaterialProgrammingE!B:X,23,0)</f>
        <v/>
      </c>
      <c r="AA320" s="1" t="str">
        <f>IF(Z320="DTA TRANSP","",VLOOKUP(A320,[4]ImportationMaterialProgrammingE!$B:$V,21,0))</f>
        <v/>
      </c>
      <c r="AB320" s="22" t="e">
        <f>VLOOKUP(E320,[3]Relatório!$A$1:$AK$65536,36,0)</f>
        <v>#N/A</v>
      </c>
      <c r="AC320" s="22" t="s">
        <v>587</v>
      </c>
      <c r="AF320" s="24"/>
      <c r="AG320" s="24"/>
      <c r="AH320" s="24"/>
      <c r="AI320" s="24"/>
    </row>
    <row r="321" spans="1:35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VLOOKUP(A321,[4]ImportationMaterialProgrammingE!B$3:C$1048576,2,0)</f>
        <v xml:space="preserve">540201593 </v>
      </c>
      <c r="F321" s="3" t="s">
        <v>585</v>
      </c>
      <c r="G321" s="3" t="s">
        <v>452</v>
      </c>
      <c r="H321" s="17">
        <f t="shared" ca="1" si="12"/>
        <v>68</v>
      </c>
      <c r="I321" s="15" t="str">
        <f>IF(VLOOKUP(A321,[4]ImportationMaterialProgrammingE!B$4:U$1048576,20,0)=0,"",VLOOKUP(A321,[4]ImportationMaterialProgrammingE!B$4:U$1048576,20,0))</f>
        <v>07/03/2022</v>
      </c>
      <c r="J321" s="15" t="str">
        <f>IF(VLOOKUP(A321,[4]ImportationMaterialProgrammingE!B$3:Y$1048576,24,0)&lt;&gt;"","Sim","Não")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VLOOKUP(A321,[4]ImportationMaterialProgrammingE!B:AN,39,0)</f>
        <v>2204211620</v>
      </c>
      <c r="R321" s="22" t="e">
        <f>VLOOKUP(E321,[3]Relatório!$A$1:$AK$65536,29,0)</f>
        <v>#N/A</v>
      </c>
      <c r="S321" s="22">
        <v>44624</v>
      </c>
      <c r="T321" s="17" t="str">
        <f>VLOOKUP(A321,[4]ImportationMaterialProgrammingE!B:F,5,0)</f>
        <v>VERDE</v>
      </c>
      <c r="U321" s="22" t="e">
        <f>VLOOKUP(E321,[3]Relatório!$A$1:$AK$65536,33,0)</f>
        <v>#N/A</v>
      </c>
      <c r="V321" s="22">
        <v>44634</v>
      </c>
      <c r="W321" s="18">
        <f t="shared" ca="1" si="14"/>
        <v>11</v>
      </c>
      <c r="Z321" s="15" t="str">
        <f>VLOOKUP(A321,[4]ImportationMaterialProgrammingE!B:X,23,0)</f>
        <v>FINALIZADO</v>
      </c>
      <c r="AA321" s="1" t="str">
        <f>IF(Z321="DTA TRANSP","",VLOOKUP(A321,[4]ImportationMaterialProgrammingE!$B:$V,21,0))</f>
        <v>07/03/2022</v>
      </c>
      <c r="AB321" s="22" t="e">
        <f>VLOOKUP(E321,[3]Relatório!$A$1:$AK$65536,36,0)</f>
        <v>#N/A</v>
      </c>
      <c r="AC321" s="22">
        <v>44627</v>
      </c>
      <c r="AD321" s="3" t="s">
        <v>457</v>
      </c>
      <c r="AF321" s="24"/>
      <c r="AG321" s="24"/>
      <c r="AH321" s="24"/>
      <c r="AI321" s="24"/>
    </row>
    <row r="322" spans="1:35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VLOOKUP(A322,[4]ImportationMaterialProgrammingE!B$3:C$1048576,2,0)</f>
        <v xml:space="preserve">540201596 </v>
      </c>
      <c r="F322" s="3" t="s">
        <v>585</v>
      </c>
      <c r="G322" s="3" t="s">
        <v>452</v>
      </c>
      <c r="H322" s="17">
        <f t="shared" ca="1" si="12"/>
        <v>68</v>
      </c>
      <c r="I322" s="15" t="str">
        <f>IF(VLOOKUP(A322,[4]ImportationMaterialProgrammingE!B$4:U$1048576,20,0)=0,"",VLOOKUP(A322,[4]ImportationMaterialProgrammingE!B$4:U$1048576,20,0))</f>
        <v/>
      </c>
      <c r="J322" s="15" t="str">
        <f>IF(VLOOKUP(A322,[4]ImportationMaterialProgrammingE!B$3:Y$1048576,24,0)&lt;&gt;"","Sim","Não")</f>
        <v>Sim</v>
      </c>
      <c r="K322" s="15" t="str">
        <f>IF(VLOOKUP(A322,[2]ImportationMaterialProgrammingE!B:X,23,0)="DTA TRANSP",VLOOKUP(A322,[2]ImportationMaterialProgrammingE!B:V,21,0),"")</f>
        <v>15/03/2022</v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P322" s="3" t="s">
        <v>586</v>
      </c>
      <c r="Q322" s="16" t="str">
        <f>VLOOKUP(A322,[4]ImportationMaterialProgrammingE!B:AN,39,0)</f>
        <v xml:space="preserve">          </v>
      </c>
      <c r="R322" s="22" t="e">
        <f>VLOOKUP(E322,[3]Relatório!$A$1:$AK$65536,29,0)</f>
        <v>#N/A</v>
      </c>
      <c r="S322" s="22" t="s">
        <v>587</v>
      </c>
      <c r="T322" s="17" t="str">
        <f>VLOOKUP(A322,[4]ImportationMaterialProgrammingE!B:F,5,0)</f>
        <v/>
      </c>
      <c r="U322" s="22" t="e">
        <f>VLOOKUP(E322,[3]Relatório!$A$1:$AK$65536,33,0)</f>
        <v>#N/A</v>
      </c>
      <c r="V322" s="22">
        <v>44634</v>
      </c>
      <c r="W322" s="18">
        <f t="shared" ca="1" si="14"/>
        <v>11</v>
      </c>
      <c r="Z322" s="15" t="str">
        <f>VLOOKUP(A322,[4]ImportationMaterialProgrammingE!B:X,23,0)</f>
        <v>DTA EADI</v>
      </c>
      <c r="AA322" s="1" t="str">
        <f>IF(Z322="DTA TRANSP","",VLOOKUP(A322,[4]ImportationMaterialProgrammingE!$B:$V,21,0))</f>
        <v/>
      </c>
      <c r="AB322" s="22" t="e">
        <f>VLOOKUP(E322,[3]Relatório!$A$1:$AK$65536,36,0)</f>
        <v>#N/A</v>
      </c>
      <c r="AC322" s="22" t="s">
        <v>587</v>
      </c>
      <c r="AF322" s="24"/>
      <c r="AG322" s="24"/>
      <c r="AH322" s="24"/>
      <c r="AI322" s="24"/>
    </row>
    <row r="323" spans="1:35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VLOOKUP(A323,[4]ImportationMaterialProgrammingE!B$3:C$1048576,2,0)</f>
        <v xml:space="preserve">540201600 </v>
      </c>
      <c r="F323" s="3" t="s">
        <v>585</v>
      </c>
      <c r="G323" s="3" t="s">
        <v>452</v>
      </c>
      <c r="H323" s="17">
        <f t="shared" ca="1" si="12"/>
        <v>68</v>
      </c>
      <c r="I323" s="15" t="str">
        <f>IF(VLOOKUP(A323,[4]ImportationMaterialProgrammingE!B$4:U$1048576,20,0)=0,"",VLOOKUP(A323,[4]ImportationMaterialProgrammingE!B$4:U$1048576,20,0))</f>
        <v>25/02/2022</v>
      </c>
      <c r="J323" s="15" t="str">
        <f>IF(VLOOKUP(A323,[4]ImportationMaterialProgrammingE!B$3:Y$1048576,24,0)&lt;&gt;"","Sim","Não")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P323" s="3" t="s">
        <v>586</v>
      </c>
      <c r="Q323" s="16" t="str">
        <f>VLOOKUP(A323,[4]ImportationMaterialProgrammingE!B:AN,39,0)</f>
        <v>2203815972</v>
      </c>
      <c r="R323" s="22" t="e">
        <f>VLOOKUP(E323,[3]Relatório!$A$1:$AK$65536,29,0)</f>
        <v>#N/A</v>
      </c>
      <c r="S323" s="22">
        <v>44617</v>
      </c>
      <c r="T323" s="17" t="str">
        <f>VLOOKUP(A323,[4]ImportationMaterialProgrammingE!B:F,5,0)</f>
        <v>VERMELHO</v>
      </c>
      <c r="U323" s="22" t="e">
        <f>VLOOKUP(E323,[3]Relatório!$A$1:$AK$65536,33,0)</f>
        <v>#N/A</v>
      </c>
      <c r="V323" s="22">
        <v>44634</v>
      </c>
      <c r="W323" s="18">
        <f t="shared" ca="1" si="14"/>
        <v>11</v>
      </c>
      <c r="Z323" s="15" t="str">
        <f>VLOOKUP(A323,[4]ImportationMaterialProgrammingE!B:X,23,0)</f>
        <v>SBL</v>
      </c>
      <c r="AA323" s="1" t="str">
        <f>IF(Z323="DTA TRANSP","",VLOOKUP(A323,[4]ImportationMaterialProgrammingE!$B:$V,21,0))</f>
        <v>25/02/2022</v>
      </c>
      <c r="AB323" s="22" t="e">
        <f>VLOOKUP(E323,[3]Relatório!$A$1:$AK$65536,36,0)</f>
        <v>#N/A</v>
      </c>
      <c r="AC323" s="22" t="s">
        <v>587</v>
      </c>
      <c r="AF323" s="24"/>
      <c r="AG323" s="24"/>
      <c r="AH323" s="24"/>
      <c r="AI323" s="24"/>
    </row>
    <row r="324" spans="1:35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VLOOKUP(A324,[4]ImportationMaterialProgrammingE!B$3:C$1048576,2,0)</f>
        <v xml:space="preserve">540201598 </v>
      </c>
      <c r="F324" s="3" t="s">
        <v>585</v>
      </c>
      <c r="G324" s="3" t="s">
        <v>452</v>
      </c>
      <c r="H324" s="17">
        <f t="shared" ca="1" si="12"/>
        <v>68</v>
      </c>
      <c r="I324" s="15" t="str">
        <f>IF(VLOOKUP(A324,[4]ImportationMaterialProgrammingE!B$4:U$1048576,20,0)=0,"",VLOOKUP(A324,[4]ImportationMaterialProgrammingE!B$4:U$1048576,20,0))</f>
        <v>08/03/2022</v>
      </c>
      <c r="J324" s="15" t="str">
        <f>IF(VLOOKUP(A324,[4]ImportationMaterialProgrammingE!B$3:Y$1048576,24,0)&lt;&gt;"","Sim","Não")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VLOOKUP(A324,[4]ImportationMaterialProgrammingE!B:AN,39,0)</f>
        <v>2204066809</v>
      </c>
      <c r="R324" s="22" t="e">
        <f>VLOOKUP(E324,[3]Relatório!$A$1:$AK$65536,29,0)</f>
        <v>#N/A</v>
      </c>
      <c r="S324" s="22">
        <v>44623</v>
      </c>
      <c r="T324" s="17" t="str">
        <f>VLOOKUP(A324,[4]ImportationMaterialProgrammingE!B:F,5,0)</f>
        <v>VERDE</v>
      </c>
      <c r="U324" s="22" t="e">
        <f>VLOOKUP(E324,[3]Relatório!$A$1:$AK$65536,33,0)</f>
        <v>#N/A</v>
      </c>
      <c r="V324" s="22">
        <v>44631</v>
      </c>
      <c r="W324" s="18">
        <f t="shared" ca="1" si="14"/>
        <v>8</v>
      </c>
      <c r="Y324" s="3" t="s">
        <v>584</v>
      </c>
      <c r="Z324" s="15" t="str">
        <f>VLOOKUP(A324,[4]ImportationMaterialProgrammingE!B:X,23,0)</f>
        <v>FINALIZADO</v>
      </c>
      <c r="AA324" s="1" t="str">
        <f>IF(Z324="DTA TRANSP","",VLOOKUP(A324,[4]ImportationMaterialProgrammingE!$B:$V,21,0))</f>
        <v>08/03/2022</v>
      </c>
      <c r="AB324" s="22" t="e">
        <f>VLOOKUP(E324,[3]Relatório!$A$1:$AK$65536,36,0)</f>
        <v>#N/A</v>
      </c>
      <c r="AC324" s="22">
        <v>44627</v>
      </c>
      <c r="AD324" s="3" t="s">
        <v>457</v>
      </c>
      <c r="AF324" s="24"/>
      <c r="AG324" s="24"/>
      <c r="AH324" s="24"/>
      <c r="AI324" s="24"/>
    </row>
    <row r="325" spans="1:35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VLOOKUP(A325,[4]ImportationMaterialProgrammingE!B$3:C$1048576,2,0)</f>
        <v xml:space="preserve">540201601 </v>
      </c>
      <c r="F325" s="3" t="s">
        <v>585</v>
      </c>
      <c r="G325" s="3" t="s">
        <v>452</v>
      </c>
      <c r="H325" s="17">
        <f t="shared" ref="H325:H388" ca="1" si="15">IFERROR(IF(D325&gt;L325,90-_xlfn.DAYS(NOW(),D325),90-_xlfn.DAYS(NOW(),L325)),90-_xlfn.DAYS(NOW(),D325))</f>
        <v>68</v>
      </c>
      <c r="I325" s="15" t="str">
        <f>IF(VLOOKUP(A325,[4]ImportationMaterialProgrammingE!B$4:U$1048576,20,0)=0,"",VLOOKUP(A325,[4]ImportationMaterialProgrammingE!B$4:U$1048576,20,0))</f>
        <v>10/03/2022</v>
      </c>
      <c r="J325" s="15" t="str">
        <f>IF(VLOOKUP(A325,[4]ImportationMaterialProgrammingE!B$3:Y$1048576,24,0)&lt;&gt;"","Sim","Não")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P325" s="3" t="s">
        <v>586</v>
      </c>
      <c r="Q325" s="16" t="str">
        <f>VLOOKUP(A325,[4]ImportationMaterialProgrammingE!B:AN,39,0)</f>
        <v>2204488100</v>
      </c>
      <c r="R325" s="22" t="e">
        <f>VLOOKUP(E325,[3]Relatório!$A$1:$AK$65536,29,0)</f>
        <v>#N/A</v>
      </c>
      <c r="S325" s="22">
        <v>44629</v>
      </c>
      <c r="T325" s="17" t="str">
        <f>VLOOKUP(A325,[4]ImportationMaterialProgrammingE!B:F,5,0)</f>
        <v>VERDE</v>
      </c>
      <c r="U325" s="22" t="e">
        <f>VLOOKUP(E325,[3]Relatório!$A$1:$AK$65536,33,0)</f>
        <v>#N/A</v>
      </c>
      <c r="V325" s="22">
        <v>44631</v>
      </c>
      <c r="W325" s="18">
        <f t="shared" ref="W325:W388" ca="1" si="17">IF(V325&lt;&gt;"",15-_xlfn.DAYS(NOW(),V325),"")</f>
        <v>8</v>
      </c>
      <c r="Z325" s="15" t="str">
        <f>VLOOKUP(A325,[4]ImportationMaterialProgrammingE!B:X,23,0)</f>
        <v>FINALIZADO</v>
      </c>
      <c r="AA325" s="1" t="str">
        <f>IF(Z325="DTA TRANSP","",VLOOKUP(A325,[4]ImportationMaterialProgrammingE!$B:$V,21,0))</f>
        <v>15/03/2022</v>
      </c>
      <c r="AB325" s="22" t="e">
        <f>VLOOKUP(E325,[3]Relatório!$A$1:$AK$65536,36,0)</f>
        <v>#N/A</v>
      </c>
      <c r="AC325" s="22">
        <v>44634</v>
      </c>
      <c r="AD325" s="3" t="s">
        <v>457</v>
      </c>
      <c r="AF325" s="24"/>
      <c r="AG325" s="24"/>
      <c r="AH325" s="24"/>
      <c r="AI325" s="24"/>
    </row>
    <row r="326" spans="1:35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VLOOKUP(A326,[4]ImportationMaterialProgrammingE!B$3:C$1048576,2,0)</f>
        <v xml:space="preserve">540201604 </v>
      </c>
      <c r="F326" s="3" t="s">
        <v>585</v>
      </c>
      <c r="G326" s="3" t="s">
        <v>452</v>
      </c>
      <c r="H326" s="17">
        <f t="shared" ca="1" si="15"/>
        <v>68</v>
      </c>
      <c r="I326" s="15" t="str">
        <f>IF(VLOOKUP(A326,[4]ImportationMaterialProgrammingE!B$4:U$1048576,20,0)=0,"",VLOOKUP(A326,[4]ImportationMaterialProgrammingE!B$4:U$1048576,20,0))</f>
        <v>25/03/2022</v>
      </c>
      <c r="J326" s="15" t="str">
        <f>IF(VLOOKUP(A326,[4]ImportationMaterialProgrammingE!B$3:Y$1048576,24,0)&lt;&gt;"","Sim","Não")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P326" s="3" t="s">
        <v>586</v>
      </c>
      <c r="Q326" s="16" t="str">
        <f>VLOOKUP(A326,[4]ImportationMaterialProgrammingE!B:AN,39,0)</f>
        <v>2205036571</v>
      </c>
      <c r="R326" s="22" t="e">
        <f>VLOOKUP(E326,[3]Relatório!$A$1:$AK$65536,29,0)</f>
        <v>#N/A</v>
      </c>
      <c r="S326" s="22" t="s">
        <v>587</v>
      </c>
      <c r="T326" s="17" t="str">
        <f>VLOOKUP(A326,[4]ImportationMaterialProgrammingE!B:F,5,0)</f>
        <v>VERDE</v>
      </c>
      <c r="U326" s="22" t="e">
        <f>VLOOKUP(E326,[3]Relatório!$A$1:$AK$65536,33,0)</f>
        <v>#N/A</v>
      </c>
      <c r="V326" s="22">
        <v>44634</v>
      </c>
      <c r="W326" s="18">
        <f t="shared" ca="1" si="17"/>
        <v>11</v>
      </c>
      <c r="Z326" s="15" t="str">
        <f>VLOOKUP(A326,[4]ImportationMaterialProgrammingE!B:X,23,0)</f>
        <v/>
      </c>
      <c r="AA326" s="1" t="str">
        <f>IF(Z326="DTA TRANSP","",VLOOKUP(A326,[4]ImportationMaterialProgrammingE!$B:$V,21,0))</f>
        <v/>
      </c>
      <c r="AB326" s="22" t="e">
        <f>VLOOKUP(E326,[3]Relatório!$A$1:$AK$65536,36,0)</f>
        <v>#N/A</v>
      </c>
      <c r="AC326" s="22" t="s">
        <v>587</v>
      </c>
      <c r="AF326" s="24"/>
      <c r="AG326" s="24"/>
      <c r="AH326" s="24"/>
      <c r="AI326" s="24"/>
    </row>
    <row r="327" spans="1:35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VLOOKUP(A327,[4]ImportationMaterialProgrammingE!B$3:C$1048576,2,0)</f>
        <v xml:space="preserve">540201606 </v>
      </c>
      <c r="F327" s="3" t="s">
        <v>585</v>
      </c>
      <c r="G327" s="3" t="s">
        <v>452</v>
      </c>
      <c r="H327" s="17">
        <f t="shared" ca="1" si="15"/>
        <v>68</v>
      </c>
      <c r="I327" s="15" t="str">
        <f>IF(VLOOKUP(A327,[4]ImportationMaterialProgrammingE!B$4:U$1048576,20,0)=0,"",VLOOKUP(A327,[4]ImportationMaterialProgrammingE!B$4:U$1048576,20,0))</f>
        <v>21/03/2022</v>
      </c>
      <c r="J327" s="15" t="str">
        <f>IF(VLOOKUP(A327,[4]ImportationMaterialProgrammingE!B$3:Y$1048576,24,0)&lt;&gt;"","Sim","Não")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VLOOKUP(A327,[4]ImportationMaterialProgrammingE!B:AN,39,0)</f>
        <v>2204211710</v>
      </c>
      <c r="R327" s="22" t="e">
        <f>VLOOKUP(E327,[3]Relatório!$A$1:$AK$65536,29,0)</f>
        <v>#N/A</v>
      </c>
      <c r="S327" s="22">
        <v>44624</v>
      </c>
      <c r="T327" s="17" t="str">
        <f>VLOOKUP(A327,[4]ImportationMaterialProgrammingE!B:F,5,0)</f>
        <v>VERDE</v>
      </c>
      <c r="U327" s="22" t="e">
        <f>VLOOKUP(E327,[3]Relatório!$A$1:$AK$65536,33,0)</f>
        <v>#N/A</v>
      </c>
      <c r="V327" s="22">
        <v>44634</v>
      </c>
      <c r="W327" s="18">
        <f t="shared" ca="1" si="17"/>
        <v>11</v>
      </c>
      <c r="Z327" s="15" t="str">
        <f>VLOOKUP(A327,[4]ImportationMaterialProgrammingE!B:X,23,0)</f>
        <v/>
      </c>
      <c r="AA327" s="1" t="str">
        <f>IF(Z327="DTA TRANSP","",VLOOKUP(A327,[4]ImportationMaterialProgrammingE!$B:$V,21,0))</f>
        <v/>
      </c>
      <c r="AB327" s="22" t="e">
        <f>VLOOKUP(E327,[3]Relatório!$A$1:$AK$65536,36,0)</f>
        <v>#N/A</v>
      </c>
      <c r="AC327" s="22" t="s">
        <v>587</v>
      </c>
      <c r="AF327" s="24"/>
      <c r="AG327" s="24"/>
      <c r="AH327" s="24"/>
      <c r="AI327" s="24"/>
    </row>
    <row r="328" spans="1:35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VLOOKUP(A328,[4]ImportationMaterialProgrammingE!B$3:C$1048576,2,0)</f>
        <v xml:space="preserve">540201610 </v>
      </c>
      <c r="F328" s="3" t="s">
        <v>585</v>
      </c>
      <c r="G328" s="3" t="s">
        <v>452</v>
      </c>
      <c r="H328" s="17">
        <f t="shared" ca="1" si="15"/>
        <v>68</v>
      </c>
      <c r="I328" s="15" t="str">
        <f>IF(VLOOKUP(A328,[4]ImportationMaterialProgrammingE!B$4:U$1048576,20,0)=0,"",VLOOKUP(A328,[4]ImportationMaterialProgrammingE!B$4:U$1048576,20,0))</f>
        <v/>
      </c>
      <c r="J328" s="15" t="str">
        <f>IF(VLOOKUP(A328,[4]ImportationMaterialProgrammingE!B$3:Y$1048576,24,0)&lt;&gt;"","Sim","Não")</f>
        <v>Sim</v>
      </c>
      <c r="K328" s="15" t="str">
        <f>IF(VLOOKUP(A328,[2]ImportationMaterialProgrammingE!B:X,23,0)="DTA TRANSP",VLOOKUP(A328,[2]ImportationMaterialProgrammingE!B:V,21,0),"")</f>
        <v>15/03/2022</v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P328" s="3" t="s">
        <v>586</v>
      </c>
      <c r="Q328" s="16" t="str">
        <f>VLOOKUP(A328,[4]ImportationMaterialProgrammingE!B:AN,39,0)</f>
        <v xml:space="preserve">          </v>
      </c>
      <c r="R328" s="22" t="e">
        <f>VLOOKUP(E328,[3]Relatório!$A$1:$AK$65536,29,0)</f>
        <v>#N/A</v>
      </c>
      <c r="S328" s="22" t="s">
        <v>587</v>
      </c>
      <c r="T328" s="17" t="str">
        <f>VLOOKUP(A328,[4]ImportationMaterialProgrammingE!B:F,5,0)</f>
        <v/>
      </c>
      <c r="U328" s="22" t="e">
        <f>VLOOKUP(E328,[3]Relatório!$A$1:$AK$65536,33,0)</f>
        <v>#N/A</v>
      </c>
      <c r="V328" s="22">
        <v>44634</v>
      </c>
      <c r="W328" s="18">
        <f t="shared" ca="1" si="17"/>
        <v>11</v>
      </c>
      <c r="Z328" s="15" t="str">
        <f>VLOOKUP(A328,[4]ImportationMaterialProgrammingE!B:X,23,0)</f>
        <v>DTA EADI</v>
      </c>
      <c r="AA328" s="1" t="str">
        <f>IF(Z328="DTA TRANSP","",VLOOKUP(A328,[4]ImportationMaterialProgrammingE!$B:$V,21,0))</f>
        <v/>
      </c>
      <c r="AB328" s="22" t="e">
        <f>VLOOKUP(E328,[3]Relatório!$A$1:$AK$65536,36,0)</f>
        <v>#N/A</v>
      </c>
      <c r="AC328" s="22" t="s">
        <v>587</v>
      </c>
      <c r="AF328" s="24"/>
      <c r="AG328" s="24"/>
      <c r="AH328" s="24"/>
      <c r="AI328" s="24"/>
    </row>
    <row r="329" spans="1:35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VLOOKUP(A329,[4]ImportationMaterialProgrammingE!B$3:C$1048576,2,0)</f>
        <v xml:space="preserve">540201612 </v>
      </c>
      <c r="F329" s="3" t="s">
        <v>585</v>
      </c>
      <c r="G329" s="3" t="s">
        <v>452</v>
      </c>
      <c r="H329" s="17">
        <f t="shared" ca="1" si="15"/>
        <v>68</v>
      </c>
      <c r="I329" s="15" t="str">
        <f>IF(VLOOKUP(A329,[4]ImportationMaterialProgrammingE!B$4:U$1048576,20,0)=0,"",VLOOKUP(A329,[4]ImportationMaterialProgrammingE!B$4:U$1048576,20,0))</f>
        <v/>
      </c>
      <c r="J329" s="15" t="str">
        <f>IF(VLOOKUP(A329,[4]ImportationMaterialProgrammingE!B$3:Y$1048576,24,0)&lt;&gt;"","Sim","Não")</f>
        <v>Sim</v>
      </c>
      <c r="K329" s="15" t="str">
        <f>IF(VLOOKUP(A329,[2]ImportationMaterialProgrammingE!B:X,23,0)="DTA TRANSP",VLOOKUP(A329,[2]ImportationMaterialProgrammingE!B:V,21,0),"")</f>
        <v>15/03/2022</v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P329" s="3" t="s">
        <v>586</v>
      </c>
      <c r="Q329" s="16" t="str">
        <f>VLOOKUP(A329,[4]ImportationMaterialProgrammingE!B:AN,39,0)</f>
        <v xml:space="preserve">          </v>
      </c>
      <c r="R329" s="22" t="e">
        <f>VLOOKUP(E329,[3]Relatório!$A$1:$AK$65536,29,0)</f>
        <v>#N/A</v>
      </c>
      <c r="S329" s="22" t="s">
        <v>587</v>
      </c>
      <c r="T329" s="17" t="str">
        <f>VLOOKUP(A329,[4]ImportationMaterialProgrammingE!B:F,5,0)</f>
        <v/>
      </c>
      <c r="U329" s="22" t="e">
        <f>VLOOKUP(E329,[3]Relatório!$A$1:$AK$65536,33,0)</f>
        <v>#N/A</v>
      </c>
      <c r="V329" s="22">
        <v>44634</v>
      </c>
      <c r="W329" s="18">
        <f t="shared" ca="1" si="17"/>
        <v>11</v>
      </c>
      <c r="Z329" s="15" t="str">
        <f>VLOOKUP(A329,[4]ImportationMaterialProgrammingE!B:X,23,0)</f>
        <v>DTA EADI</v>
      </c>
      <c r="AA329" s="1" t="str">
        <f>IF(Z329="DTA TRANSP","",VLOOKUP(A329,[4]ImportationMaterialProgrammingE!$B:$V,21,0))</f>
        <v/>
      </c>
      <c r="AB329" s="22" t="e">
        <f>VLOOKUP(E329,[3]Relatório!$A$1:$AK$65536,36,0)</f>
        <v>#N/A</v>
      </c>
      <c r="AC329" s="22" t="s">
        <v>587</v>
      </c>
      <c r="AF329" s="24"/>
      <c r="AG329" s="24"/>
      <c r="AH329" s="24"/>
      <c r="AI329" s="24"/>
    </row>
    <row r="330" spans="1:35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VLOOKUP(A330,[4]ImportationMaterialProgrammingE!B$3:C$1048576,2,0)</f>
        <v xml:space="preserve">540201614 </v>
      </c>
      <c r="F330" s="3" t="s">
        <v>585</v>
      </c>
      <c r="G330" s="3" t="s">
        <v>452</v>
      </c>
      <c r="H330" s="17">
        <f t="shared" ca="1" si="15"/>
        <v>68</v>
      </c>
      <c r="I330" s="15" t="str">
        <f>IF(VLOOKUP(A330,[4]ImportationMaterialProgrammingE!B$4:U$1048576,20,0)=0,"",VLOOKUP(A330,[4]ImportationMaterialProgrammingE!B$4:U$1048576,20,0))</f>
        <v>08/03/2022</v>
      </c>
      <c r="J330" s="15" t="str">
        <f>IF(VLOOKUP(A330,[4]ImportationMaterialProgrammingE!B$3:Y$1048576,24,0)&lt;&gt;"","Sim","Não")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VLOOKUP(A330,[4]ImportationMaterialProgrammingE!B:AN,39,0)</f>
        <v>2204066981</v>
      </c>
      <c r="R330" s="22" t="e">
        <f>VLOOKUP(E330,[3]Relatório!$A$1:$AK$65536,29,0)</f>
        <v>#N/A</v>
      </c>
      <c r="S330" s="22">
        <v>44623</v>
      </c>
      <c r="T330" s="17" t="str">
        <f>VLOOKUP(A330,[4]ImportationMaterialProgrammingE!B:F,5,0)</f>
        <v>VERDE</v>
      </c>
      <c r="U330" s="22" t="e">
        <f>VLOOKUP(E330,[3]Relatório!$A$1:$AK$65536,33,0)</f>
        <v>#N/A</v>
      </c>
      <c r="V330" s="22">
        <v>44631</v>
      </c>
      <c r="W330" s="18">
        <f t="shared" ca="1" si="17"/>
        <v>8</v>
      </c>
      <c r="Y330" s="3" t="s">
        <v>584</v>
      </c>
      <c r="Z330" s="15" t="str">
        <f>VLOOKUP(A330,[4]ImportationMaterialProgrammingE!B:X,23,0)</f>
        <v>FINALIZADO</v>
      </c>
      <c r="AA330" s="1" t="str">
        <f>IF(Z330="DTA TRANSP","",VLOOKUP(A330,[4]ImportationMaterialProgrammingE!$B:$V,21,0))</f>
        <v>08/03/2022</v>
      </c>
      <c r="AB330" s="22" t="e">
        <f>VLOOKUP(E330,[3]Relatório!$A$1:$AK$65536,36,0)</f>
        <v>#N/A</v>
      </c>
      <c r="AC330" s="22">
        <v>44627</v>
      </c>
      <c r="AD330" s="3" t="s">
        <v>457</v>
      </c>
      <c r="AF330" s="24"/>
      <c r="AG330" s="24"/>
      <c r="AH330" s="24"/>
      <c r="AI330" s="24"/>
    </row>
    <row r="331" spans="1:35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VLOOKUP(A331,[4]ImportationMaterialProgrammingE!B$3:C$1048576,2,0)</f>
        <v xml:space="preserve">540201616 </v>
      </c>
      <c r="F331" s="3" t="s">
        <v>585</v>
      </c>
      <c r="G331" s="3" t="s">
        <v>452</v>
      </c>
      <c r="H331" s="17">
        <f t="shared" ca="1" si="15"/>
        <v>68</v>
      </c>
      <c r="I331" s="15" t="str">
        <f>IF(VLOOKUP(A331,[4]ImportationMaterialProgrammingE!B$4:U$1048576,20,0)=0,"",VLOOKUP(A331,[4]ImportationMaterialProgrammingE!B$4:U$1048576,20,0))</f>
        <v/>
      </c>
      <c r="J331" s="15" t="str">
        <f>IF(VLOOKUP(A331,[4]ImportationMaterialProgrammingE!B$3:Y$1048576,24,0)&lt;&gt;"","Sim","Não")</f>
        <v>Sim</v>
      </c>
      <c r="K331" s="15" t="str">
        <f>IF(VLOOKUP(A331,[2]ImportationMaterialProgrammingE!B:X,23,0)="DTA TRANSP",VLOOKUP(A331,[2]ImportationMaterialProgrammingE!B:V,21,0),"")</f>
        <v>15/03/2022</v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P331" s="3" t="s">
        <v>586</v>
      </c>
      <c r="Q331" s="16" t="str">
        <f>VLOOKUP(A331,[4]ImportationMaterialProgrammingE!B:AN,39,0)</f>
        <v xml:space="preserve">          </v>
      </c>
      <c r="R331" s="22" t="e">
        <f>VLOOKUP(E331,[3]Relatório!$A$1:$AK$65536,29,0)</f>
        <v>#N/A</v>
      </c>
      <c r="S331" s="22" t="s">
        <v>587</v>
      </c>
      <c r="T331" s="17" t="str">
        <f>VLOOKUP(A331,[4]ImportationMaterialProgrammingE!B:F,5,0)</f>
        <v/>
      </c>
      <c r="U331" s="22" t="e">
        <f>VLOOKUP(E331,[3]Relatório!$A$1:$AK$65536,33,0)</f>
        <v>#N/A</v>
      </c>
      <c r="V331" s="22" t="s">
        <v>587</v>
      </c>
      <c r="W331" s="18" t="str">
        <f t="shared" ca="1" si="17"/>
        <v/>
      </c>
      <c r="Z331" s="15" t="str">
        <f>VLOOKUP(A331,[4]ImportationMaterialProgrammingE!B:X,23,0)</f>
        <v>DTA EADI</v>
      </c>
      <c r="AA331" s="1" t="str">
        <f>IF(Z331="DTA TRANSP","",VLOOKUP(A331,[4]ImportationMaterialProgrammingE!$B:$V,21,0))</f>
        <v/>
      </c>
      <c r="AB331" s="22" t="e">
        <f>VLOOKUP(E331,[3]Relatório!$A$1:$AK$65536,36,0)</f>
        <v>#N/A</v>
      </c>
      <c r="AC331" s="22" t="s">
        <v>587</v>
      </c>
      <c r="AF331" s="24"/>
      <c r="AG331" s="24"/>
      <c r="AH331" s="24"/>
      <c r="AI331" s="24"/>
    </row>
    <row r="332" spans="1:35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VLOOKUP(A332,[4]ImportationMaterialProgrammingE!B$3:C$1048576,2,0)</f>
        <v xml:space="preserve">540201617 </v>
      </c>
      <c r="F332" s="3" t="s">
        <v>585</v>
      </c>
      <c r="G332" s="3" t="s">
        <v>452</v>
      </c>
      <c r="H332" s="17">
        <f t="shared" ca="1" si="15"/>
        <v>68</v>
      </c>
      <c r="I332" s="15" t="str">
        <f>IF(VLOOKUP(A332,[4]ImportationMaterialProgrammingE!B$4:U$1048576,20,0)=0,"",VLOOKUP(A332,[4]ImportationMaterialProgrammingE!B$4:U$1048576,20,0))</f>
        <v/>
      </c>
      <c r="J332" s="15" t="str">
        <f>IF(VLOOKUP(A332,[4]ImportationMaterialProgrammingE!B$3:Y$1048576,24,0)&lt;&gt;"","Sim","Não")</f>
        <v>Sim</v>
      </c>
      <c r="K332" s="15" t="str">
        <f>IF(VLOOKUP(A332,[2]ImportationMaterialProgrammingE!B:X,23,0)="DTA TRANSP",VLOOKUP(A332,[2]ImportationMaterialProgrammingE!B:V,21,0),"")</f>
        <v>15/03/2022</v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P332" s="3" t="s">
        <v>586</v>
      </c>
      <c r="Q332" s="16" t="str">
        <f>VLOOKUP(A332,[4]ImportationMaterialProgrammingE!B:AN,39,0)</f>
        <v xml:space="preserve">          </v>
      </c>
      <c r="R332" s="22" t="e">
        <f>VLOOKUP(E332,[3]Relatório!$A$1:$AK$65536,29,0)</f>
        <v>#N/A</v>
      </c>
      <c r="S332" s="22" t="s">
        <v>587</v>
      </c>
      <c r="T332" s="17" t="str">
        <f>VLOOKUP(A332,[4]ImportationMaterialProgrammingE!B:F,5,0)</f>
        <v/>
      </c>
      <c r="U332" s="22" t="e">
        <f>VLOOKUP(E332,[3]Relatório!$A$1:$AK$65536,33,0)</f>
        <v>#N/A</v>
      </c>
      <c r="V332" s="22" t="s">
        <v>587</v>
      </c>
      <c r="W332" s="18" t="str">
        <f t="shared" ca="1" si="17"/>
        <v/>
      </c>
      <c r="Z332" s="15" t="str">
        <f>VLOOKUP(A332,[4]ImportationMaterialProgrammingE!B:X,23,0)</f>
        <v>DTA EADI</v>
      </c>
      <c r="AA332" s="1" t="str">
        <f>IF(Z332="DTA TRANSP","",VLOOKUP(A332,[4]ImportationMaterialProgrammingE!$B:$V,21,0))</f>
        <v/>
      </c>
      <c r="AB332" s="22" t="e">
        <f>VLOOKUP(E332,[3]Relatório!$A$1:$AK$65536,36,0)</f>
        <v>#N/A</v>
      </c>
      <c r="AC332" s="22" t="s">
        <v>587</v>
      </c>
      <c r="AF332" s="24"/>
      <c r="AG332" s="24"/>
      <c r="AH332" s="24"/>
      <c r="AI332" s="24"/>
    </row>
    <row r="333" spans="1:35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VLOOKUP(A333,[4]ImportationMaterialProgrammingE!B$3:C$1048576,2,0)</f>
        <v xml:space="preserve">540201618 </v>
      </c>
      <c r="F333" s="3" t="s">
        <v>585</v>
      </c>
      <c r="G333" s="3" t="s">
        <v>452</v>
      </c>
      <c r="H333" s="17">
        <f t="shared" ca="1" si="15"/>
        <v>68</v>
      </c>
      <c r="I333" s="15" t="str">
        <f>IF(VLOOKUP(A333,[4]ImportationMaterialProgrammingE!B$4:U$1048576,20,0)=0,"",VLOOKUP(A333,[4]ImportationMaterialProgrammingE!B$4:U$1048576,20,0))</f>
        <v/>
      </c>
      <c r="J333" s="15" t="str">
        <f>IF(VLOOKUP(A333,[4]ImportationMaterialProgrammingE!B$3:Y$1048576,24,0)&lt;&gt;"","Sim","Não")</f>
        <v>Sim</v>
      </c>
      <c r="K333" s="15" t="str">
        <f>IF(VLOOKUP(A333,[2]ImportationMaterialProgrammingE!B:X,23,0)="DTA TRANSP",VLOOKUP(A333,[2]ImportationMaterialProgrammingE!B:V,21,0),"")</f>
        <v>15/03/2022</v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P333" s="3" t="s">
        <v>586</v>
      </c>
      <c r="Q333" s="16" t="str">
        <f>VLOOKUP(A333,[4]ImportationMaterialProgrammingE!B:AN,39,0)</f>
        <v xml:space="preserve">          </v>
      </c>
      <c r="R333" s="22" t="e">
        <f>VLOOKUP(E333,[3]Relatório!$A$1:$AK$65536,29,0)</f>
        <v>#N/A</v>
      </c>
      <c r="S333" s="22" t="s">
        <v>587</v>
      </c>
      <c r="T333" s="17" t="str">
        <f>VLOOKUP(A333,[4]ImportationMaterialProgrammingE!B:F,5,0)</f>
        <v/>
      </c>
      <c r="U333" s="22" t="e">
        <f>VLOOKUP(E333,[3]Relatório!$A$1:$AK$65536,33,0)</f>
        <v>#N/A</v>
      </c>
      <c r="V333" s="22" t="s">
        <v>587</v>
      </c>
      <c r="W333" s="18" t="str">
        <f t="shared" ca="1" si="17"/>
        <v/>
      </c>
      <c r="Z333" s="15" t="str">
        <f>VLOOKUP(A333,[4]ImportationMaterialProgrammingE!B:X,23,0)</f>
        <v>DTA EADI</v>
      </c>
      <c r="AA333" s="1" t="str">
        <f>IF(Z333="DTA TRANSP","",VLOOKUP(A333,[4]ImportationMaterialProgrammingE!$B:$V,21,0))</f>
        <v/>
      </c>
      <c r="AB333" s="22" t="e">
        <f>VLOOKUP(E333,[3]Relatório!$A$1:$AK$65536,36,0)</f>
        <v>#N/A</v>
      </c>
      <c r="AC333" s="22" t="s">
        <v>587</v>
      </c>
      <c r="AF333" s="24"/>
      <c r="AG333" s="24"/>
      <c r="AH333" s="24"/>
      <c r="AI333" s="24"/>
    </row>
    <row r="334" spans="1:35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VLOOKUP(A334,[4]ImportationMaterialProgrammingE!B$3:C$1048576,2,0)</f>
        <v xml:space="preserve">540201527 </v>
      </c>
      <c r="F334" s="3" t="s">
        <v>585</v>
      </c>
      <c r="G334" s="3" t="s">
        <v>452</v>
      </c>
      <c r="H334" s="17">
        <f t="shared" ca="1" si="15"/>
        <v>68</v>
      </c>
      <c r="I334" s="15" t="str">
        <f>IF(VLOOKUP(A334,[4]ImportationMaterialProgrammingE!B$4:U$1048576,20,0)=0,"",VLOOKUP(A334,[4]ImportationMaterialProgrammingE!B$4:U$1048576,20,0))</f>
        <v>09/03/2022</v>
      </c>
      <c r="J334" s="15" t="str">
        <f>IF(VLOOKUP(A334,[4]ImportationMaterialProgrammingE!B$3:Y$1048576,24,0)&lt;&gt;"","Sim","Não")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VLOOKUP(A334,[4]ImportationMaterialProgrammingE!B:AN,39,0)</f>
        <v>2204339066</v>
      </c>
      <c r="R334" s="22" t="e">
        <f>VLOOKUP(E334,[3]Relatório!$A$1:$AK$65536,29,0)</f>
        <v>#N/A</v>
      </c>
      <c r="S334" s="22">
        <v>44627</v>
      </c>
      <c r="T334" s="17" t="str">
        <f>VLOOKUP(A334,[4]ImportationMaterialProgrammingE!B:F,5,0)</f>
        <v>VERDE</v>
      </c>
      <c r="U334" s="22" t="e">
        <f>VLOOKUP(E334,[3]Relatório!$A$1:$AK$65536,33,0)</f>
        <v>#N/A</v>
      </c>
      <c r="V334" s="22">
        <v>44628</v>
      </c>
      <c r="W334" s="18">
        <f t="shared" ca="1" si="17"/>
        <v>5</v>
      </c>
      <c r="Z334" s="15" t="str">
        <f>VLOOKUP(A334,[4]ImportationMaterialProgrammingE!B:X,23,0)</f>
        <v>FINALIZADO</v>
      </c>
      <c r="AA334" s="1" t="str">
        <f>IF(Z334="DTA TRANSP","",VLOOKUP(A334,[4]ImportationMaterialProgrammingE!$B:$V,21,0))</f>
        <v>09/03/2022</v>
      </c>
      <c r="AB334" s="22" t="e">
        <f>VLOOKUP(E334,[3]Relatório!$A$1:$AK$65536,36,0)</f>
        <v>#N/A</v>
      </c>
      <c r="AC334" s="22">
        <v>44628</v>
      </c>
      <c r="AD334" s="3" t="s">
        <v>457</v>
      </c>
      <c r="AF334" s="24"/>
      <c r="AG334" s="24"/>
      <c r="AH334" s="24"/>
      <c r="AI334" s="24"/>
    </row>
    <row r="335" spans="1:35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VLOOKUP(A335,[4]ImportationMaterialProgrammingE!B$3:C$1048576,2,0)</f>
        <v xml:space="preserve">540201512 </v>
      </c>
      <c r="F335" s="3" t="s">
        <v>585</v>
      </c>
      <c r="G335" s="3" t="s">
        <v>452</v>
      </c>
      <c r="H335" s="17">
        <f t="shared" ca="1" si="15"/>
        <v>68</v>
      </c>
      <c r="I335" s="15" t="str">
        <f>IF(VLOOKUP(A335,[4]ImportationMaterialProgrammingE!B$4:U$1048576,20,0)=0,"",VLOOKUP(A335,[4]ImportationMaterialProgrammingE!B$4:U$1048576,20,0))</f>
        <v>21/03/2022</v>
      </c>
      <c r="J335" s="15" t="str">
        <f>IF(VLOOKUP(A335,[4]ImportationMaterialProgrammingE!B$3:Y$1048576,24,0)&lt;&gt;"","Sim","Não")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VLOOKUP(A335,[4]ImportationMaterialProgrammingE!B:AN,39,0)</f>
        <v xml:space="preserve">          </v>
      </c>
      <c r="R335" s="22" t="e">
        <f>VLOOKUP(E335,[3]Relatório!$A$1:$AK$65536,29,0)</f>
        <v>#N/A</v>
      </c>
      <c r="S335" s="22" t="s">
        <v>587</v>
      </c>
      <c r="T335" s="17" t="str">
        <f>VLOOKUP(A335,[4]ImportationMaterialProgrammingE!B:F,5,0)</f>
        <v/>
      </c>
      <c r="U335" s="22" t="e">
        <f>VLOOKUP(E335,[3]Relatório!$A$1:$AK$65536,33,0)</f>
        <v>#N/A</v>
      </c>
      <c r="V335" s="22" t="s">
        <v>587</v>
      </c>
      <c r="W335" s="18" t="str">
        <f t="shared" ca="1" si="17"/>
        <v/>
      </c>
      <c r="Z335" s="15" t="str">
        <f>VLOOKUP(A335,[4]ImportationMaterialProgrammingE!B:X,23,0)</f>
        <v/>
      </c>
      <c r="AA335" s="1" t="str">
        <f>IF(Z335="DTA TRANSP","",VLOOKUP(A335,[4]ImportationMaterialProgrammingE!$B:$V,21,0))</f>
        <v/>
      </c>
      <c r="AB335" s="22" t="e">
        <f>VLOOKUP(E335,[3]Relatório!$A$1:$AK$65536,36,0)</f>
        <v>#N/A</v>
      </c>
      <c r="AC335" s="22" t="s">
        <v>587</v>
      </c>
      <c r="AF335" s="24"/>
      <c r="AG335" s="24"/>
      <c r="AH335" s="24"/>
      <c r="AI335" s="24"/>
    </row>
    <row r="336" spans="1:35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VLOOKUP(A336,[4]ImportationMaterialProgrammingE!B$3:C$1048576,2,0)</f>
        <v xml:space="preserve">540201516 </v>
      </c>
      <c r="F336" s="3" t="s">
        <v>585</v>
      </c>
      <c r="G336" s="3" t="s">
        <v>452</v>
      </c>
      <c r="H336" s="17">
        <f t="shared" ca="1" si="15"/>
        <v>68</v>
      </c>
      <c r="I336" s="15" t="str">
        <f>IF(VLOOKUP(A336,[4]ImportationMaterialProgrammingE!B$4:U$1048576,20,0)=0,"",VLOOKUP(A336,[4]ImportationMaterialProgrammingE!B$4:U$1048576,20,0))</f>
        <v/>
      </c>
      <c r="J336" s="15" t="str">
        <f>IF(VLOOKUP(A336,[4]ImportationMaterialProgrammingE!B$3:Y$1048576,24,0)&lt;&gt;"","Sim","Não")</f>
        <v>Sim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VLOOKUP(A336,[4]ImportationMaterialProgrammingE!B:AN,39,0)</f>
        <v xml:space="preserve">          </v>
      </c>
      <c r="R336" s="22" t="e">
        <f>VLOOKUP(E336,[3]Relatório!$A$1:$AK$65536,29,0)</f>
        <v>#N/A</v>
      </c>
      <c r="S336" s="22" t="s">
        <v>587</v>
      </c>
      <c r="T336" s="17" t="str">
        <f>VLOOKUP(A336,[4]ImportationMaterialProgrammingE!B:F,5,0)</f>
        <v/>
      </c>
      <c r="U336" s="22" t="e">
        <f>VLOOKUP(E336,[3]Relatório!$A$1:$AK$65536,33,0)</f>
        <v>#N/A</v>
      </c>
      <c r="V336" s="22" t="s">
        <v>587</v>
      </c>
      <c r="W336" s="18" t="str">
        <f t="shared" ca="1" si="17"/>
        <v/>
      </c>
      <c r="Z336" s="15" t="str">
        <f>VLOOKUP(A336,[4]ImportationMaterialProgrammingE!B:X,23,0)</f>
        <v>DTA EADI</v>
      </c>
      <c r="AA336" s="1" t="str">
        <f>IF(Z336="DTA TRANSP","",VLOOKUP(A336,[4]ImportationMaterialProgrammingE!$B:$V,21,0))</f>
        <v/>
      </c>
      <c r="AB336" s="22" t="e">
        <f>VLOOKUP(E336,[3]Relatório!$A$1:$AK$65536,36,0)</f>
        <v>#N/A</v>
      </c>
      <c r="AC336" s="22" t="s">
        <v>587</v>
      </c>
      <c r="AF336" s="24"/>
      <c r="AG336" s="24"/>
      <c r="AH336" s="24"/>
      <c r="AI336" s="24"/>
    </row>
    <row r="337" spans="1:35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VLOOKUP(A337,[4]ImportationMaterialProgrammingE!B$3:C$1048576,2,0)</f>
        <v xml:space="preserve">540201607 </v>
      </c>
      <c r="F337" s="3" t="s">
        <v>585</v>
      </c>
      <c r="G337" s="3" t="s">
        <v>452</v>
      </c>
      <c r="H337" s="17">
        <f t="shared" ca="1" si="15"/>
        <v>68</v>
      </c>
      <c r="I337" s="15" t="str">
        <f>IF(VLOOKUP(A337,[4]ImportationMaterialProgrammingE!B$4:U$1048576,20,0)=0,"",VLOOKUP(A337,[4]ImportationMaterialProgrammingE!B$4:U$1048576,20,0))</f>
        <v>08/03/2022</v>
      </c>
      <c r="J337" s="15" t="str">
        <f>IF(VLOOKUP(A337,[4]ImportationMaterialProgrammingE!B$3:Y$1048576,24,0)&lt;&gt;"","Sim","Não")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VLOOKUP(A337,[4]ImportationMaterialProgrammingE!B:AN,39,0)</f>
        <v>2204430500</v>
      </c>
      <c r="R337" s="22" t="e">
        <f>VLOOKUP(E337,[3]Relatório!$A$1:$AK$65536,29,0)</f>
        <v>#N/A</v>
      </c>
      <c r="S337" s="22">
        <v>44628</v>
      </c>
      <c r="T337" s="17" t="str">
        <f>VLOOKUP(A337,[4]ImportationMaterialProgrammingE!B:F,5,0)</f>
        <v>VERDE</v>
      </c>
      <c r="U337" s="22" t="e">
        <f>VLOOKUP(E337,[3]Relatório!$A$1:$AK$65536,33,0)</f>
        <v>#N/A</v>
      </c>
      <c r="V337" s="22">
        <v>44628</v>
      </c>
      <c r="W337" s="18">
        <f t="shared" ca="1" si="17"/>
        <v>5</v>
      </c>
      <c r="Z337" s="15" t="str">
        <f>VLOOKUP(A337,[4]ImportationMaterialProgrammingE!B:X,23,0)</f>
        <v>FINALIZADO</v>
      </c>
      <c r="AA337" s="1" t="str">
        <f>IF(Z337="DTA TRANSP","",VLOOKUP(A337,[4]ImportationMaterialProgrammingE!$B:$V,21,0))</f>
        <v>08/03/2022</v>
      </c>
      <c r="AB337" s="22" t="e">
        <f>VLOOKUP(E337,[3]Relatório!$A$1:$AK$65536,36,0)</f>
        <v>#N/A</v>
      </c>
      <c r="AC337" s="22">
        <v>44629</v>
      </c>
      <c r="AD337" s="3" t="s">
        <v>457</v>
      </c>
      <c r="AF337" s="24"/>
      <c r="AG337" s="24"/>
      <c r="AH337" s="24"/>
      <c r="AI337" s="24"/>
    </row>
    <row r="338" spans="1:35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VLOOKUP(A338,[4]ImportationMaterialProgrammingE!B$3:C$1048576,2,0)</f>
        <v xml:space="preserve">540201608 </v>
      </c>
      <c r="F338" s="3" t="s">
        <v>585</v>
      </c>
      <c r="G338" s="3" t="s">
        <v>452</v>
      </c>
      <c r="H338" s="17">
        <f t="shared" ca="1" si="15"/>
        <v>68</v>
      </c>
      <c r="I338" s="15" t="str">
        <f>IF(VLOOKUP(A338,[4]ImportationMaterialProgrammingE!B$4:U$1048576,20,0)=0,"",VLOOKUP(A338,[4]ImportationMaterialProgrammingE!B$4:U$1048576,20,0))</f>
        <v/>
      </c>
      <c r="J338" s="15" t="str">
        <f>IF(VLOOKUP(A338,[4]ImportationMaterialProgrammingE!B$3:Y$1048576,24,0)&lt;&gt;"","Sim","Não")</f>
        <v>Sim</v>
      </c>
      <c r="K338" s="15" t="str">
        <f>IF(VLOOKUP(A338,[2]ImportationMaterialProgrammingE!B:X,23,0)="DTA TRANSP",VLOOKUP(A338,[2]ImportationMaterialProgrammingE!B:V,21,0),"")</f>
        <v>15/03/2022</v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P338" s="3" t="s">
        <v>586</v>
      </c>
      <c r="Q338" s="16" t="str">
        <f>VLOOKUP(A338,[4]ImportationMaterialProgrammingE!B:AN,39,0)</f>
        <v xml:space="preserve">          </v>
      </c>
      <c r="R338" s="22" t="e">
        <f>VLOOKUP(E338,[3]Relatório!$A$1:$AK$65536,29,0)</f>
        <v>#N/A</v>
      </c>
      <c r="S338" s="22" t="s">
        <v>587</v>
      </c>
      <c r="T338" s="17" t="str">
        <f>VLOOKUP(A338,[4]ImportationMaterialProgrammingE!B:F,5,0)</f>
        <v/>
      </c>
      <c r="U338" s="22" t="e">
        <f>VLOOKUP(E338,[3]Relatório!$A$1:$AK$65536,33,0)</f>
        <v>#N/A</v>
      </c>
      <c r="V338" s="22" t="s">
        <v>587</v>
      </c>
      <c r="W338" s="18" t="str">
        <f t="shared" ca="1" si="17"/>
        <v/>
      </c>
      <c r="Z338" s="15" t="str">
        <f>VLOOKUP(A338,[4]ImportationMaterialProgrammingE!B:X,23,0)</f>
        <v>DTA EADI</v>
      </c>
      <c r="AA338" s="1" t="str">
        <f>IF(Z338="DTA TRANSP","",VLOOKUP(A338,[4]ImportationMaterialProgrammingE!$B:$V,21,0))</f>
        <v/>
      </c>
      <c r="AB338" s="22" t="e">
        <f>VLOOKUP(E338,[3]Relatório!$A$1:$AK$65536,36,0)</f>
        <v>#N/A</v>
      </c>
      <c r="AC338" s="22" t="s">
        <v>587</v>
      </c>
      <c r="AF338" s="24"/>
      <c r="AG338" s="24"/>
      <c r="AH338" s="24"/>
      <c r="AI338" s="24"/>
    </row>
    <row r="339" spans="1:35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VLOOKUP(A339,[4]ImportationMaterialProgrammingE!B$3:C$1048576,2,0)</f>
        <v xml:space="preserve">540201517 </v>
      </c>
      <c r="F339" s="3" t="s">
        <v>585</v>
      </c>
      <c r="G339" s="3" t="s">
        <v>452</v>
      </c>
      <c r="H339" s="17">
        <f t="shared" ca="1" si="15"/>
        <v>68</v>
      </c>
      <c r="I339" s="15" t="str">
        <f>IF(VLOOKUP(A339,[4]ImportationMaterialProgrammingE!B$4:U$1048576,20,0)=0,"",VLOOKUP(A339,[4]ImportationMaterialProgrammingE!B$4:U$1048576,20,0))</f>
        <v/>
      </c>
      <c r="J339" s="15" t="str">
        <f>IF(VLOOKUP(A339,[4]ImportationMaterialProgrammingE!B$3:Y$1048576,24,0)&lt;&gt;"","Sim","Não")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VLOOKUP(A339,[4]ImportationMaterialProgrammingE!B:AN,39,0)</f>
        <v>2204074496</v>
      </c>
      <c r="R339" s="22" t="e">
        <f>VLOOKUP(E339,[3]Relatório!$A$1:$AK$65536,29,0)</f>
        <v>#N/A</v>
      </c>
      <c r="S339" s="22">
        <v>44623</v>
      </c>
      <c r="T339" s="17" t="str">
        <f>VLOOKUP(A339,[4]ImportationMaterialProgrammingE!B:F,5,0)</f>
        <v>VERDE</v>
      </c>
      <c r="U339" s="22" t="e">
        <f>VLOOKUP(E339,[3]Relatório!$A$1:$AK$65536,33,0)</f>
        <v>#N/A</v>
      </c>
      <c r="V339" s="22">
        <v>44624</v>
      </c>
      <c r="W339" s="18">
        <f t="shared" ca="1" si="17"/>
        <v>1</v>
      </c>
      <c r="Z339" s="15" t="str">
        <f>VLOOKUP(A339,[4]ImportationMaterialProgrammingE!B:X,23,0)</f>
        <v/>
      </c>
      <c r="AA339" s="1" t="str">
        <f>IF(Z339="DTA TRANSP","",VLOOKUP(A339,[4]ImportationMaterialProgrammingE!$B:$V,21,0))</f>
        <v/>
      </c>
      <c r="AB339" s="22" t="e">
        <f>VLOOKUP(E339,[3]Relatório!$A$1:$AK$65536,36,0)</f>
        <v>#N/A</v>
      </c>
      <c r="AC339" s="22" t="s">
        <v>587</v>
      </c>
      <c r="AF339" s="24"/>
      <c r="AG339" s="24"/>
      <c r="AH339" s="24"/>
      <c r="AI339" s="24"/>
    </row>
    <row r="340" spans="1:35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VLOOKUP(A340,[4]ImportationMaterialProgrammingE!B$3:C$1048576,2,0)</f>
        <v xml:space="preserve">540201530 </v>
      </c>
      <c r="F340" s="3" t="s">
        <v>585</v>
      </c>
      <c r="G340" s="3" t="s">
        <v>452</v>
      </c>
      <c r="H340" s="17">
        <f t="shared" ca="1" si="15"/>
        <v>68</v>
      </c>
      <c r="I340" s="15" t="str">
        <f>IF(VLOOKUP(A340,[4]ImportationMaterialProgrammingE!B$4:U$1048576,20,0)=0,"",VLOOKUP(A340,[4]ImportationMaterialProgrammingE!B$4:U$1048576,20,0))</f>
        <v>21/03/2022</v>
      </c>
      <c r="J340" s="15" t="str">
        <f>IF(VLOOKUP(A340,[4]ImportationMaterialProgrammingE!B$3:Y$1048576,24,0)&lt;&gt;"","Sim","Não")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P340" s="3" t="s">
        <v>586</v>
      </c>
      <c r="Q340" s="16" t="str">
        <f>VLOOKUP(A340,[4]ImportationMaterialProgrammingE!B:AN,39,0)</f>
        <v xml:space="preserve">          </v>
      </c>
      <c r="R340" s="22" t="e">
        <f>VLOOKUP(E340,[3]Relatório!$A$1:$AK$65536,29,0)</f>
        <v>#N/A</v>
      </c>
      <c r="S340" s="22" t="s">
        <v>587</v>
      </c>
      <c r="T340" s="17" t="str">
        <f>VLOOKUP(A340,[4]ImportationMaterialProgrammingE!B:F,5,0)</f>
        <v/>
      </c>
      <c r="U340" s="22" t="e">
        <f>VLOOKUP(E340,[3]Relatório!$A$1:$AK$65536,33,0)</f>
        <v>#N/A</v>
      </c>
      <c r="V340" s="22" t="s">
        <v>587</v>
      </c>
      <c r="W340" s="18" t="str">
        <f t="shared" ca="1" si="17"/>
        <v/>
      </c>
      <c r="X340" s="3" t="s">
        <v>458</v>
      </c>
      <c r="Z340" s="15" t="str">
        <f>VLOOKUP(A340,[4]ImportationMaterialProgrammingE!B:X,23,0)</f>
        <v>SBL</v>
      </c>
      <c r="AA340" s="1" t="str">
        <f>IF(Z340="DTA TRANSP","",VLOOKUP(A340,[4]ImportationMaterialProgrammingE!$B:$V,21,0))</f>
        <v/>
      </c>
      <c r="AB340" s="22" t="e">
        <f>VLOOKUP(E340,[3]Relatório!$A$1:$AK$65536,36,0)</f>
        <v>#N/A</v>
      </c>
      <c r="AC340" s="22" t="s">
        <v>587</v>
      </c>
      <c r="AF340" s="24"/>
      <c r="AG340" s="24"/>
      <c r="AH340" s="24"/>
      <c r="AI340" s="24"/>
    </row>
    <row r="341" spans="1:35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VLOOKUP(A341,[4]ImportationMaterialProgrammingE!B$3:C$1048576,2,0)</f>
        <v xml:space="preserve">540201546 </v>
      </c>
      <c r="F341" s="3" t="s">
        <v>585</v>
      </c>
      <c r="G341" s="3" t="s">
        <v>452</v>
      </c>
      <c r="H341" s="17">
        <f t="shared" ca="1" si="15"/>
        <v>68</v>
      </c>
      <c r="I341" s="15" t="str">
        <f>IF(VLOOKUP(A341,[4]ImportationMaterialProgrammingE!B$4:U$1048576,20,0)=0,"",VLOOKUP(A341,[4]ImportationMaterialProgrammingE!B$4:U$1048576,20,0))</f>
        <v>04/03/2022</v>
      </c>
      <c r="J341" s="15" t="str">
        <f>IF(VLOOKUP(A341,[4]ImportationMaterialProgrammingE!B$3:Y$1048576,24,0)&lt;&gt;"","Sim","Não")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VLOOKUP(A341,[4]ImportationMaterialProgrammingE!B:AN,39,0)</f>
        <v>2204074534</v>
      </c>
      <c r="R341" s="22" t="e">
        <f>VLOOKUP(E341,[3]Relatório!$A$1:$AK$65536,29,0)</f>
        <v>#N/A</v>
      </c>
      <c r="S341" s="22">
        <v>44623</v>
      </c>
      <c r="T341" s="17" t="str">
        <f>VLOOKUP(A341,[4]ImportationMaterialProgrammingE!B:F,5,0)</f>
        <v>VERDE</v>
      </c>
      <c r="U341" s="22" t="e">
        <f>VLOOKUP(E341,[3]Relatório!$A$1:$AK$65536,33,0)</f>
        <v>#N/A</v>
      </c>
      <c r="V341" s="22">
        <v>44624</v>
      </c>
      <c r="W341" s="18">
        <f t="shared" ca="1" si="17"/>
        <v>1</v>
      </c>
      <c r="X341" s="3" t="s">
        <v>458</v>
      </c>
      <c r="Y341" s="3" t="s">
        <v>584</v>
      </c>
      <c r="Z341" s="15" t="str">
        <f>VLOOKUP(A341,[4]ImportationMaterialProgrammingE!B:X,23,0)</f>
        <v>FINALIZADO</v>
      </c>
      <c r="AA341" s="1" t="str">
        <f>IF(Z341="DTA TRANSP","",VLOOKUP(A341,[4]ImportationMaterialProgrammingE!$B:$V,21,0))</f>
        <v>04/03/2022</v>
      </c>
      <c r="AB341" s="22" t="e">
        <f>VLOOKUP(E341,[3]Relatório!$A$1:$AK$65536,36,0)</f>
        <v>#N/A</v>
      </c>
      <c r="AC341" s="22">
        <v>44627</v>
      </c>
      <c r="AD341" s="3" t="s">
        <v>457</v>
      </c>
      <c r="AF341" s="24"/>
      <c r="AG341" s="24"/>
      <c r="AH341" s="24"/>
      <c r="AI341" s="24"/>
    </row>
    <row r="342" spans="1:35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VLOOKUP(A342,[4]ImportationMaterialProgrammingE!B$3:C$1048576,2,0)</f>
        <v xml:space="preserve">540201547 </v>
      </c>
      <c r="F342" s="3" t="s">
        <v>585</v>
      </c>
      <c r="G342" s="3" t="s">
        <v>452</v>
      </c>
      <c r="H342" s="17">
        <f t="shared" ca="1" si="15"/>
        <v>68</v>
      </c>
      <c r="I342" s="15" t="str">
        <f>IF(VLOOKUP(A342,[4]ImportationMaterialProgrammingE!B$4:U$1048576,20,0)=0,"",VLOOKUP(A342,[4]ImportationMaterialProgrammingE!B$4:U$1048576,20,0))</f>
        <v>23/03/2022</v>
      </c>
      <c r="J342" s="15" t="str">
        <f>IF(VLOOKUP(A342,[4]ImportationMaterialProgrammingE!B$3:Y$1048576,24,0)&lt;&gt;"","Sim","Não")</f>
        <v>Sim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VLOOKUP(A342,[4]ImportationMaterialProgrammingE!B:AN,39,0)</f>
        <v xml:space="preserve">          </v>
      </c>
      <c r="R342" s="22" t="e">
        <f>VLOOKUP(E342,[3]Relatório!$A$1:$AK$65536,29,0)</f>
        <v>#N/A</v>
      </c>
      <c r="S342" s="22" t="s">
        <v>587</v>
      </c>
      <c r="T342" s="17" t="str">
        <f>VLOOKUP(A342,[4]ImportationMaterialProgrammingE!B:F,5,0)</f>
        <v/>
      </c>
      <c r="U342" s="22" t="e">
        <f>VLOOKUP(E342,[3]Relatório!$A$1:$AK$65536,33,0)</f>
        <v>#N/A</v>
      </c>
      <c r="V342" s="22" t="s">
        <v>587</v>
      </c>
      <c r="W342" s="18" t="str">
        <f t="shared" ca="1" si="17"/>
        <v/>
      </c>
      <c r="X342" s="3" t="s">
        <v>458</v>
      </c>
      <c r="Z342" s="15" t="str">
        <f>VLOOKUP(A342,[4]ImportationMaterialProgrammingE!B:X,23,0)</f>
        <v>DTA EADI</v>
      </c>
      <c r="AA342" s="1" t="str">
        <f>IF(Z342="DTA TRANSP","",VLOOKUP(A342,[4]ImportationMaterialProgrammingE!$B:$V,21,0))</f>
        <v/>
      </c>
      <c r="AB342" s="22" t="e">
        <f>VLOOKUP(E342,[3]Relatório!$A$1:$AK$65536,36,0)</f>
        <v>#N/A</v>
      </c>
      <c r="AC342" s="22" t="s">
        <v>587</v>
      </c>
      <c r="AF342" s="24"/>
      <c r="AG342" s="24"/>
      <c r="AH342" s="24"/>
      <c r="AI342" s="24"/>
    </row>
    <row r="343" spans="1:35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VLOOKUP(A343,[4]ImportationMaterialProgrammingE!B$3:C$1048576,2,0)</f>
        <v xml:space="preserve">540201548 </v>
      </c>
      <c r="F343" s="3" t="s">
        <v>585</v>
      </c>
      <c r="G343" s="3" t="s">
        <v>452</v>
      </c>
      <c r="H343" s="17">
        <f t="shared" ca="1" si="15"/>
        <v>68</v>
      </c>
      <c r="I343" s="15" t="str">
        <f>IF(VLOOKUP(A343,[4]ImportationMaterialProgrammingE!B$4:U$1048576,20,0)=0,"",VLOOKUP(A343,[4]ImportationMaterialProgrammingE!B$4:U$1048576,20,0))</f>
        <v>08/03/2022</v>
      </c>
      <c r="J343" s="15" t="str">
        <f>IF(VLOOKUP(A343,[4]ImportationMaterialProgrammingE!B$3:Y$1048576,24,0)&lt;&gt;"","Sim","Não")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VLOOKUP(A343,[4]ImportationMaterialProgrammingE!B:AN,39,0)</f>
        <v>2204072450</v>
      </c>
      <c r="R343" s="22" t="e">
        <f>VLOOKUP(E343,[3]Relatório!$A$1:$AK$65536,29,0)</f>
        <v>#N/A</v>
      </c>
      <c r="S343" s="22">
        <v>44623</v>
      </c>
      <c r="T343" s="17" t="str">
        <f>VLOOKUP(A343,[4]ImportationMaterialProgrammingE!B:F,5,0)</f>
        <v>VERDE</v>
      </c>
      <c r="U343" s="22" t="e">
        <f>VLOOKUP(E343,[3]Relatório!$A$1:$AK$65536,33,0)</f>
        <v>#N/A</v>
      </c>
      <c r="V343" s="22">
        <v>44624</v>
      </c>
      <c r="W343" s="18">
        <f t="shared" ca="1" si="17"/>
        <v>1</v>
      </c>
      <c r="X343" s="3" t="s">
        <v>458</v>
      </c>
      <c r="Z343" s="15" t="str">
        <f>VLOOKUP(A343,[4]ImportationMaterialProgrammingE!B:X,23,0)</f>
        <v>FINALIZADO</v>
      </c>
      <c r="AA343" s="1" t="str">
        <f>IF(Z343="DTA TRANSP","",VLOOKUP(A343,[4]ImportationMaterialProgrammingE!$B:$V,21,0))</f>
        <v>08/03/2022</v>
      </c>
      <c r="AB343" s="22" t="e">
        <f>VLOOKUP(E343,[3]Relatório!$A$1:$AK$65536,36,0)</f>
        <v>#N/A</v>
      </c>
      <c r="AC343" s="22">
        <v>44628</v>
      </c>
      <c r="AD343" s="3" t="s">
        <v>457</v>
      </c>
      <c r="AF343" s="24"/>
      <c r="AG343" s="24"/>
      <c r="AH343" s="24"/>
      <c r="AI343" s="24"/>
    </row>
    <row r="344" spans="1:35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VLOOKUP(A344,[4]ImportationMaterialProgrammingE!B$3:C$1048576,2,0)</f>
        <v xml:space="preserve">540201549 </v>
      </c>
      <c r="F344" s="3" t="s">
        <v>585</v>
      </c>
      <c r="G344" s="3" t="s">
        <v>452</v>
      </c>
      <c r="H344" s="17">
        <f t="shared" ca="1" si="15"/>
        <v>68</v>
      </c>
      <c r="I344" s="15" t="str">
        <f>IF(VLOOKUP(A344,[4]ImportationMaterialProgrammingE!B$4:U$1048576,20,0)=0,"",VLOOKUP(A344,[4]ImportationMaterialProgrammingE!B$4:U$1048576,20,0))</f>
        <v>23/03/2022</v>
      </c>
      <c r="J344" s="15" t="str">
        <f>IF(VLOOKUP(A344,[4]ImportationMaterialProgrammingE!B$3:Y$1048576,24,0)&lt;&gt;"","Sim","Não")</f>
        <v>Sim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P344" s="3" t="s">
        <v>586</v>
      </c>
      <c r="Q344" s="16" t="str">
        <f>VLOOKUP(A344,[4]ImportationMaterialProgrammingE!B:AN,39,0)</f>
        <v xml:space="preserve">          </v>
      </c>
      <c r="R344" s="22" t="e">
        <f>VLOOKUP(E344,[3]Relatório!$A$1:$AK$65536,29,0)</f>
        <v>#N/A</v>
      </c>
      <c r="S344" s="22" t="s">
        <v>587</v>
      </c>
      <c r="T344" s="17" t="str">
        <f>VLOOKUP(A344,[4]ImportationMaterialProgrammingE!B:F,5,0)</f>
        <v/>
      </c>
      <c r="U344" s="22" t="e">
        <f>VLOOKUP(E344,[3]Relatório!$A$1:$AK$65536,33,0)</f>
        <v>#N/A</v>
      </c>
      <c r="V344" s="22" t="s">
        <v>587</v>
      </c>
      <c r="W344" s="18" t="str">
        <f t="shared" ca="1" si="17"/>
        <v/>
      </c>
      <c r="X344" s="3" t="s">
        <v>458</v>
      </c>
      <c r="Z344" s="15" t="str">
        <f>VLOOKUP(A344,[4]ImportationMaterialProgrammingE!B:X,23,0)</f>
        <v>DTA EADI</v>
      </c>
      <c r="AA344" s="1" t="str">
        <f>IF(Z344="DTA TRANSP","",VLOOKUP(A344,[4]ImportationMaterialProgrammingE!$B:$V,21,0))</f>
        <v/>
      </c>
      <c r="AB344" s="22" t="e">
        <f>VLOOKUP(E344,[3]Relatório!$A$1:$AK$65536,36,0)</f>
        <v>#N/A</v>
      </c>
      <c r="AC344" s="22" t="s">
        <v>587</v>
      </c>
      <c r="AF344" s="24"/>
      <c r="AG344" s="24"/>
      <c r="AH344" s="24"/>
      <c r="AI344" s="24"/>
    </row>
    <row r="345" spans="1:35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VLOOKUP(A345,[4]ImportationMaterialProgrammingE!B$3:C$1048576,2,0)</f>
        <v xml:space="preserve">540201551 </v>
      </c>
      <c r="F345" s="3" t="s">
        <v>585</v>
      </c>
      <c r="G345" s="3" t="s">
        <v>452</v>
      </c>
      <c r="H345" s="17">
        <f t="shared" ca="1" si="15"/>
        <v>68</v>
      </c>
      <c r="I345" s="15" t="str">
        <f>IF(VLOOKUP(A345,[4]ImportationMaterialProgrammingE!B$4:U$1048576,20,0)=0,"",VLOOKUP(A345,[4]ImportationMaterialProgrammingE!B$4:U$1048576,20,0))</f>
        <v>15/03/2022</v>
      </c>
      <c r="J345" s="15" t="str">
        <f>IF(VLOOKUP(A345,[4]ImportationMaterialProgrammingE!B$3:Y$1048576,24,0)&lt;&gt;"","Sim","Não")</f>
        <v>Sim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P345" s="3" t="s">
        <v>586</v>
      </c>
      <c r="Q345" s="16" t="str">
        <f>VLOOKUP(A345,[4]ImportationMaterialProgrammingE!B:AN,39,0)</f>
        <v>2204966150</v>
      </c>
      <c r="R345" s="22" t="e">
        <f>VLOOKUP(E345,[3]Relatório!$A$1:$AK$65536,29,0)</f>
        <v>#N/A</v>
      </c>
      <c r="S345" s="22" t="s">
        <v>587</v>
      </c>
      <c r="T345" s="17" t="str">
        <f>VLOOKUP(A345,[4]ImportationMaterialProgrammingE!B:F,5,0)</f>
        <v>VERDE</v>
      </c>
      <c r="U345" s="22" t="e">
        <f>VLOOKUP(E345,[3]Relatório!$A$1:$AK$65536,33,0)</f>
        <v>#N/A</v>
      </c>
      <c r="V345" s="22" t="s">
        <v>587</v>
      </c>
      <c r="W345" s="18" t="str">
        <f t="shared" ca="1" si="17"/>
        <v/>
      </c>
      <c r="X345" s="3" t="s">
        <v>458</v>
      </c>
      <c r="Z345" s="15" t="str">
        <f>VLOOKUP(A345,[4]ImportationMaterialProgrammingE!B:X,23,0)</f>
        <v>FINALIZADO</v>
      </c>
      <c r="AA345" s="1" t="str">
        <f>IF(Z345="DTA TRANSP","",VLOOKUP(A345,[4]ImportationMaterialProgrammingE!$B:$V,21,0))</f>
        <v>15/03/2022</v>
      </c>
      <c r="AB345" s="22" t="e">
        <f>VLOOKUP(E345,[3]Relatório!$A$1:$AK$65536,36,0)</f>
        <v>#N/A</v>
      </c>
      <c r="AC345" s="22" t="s">
        <v>587</v>
      </c>
      <c r="AF345" s="24"/>
      <c r="AG345" s="24"/>
      <c r="AH345" s="24"/>
      <c r="AI345" s="24"/>
    </row>
    <row r="346" spans="1:35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VLOOKUP(A346,[4]ImportationMaterialProgrammingE!B$3:C$1048576,2,0)</f>
        <v xml:space="preserve">540201550 </v>
      </c>
      <c r="F346" s="3" t="s">
        <v>585</v>
      </c>
      <c r="G346" s="3" t="s">
        <v>452</v>
      </c>
      <c r="H346" s="17">
        <f t="shared" ca="1" si="15"/>
        <v>68</v>
      </c>
      <c r="I346" s="15" t="str">
        <f>IF(VLOOKUP(A346,[4]ImportationMaterialProgrammingE!B$4:U$1048576,20,0)=0,"",VLOOKUP(A346,[4]ImportationMaterialProgrammingE!B$4:U$1048576,20,0))</f>
        <v>23/02/2022</v>
      </c>
      <c r="J346" s="15" t="str">
        <f>IF(VLOOKUP(A346,[4]ImportationMaterialProgrammingE!B$3:Y$1048576,24,0)&lt;&gt;"","Sim","Não")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VLOOKUP(A346,[4]ImportationMaterialProgrammingE!B:AN,39,0)</f>
        <v>2203846126</v>
      </c>
      <c r="R346" s="22" t="e">
        <f>VLOOKUP(E346,[3]Relatório!$A$1:$AK$65536,29,0)</f>
        <v>#N/A</v>
      </c>
      <c r="S346" s="22">
        <v>44617</v>
      </c>
      <c r="T346" s="17" t="str">
        <f>VLOOKUP(A346,[4]ImportationMaterialProgrammingE!B:F,5,0)</f>
        <v>VERDE</v>
      </c>
      <c r="U346" s="22" t="e">
        <f>VLOOKUP(E346,[3]Relatório!$A$1:$AK$65536,33,0)</f>
        <v>#N/A</v>
      </c>
      <c r="V346" s="22">
        <v>44623</v>
      </c>
      <c r="W346" s="18">
        <f t="shared" ca="1" si="17"/>
        <v>0</v>
      </c>
      <c r="X346" s="3" t="s">
        <v>458</v>
      </c>
      <c r="Z346" s="15" t="str">
        <f>VLOOKUP(A346,[4]ImportationMaterialProgrammingE!B:X,23,0)</f>
        <v>FINALIZADO</v>
      </c>
      <c r="AA346" s="1" t="str">
        <f>IF(Z346="DTA TRANSP","",VLOOKUP(A346,[4]ImportationMaterialProgrammingE!$B:$V,21,0))</f>
        <v>03/03/2022</v>
      </c>
      <c r="AB346" s="22" t="e">
        <f>VLOOKUP(E346,[3]Relatório!$A$1:$AK$65536,36,0)</f>
        <v>#N/A</v>
      </c>
      <c r="AC346" s="22">
        <v>44623</v>
      </c>
      <c r="AD346" s="3" t="s">
        <v>457</v>
      </c>
      <c r="AF346" s="24"/>
      <c r="AG346" s="24"/>
      <c r="AH346" s="24"/>
      <c r="AI346" s="24"/>
    </row>
    <row r="347" spans="1:35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VLOOKUP(A347,[4]ImportationMaterialProgrammingE!B$3:C$1048576,2,0)</f>
        <v xml:space="preserve">540201473 </v>
      </c>
      <c r="F347" s="3" t="s">
        <v>585</v>
      </c>
      <c r="G347" s="3" t="s">
        <v>452</v>
      </c>
      <c r="H347" s="17">
        <f t="shared" ca="1" si="15"/>
        <v>68</v>
      </c>
      <c r="I347" s="15" t="str">
        <f>IF(VLOOKUP(A347,[4]ImportationMaterialProgrammingE!B$4:U$1048576,20,0)=0,"",VLOOKUP(A347,[4]ImportationMaterialProgrammingE!B$4:U$1048576,20,0))</f>
        <v>14/03/2022</v>
      </c>
      <c r="J347" s="15" t="str">
        <f>IF(VLOOKUP(A347,[4]ImportationMaterialProgrammingE!B$3:Y$1048576,24,0)&lt;&gt;"","Sim","Não")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VLOOKUP(A347,[4]ImportationMaterialProgrammingE!B:AN,39,0)</f>
        <v>2204533105</v>
      </c>
      <c r="R347" s="22" t="e">
        <f>VLOOKUP(E347,[3]Relatório!$A$1:$AK$65536,29,0)</f>
        <v>#N/A</v>
      </c>
      <c r="S347" s="22">
        <v>44629</v>
      </c>
      <c r="T347" s="17" t="str">
        <f>VLOOKUP(A347,[4]ImportationMaterialProgrammingE!B:F,5,0)</f>
        <v>VERDE</v>
      </c>
      <c r="U347" s="22" t="e">
        <f>VLOOKUP(E347,[3]Relatório!$A$1:$AK$65536,33,0)</f>
        <v>#N/A</v>
      </c>
      <c r="V347" s="22">
        <v>44629</v>
      </c>
      <c r="W347" s="18">
        <f t="shared" ca="1" si="17"/>
        <v>6</v>
      </c>
      <c r="Z347" s="15" t="str">
        <f>VLOOKUP(A347,[4]ImportationMaterialProgrammingE!B:X,23,0)</f>
        <v>FINALIZADO</v>
      </c>
      <c r="AA347" s="1" t="str">
        <f>IF(Z347="DTA TRANSP","",VLOOKUP(A347,[4]ImportationMaterialProgrammingE!$B:$V,21,0))</f>
        <v>10/03/2022</v>
      </c>
      <c r="AB347" s="22" t="e">
        <f>VLOOKUP(E347,[3]Relatório!$A$1:$AK$65536,36,0)</f>
        <v>#N/A</v>
      </c>
      <c r="AC347" s="22">
        <v>44629</v>
      </c>
      <c r="AD347" s="3" t="s">
        <v>457</v>
      </c>
      <c r="AF347" s="24"/>
      <c r="AG347" s="24"/>
      <c r="AH347" s="24"/>
      <c r="AI347" s="24"/>
    </row>
    <row r="348" spans="1:35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VLOOKUP(A348,[4]ImportationMaterialProgrammingE!B$3:C$1048576,2,0)</f>
        <v xml:space="preserve">540201552 </v>
      </c>
      <c r="F348" s="3" t="s">
        <v>585</v>
      </c>
      <c r="G348" s="3" t="s">
        <v>452</v>
      </c>
      <c r="H348" s="17">
        <f t="shared" ca="1" si="15"/>
        <v>68</v>
      </c>
      <c r="I348" s="15" t="str">
        <f>IF(VLOOKUP(A348,[4]ImportationMaterialProgrammingE!B$4:U$1048576,20,0)=0,"",VLOOKUP(A348,[4]ImportationMaterialProgrammingE!B$4:U$1048576,20,0))</f>
        <v/>
      </c>
      <c r="J348" s="15" t="str">
        <f>IF(VLOOKUP(A348,[4]ImportationMaterialProgrammingE!B$3:Y$1048576,24,0)&lt;&gt;"","Sim","Não")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P348" s="3" t="s">
        <v>586</v>
      </c>
      <c r="Q348" s="16" t="str">
        <f>VLOOKUP(A348,[4]ImportationMaterialProgrammingE!B:AN,39,0)</f>
        <v>2204748675</v>
      </c>
      <c r="R348" s="22" t="e">
        <f>VLOOKUP(E348,[3]Relatório!$A$1:$AK$65536,29,0)</f>
        <v>#N/A</v>
      </c>
      <c r="S348" s="22">
        <v>44631</v>
      </c>
      <c r="T348" s="17" t="str">
        <f>VLOOKUP(A348,[4]ImportationMaterialProgrammingE!B:F,5,0)</f>
        <v>VERDE</v>
      </c>
      <c r="U348" s="22" t="e">
        <f>VLOOKUP(E348,[3]Relatório!$A$1:$AK$65536,33,0)</f>
        <v>#N/A</v>
      </c>
      <c r="V348" s="22">
        <v>44634</v>
      </c>
      <c r="W348" s="18">
        <f t="shared" ca="1" si="17"/>
        <v>11</v>
      </c>
      <c r="X348" s="3" t="s">
        <v>458</v>
      </c>
      <c r="Z348" s="15" t="str">
        <f>VLOOKUP(A348,[4]ImportationMaterialProgrammingE!B:X,23,0)</f>
        <v/>
      </c>
      <c r="AA348" s="1" t="str">
        <f>IF(Z348="DTA TRANSP","",VLOOKUP(A348,[4]ImportationMaterialProgrammingE!$B:$V,21,0))</f>
        <v/>
      </c>
      <c r="AB348" s="22" t="e">
        <f>VLOOKUP(E348,[3]Relatório!$A$1:$AK$65536,36,0)</f>
        <v>#N/A</v>
      </c>
      <c r="AC348" s="22" t="s">
        <v>587</v>
      </c>
      <c r="AF348" s="24"/>
      <c r="AG348" s="24"/>
      <c r="AH348" s="24"/>
      <c r="AI348" s="24"/>
    </row>
    <row r="349" spans="1:35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VLOOKUP(A349,[4]ImportationMaterialProgrammingE!B$3:C$1048576,2,0)</f>
        <v xml:space="preserve">540201553 </v>
      </c>
      <c r="F349" s="3" t="s">
        <v>585</v>
      </c>
      <c r="G349" s="3" t="s">
        <v>452</v>
      </c>
      <c r="H349" s="17">
        <f t="shared" ca="1" si="15"/>
        <v>68</v>
      </c>
      <c r="I349" s="15" t="str">
        <f>IF(VLOOKUP(A349,[4]ImportationMaterialProgrammingE!B$4:U$1048576,20,0)=0,"",VLOOKUP(A349,[4]ImportationMaterialProgrammingE!B$4:U$1048576,20,0))</f>
        <v>07/03/2022</v>
      </c>
      <c r="J349" s="15" t="str">
        <f>IF(VLOOKUP(A349,[4]ImportationMaterialProgrammingE!B$3:Y$1048576,24,0)&lt;&gt;"","Sim","Não")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VLOOKUP(A349,[4]ImportationMaterialProgrammingE!B:AN,39,0)</f>
        <v>2204072396</v>
      </c>
      <c r="R349" s="22" t="e">
        <f>VLOOKUP(E349,[3]Relatório!$A$1:$AK$65536,29,0)</f>
        <v>#N/A</v>
      </c>
      <c r="S349" s="22">
        <v>44623</v>
      </c>
      <c r="T349" s="17" t="str">
        <f>VLOOKUP(A349,[4]ImportationMaterialProgrammingE!B:F,5,0)</f>
        <v>VERDE</v>
      </c>
      <c r="U349" s="22" t="e">
        <f>VLOOKUP(E349,[3]Relatório!$A$1:$AK$65536,33,0)</f>
        <v>#N/A</v>
      </c>
      <c r="V349" s="22">
        <v>44634</v>
      </c>
      <c r="W349" s="18">
        <f t="shared" ca="1" si="17"/>
        <v>11</v>
      </c>
      <c r="X349" s="3" t="s">
        <v>458</v>
      </c>
      <c r="Y349" s="3" t="s">
        <v>584</v>
      </c>
      <c r="Z349" s="15" t="str">
        <f>VLOOKUP(A349,[4]ImportationMaterialProgrammingE!B:X,23,0)</f>
        <v>FINALIZADO</v>
      </c>
      <c r="AA349" s="1" t="str">
        <f>IF(Z349="DTA TRANSP","",VLOOKUP(A349,[4]ImportationMaterialProgrammingE!$B:$V,21,0))</f>
        <v>07/03/2022</v>
      </c>
      <c r="AB349" s="22" t="e">
        <f>VLOOKUP(E349,[3]Relatório!$A$1:$AK$65536,36,0)</f>
        <v>#N/A</v>
      </c>
      <c r="AC349" s="22">
        <v>44627</v>
      </c>
      <c r="AD349" s="3" t="s">
        <v>457</v>
      </c>
      <c r="AF349" s="24"/>
      <c r="AG349" s="24"/>
      <c r="AH349" s="24"/>
      <c r="AI349" s="24"/>
    </row>
    <row r="350" spans="1:35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VLOOKUP(A350,[4]ImportationMaterialProgrammingE!B$3:C$1048576,2,0)</f>
        <v xml:space="preserve">540201554 </v>
      </c>
      <c r="F350" s="3" t="s">
        <v>585</v>
      </c>
      <c r="G350" s="3" t="s">
        <v>452</v>
      </c>
      <c r="H350" s="17">
        <f t="shared" ca="1" si="15"/>
        <v>68</v>
      </c>
      <c r="I350" s="15" t="str">
        <f>IF(VLOOKUP(A350,[4]ImportationMaterialProgrammingE!B$4:U$1048576,20,0)=0,"",VLOOKUP(A350,[4]ImportationMaterialProgrammingE!B$4:U$1048576,20,0))</f>
        <v>11/03/2022</v>
      </c>
      <c r="J350" s="15" t="str">
        <f>IF(VLOOKUP(A350,[4]ImportationMaterialProgrammingE!B$3:Y$1048576,24,0)&lt;&gt;"","Sim","Não")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VLOOKUP(A350,[4]ImportationMaterialProgrammingE!B:AN,39,0)</f>
        <v>2204966974</v>
      </c>
      <c r="R350" s="22" t="e">
        <f>VLOOKUP(E350,[3]Relatório!$A$1:$AK$65536,29,0)</f>
        <v>#N/A</v>
      </c>
      <c r="S350" s="22" t="s">
        <v>587</v>
      </c>
      <c r="T350" s="17" t="str">
        <f>VLOOKUP(A350,[4]ImportationMaterialProgrammingE!B:F,5,0)</f>
        <v>VERDE</v>
      </c>
      <c r="U350" s="22" t="e">
        <f>VLOOKUP(E350,[3]Relatório!$A$1:$AK$65536,33,0)</f>
        <v>#N/A</v>
      </c>
      <c r="V350" s="22">
        <v>44634</v>
      </c>
      <c r="W350" s="18">
        <f t="shared" ca="1" si="17"/>
        <v>11</v>
      </c>
      <c r="X350" s="3" t="s">
        <v>458</v>
      </c>
      <c r="Z350" s="15" t="str">
        <f>VLOOKUP(A350,[4]ImportationMaterialProgrammingE!B:X,23,0)</f>
        <v>FINALIZADO</v>
      </c>
      <c r="AA350" s="1" t="str">
        <f>IF(Z350="DTA TRANSP","",VLOOKUP(A350,[4]ImportationMaterialProgrammingE!$B:$V,21,0))</f>
        <v>15/03/2022</v>
      </c>
      <c r="AB350" s="22" t="e">
        <f>VLOOKUP(E350,[3]Relatório!$A$1:$AK$65536,36,0)</f>
        <v>#N/A</v>
      </c>
      <c r="AC350" s="22" t="s">
        <v>587</v>
      </c>
      <c r="AF350" s="24"/>
      <c r="AG350" s="24"/>
      <c r="AH350" s="24"/>
      <c r="AI350" s="24"/>
    </row>
    <row r="351" spans="1:35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VLOOKUP(A351,[4]ImportationMaterialProgrammingE!B$3:C$1048576,2,0)</f>
        <v xml:space="preserve">540201556 </v>
      </c>
      <c r="F351" s="3" t="s">
        <v>585</v>
      </c>
      <c r="G351" s="3" t="s">
        <v>452</v>
      </c>
      <c r="H351" s="17">
        <f t="shared" ca="1" si="15"/>
        <v>68</v>
      </c>
      <c r="I351" s="15" t="str">
        <f>IF(VLOOKUP(A351,[4]ImportationMaterialProgrammingE!B$4:U$1048576,20,0)=0,"",VLOOKUP(A351,[4]ImportationMaterialProgrammingE!B$4:U$1048576,20,0))</f>
        <v/>
      </c>
      <c r="J351" s="15" t="str">
        <f>IF(VLOOKUP(A351,[4]ImportationMaterialProgrammingE!B$3:Y$1048576,24,0)&lt;&gt;"","Sim","Não")</f>
        <v>Sim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P351" s="3" t="s">
        <v>586</v>
      </c>
      <c r="Q351" s="16" t="str">
        <f>VLOOKUP(A351,[4]ImportationMaterialProgrammingE!B:AN,39,0)</f>
        <v xml:space="preserve">          </v>
      </c>
      <c r="R351" s="22" t="e">
        <f>VLOOKUP(E351,[3]Relatório!$A$1:$AK$65536,29,0)</f>
        <v>#N/A</v>
      </c>
      <c r="S351" s="22" t="s">
        <v>587</v>
      </c>
      <c r="T351" s="17" t="str">
        <f>VLOOKUP(A351,[4]ImportationMaterialProgrammingE!B:F,5,0)</f>
        <v/>
      </c>
      <c r="U351" s="22" t="e">
        <f>VLOOKUP(E351,[3]Relatório!$A$1:$AK$65536,33,0)</f>
        <v>#N/A</v>
      </c>
      <c r="V351" s="22">
        <v>44631</v>
      </c>
      <c r="W351" s="18">
        <f t="shared" ca="1" si="17"/>
        <v>8</v>
      </c>
      <c r="X351" s="3" t="s">
        <v>458</v>
      </c>
      <c r="Z351" s="15" t="str">
        <f>VLOOKUP(A351,[4]ImportationMaterialProgrammingE!B:X,23,0)</f>
        <v>DTA EADI</v>
      </c>
      <c r="AA351" s="1" t="str">
        <f>IF(Z351="DTA TRANSP","",VLOOKUP(A351,[4]ImportationMaterialProgrammingE!$B:$V,21,0))</f>
        <v/>
      </c>
      <c r="AB351" s="22" t="e">
        <f>VLOOKUP(E351,[3]Relatório!$A$1:$AK$65536,36,0)</f>
        <v>#N/A</v>
      </c>
      <c r="AC351" s="22" t="s">
        <v>587</v>
      </c>
      <c r="AF351" s="24"/>
      <c r="AG351" s="24"/>
      <c r="AH351" s="24"/>
      <c r="AI351" s="24"/>
    </row>
    <row r="352" spans="1:35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VLOOKUP(A352,[4]ImportationMaterialProgrammingE!B$3:C$1048576,2,0)</f>
        <v xml:space="preserve">540201557 </v>
      </c>
      <c r="F352" s="3" t="s">
        <v>585</v>
      </c>
      <c r="G352" s="3" t="s">
        <v>452</v>
      </c>
      <c r="H352" s="17">
        <f t="shared" ca="1" si="15"/>
        <v>68</v>
      </c>
      <c r="I352" s="15" t="str">
        <f>IF(VLOOKUP(A352,[4]ImportationMaterialProgrammingE!B$4:U$1048576,20,0)=0,"",VLOOKUP(A352,[4]ImportationMaterialProgrammingE!B$4:U$1048576,20,0))</f>
        <v/>
      </c>
      <c r="J352" s="15" t="str">
        <f>IF(VLOOKUP(A352,[4]ImportationMaterialProgrammingE!B$3:Y$1048576,24,0)&lt;&gt;"","Sim","Não")</f>
        <v>Sim</v>
      </c>
      <c r="K352" s="15" t="str">
        <f>IF(VLOOKUP(A352,[2]ImportationMaterialProgrammingE!B:X,23,0)="DTA TRANSP",VLOOKUP(A352,[2]ImportationMaterialProgrammingE!B:V,21,0),"")</f>
        <v>14/03/2022</v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P352" s="3" t="s">
        <v>586</v>
      </c>
      <c r="Q352" s="16" t="str">
        <f>VLOOKUP(A352,[4]ImportationMaterialProgrammingE!B:AN,39,0)</f>
        <v xml:space="preserve">          </v>
      </c>
      <c r="R352" s="22" t="e">
        <f>VLOOKUP(E352,[3]Relatório!$A$1:$AK$65536,29,0)</f>
        <v>#N/A</v>
      </c>
      <c r="S352" s="22" t="s">
        <v>587</v>
      </c>
      <c r="T352" s="17" t="str">
        <f>VLOOKUP(A352,[4]ImportationMaterialProgrammingE!B:F,5,0)</f>
        <v/>
      </c>
      <c r="U352" s="22" t="e">
        <f>VLOOKUP(E352,[3]Relatório!$A$1:$AK$65536,33,0)</f>
        <v>#N/A</v>
      </c>
      <c r="V352" s="22">
        <v>44634</v>
      </c>
      <c r="W352" s="18">
        <f t="shared" ca="1" si="17"/>
        <v>11</v>
      </c>
      <c r="X352" s="3" t="s">
        <v>458</v>
      </c>
      <c r="Z352" s="15" t="str">
        <f>VLOOKUP(A352,[4]ImportationMaterialProgrammingE!B:X,23,0)</f>
        <v>DTA EADI</v>
      </c>
      <c r="AA352" s="1" t="str">
        <f>IF(Z352="DTA TRANSP","",VLOOKUP(A352,[4]ImportationMaterialProgrammingE!$B:$V,21,0))</f>
        <v/>
      </c>
      <c r="AB352" s="22" t="e">
        <f>VLOOKUP(E352,[3]Relatório!$A$1:$AK$65536,36,0)</f>
        <v>#N/A</v>
      </c>
      <c r="AC352" s="22" t="s">
        <v>587</v>
      </c>
      <c r="AF352" s="24"/>
      <c r="AG352" s="24"/>
      <c r="AH352" s="24"/>
      <c r="AI352" s="24"/>
    </row>
    <row r="353" spans="1:35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VLOOKUP(A353,[4]ImportationMaterialProgrammingE!B$3:C$1048576,2,0)</f>
        <v xml:space="preserve">540201558 </v>
      </c>
      <c r="F353" s="3" t="s">
        <v>585</v>
      </c>
      <c r="G353" s="3" t="s">
        <v>452</v>
      </c>
      <c r="H353" s="17">
        <f t="shared" ca="1" si="15"/>
        <v>68</v>
      </c>
      <c r="I353" s="15" t="str">
        <f>IF(VLOOKUP(A353,[4]ImportationMaterialProgrammingE!B$4:U$1048576,20,0)=0,"",VLOOKUP(A353,[4]ImportationMaterialProgrammingE!B$4:U$1048576,20,0))</f>
        <v>21/03/2022</v>
      </c>
      <c r="J353" s="15" t="str">
        <f>IF(VLOOKUP(A353,[4]ImportationMaterialProgrammingE!B$3:Y$1048576,24,0)&lt;&gt;"","Sim","Não")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VLOOKUP(A353,[4]ImportationMaterialProgrammingE!B:AN,39,0)</f>
        <v>2204730440</v>
      </c>
      <c r="R353" s="22" t="e">
        <f>VLOOKUP(E353,[3]Relatório!$A$1:$AK$65536,29,0)</f>
        <v>#N/A</v>
      </c>
      <c r="S353" s="22">
        <v>44631</v>
      </c>
      <c r="T353" s="17" t="str">
        <f>VLOOKUP(A353,[4]ImportationMaterialProgrammingE!B:F,5,0)</f>
        <v>VERDE</v>
      </c>
      <c r="U353" s="22" t="e">
        <f>VLOOKUP(E353,[3]Relatório!$A$1:$AK$65536,33,0)</f>
        <v>#N/A</v>
      </c>
      <c r="V353" s="22">
        <v>44631</v>
      </c>
      <c r="W353" s="18">
        <f t="shared" ca="1" si="17"/>
        <v>8</v>
      </c>
      <c r="X353" s="3" t="s">
        <v>458</v>
      </c>
      <c r="Z353" s="15" t="str">
        <f>VLOOKUP(A353,[4]ImportationMaterialProgrammingE!B:X,23,0)</f>
        <v>MBB</v>
      </c>
      <c r="AA353" s="1" t="str">
        <f>IF(Z353="DTA TRANSP","",VLOOKUP(A353,[4]ImportationMaterialProgrammingE!$B:$V,21,0))</f>
        <v>21/03/2022</v>
      </c>
      <c r="AB353" s="22" t="e">
        <f>VLOOKUP(E353,[3]Relatório!$A$1:$AK$65536,36,0)</f>
        <v>#N/A</v>
      </c>
      <c r="AC353" s="22">
        <v>44634</v>
      </c>
      <c r="AD353" s="3" t="s">
        <v>457</v>
      </c>
      <c r="AF353" s="24"/>
      <c r="AG353" s="24"/>
      <c r="AH353" s="24"/>
      <c r="AI353" s="24"/>
    </row>
    <row r="354" spans="1:35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VLOOKUP(A354,[4]ImportationMaterialProgrammingE!B$3:C$1048576,2,0)</f>
        <v xml:space="preserve">540201559 </v>
      </c>
      <c r="F354" s="3" t="s">
        <v>585</v>
      </c>
      <c r="G354" s="3" t="s">
        <v>452</v>
      </c>
      <c r="H354" s="17">
        <f t="shared" ca="1" si="15"/>
        <v>68</v>
      </c>
      <c r="I354" s="15" t="str">
        <f>IF(VLOOKUP(A354,[4]ImportationMaterialProgrammingE!B$4:U$1048576,20,0)=0,"",VLOOKUP(A354,[4]ImportationMaterialProgrammingE!B$4:U$1048576,20,0))</f>
        <v/>
      </c>
      <c r="J354" s="15" t="str">
        <f>IF(VLOOKUP(A354,[4]ImportationMaterialProgrammingE!B$3:Y$1048576,24,0)&lt;&gt;"","Sim","Não")</f>
        <v>Não</v>
      </c>
      <c r="K354" s="15" t="str">
        <f>IF(VLOOKUP(A354,[2]ImportationMaterialProgrammingE!B:X,23,0)="DTA TRANSP",VLOOKUP(A354,[2]ImportationMaterialProgrammingE!B:V,21,0),"")</f>
        <v>14/03/2022</v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P354" s="3" t="s">
        <v>586</v>
      </c>
      <c r="Q354" s="16" t="str">
        <f>VLOOKUP(A354,[4]ImportationMaterialProgrammingE!B:AN,39,0)</f>
        <v xml:space="preserve">          </v>
      </c>
      <c r="R354" s="22" t="e">
        <f>VLOOKUP(E354,[3]Relatório!$A$1:$AK$65536,29,0)</f>
        <v>#N/A</v>
      </c>
      <c r="S354" s="22" t="s">
        <v>587</v>
      </c>
      <c r="T354" s="17" t="str">
        <f>VLOOKUP(A354,[4]ImportationMaterialProgrammingE!B:F,5,0)</f>
        <v/>
      </c>
      <c r="U354" s="22" t="e">
        <f>VLOOKUP(E354,[3]Relatório!$A$1:$AK$65536,33,0)</f>
        <v>#N/A</v>
      </c>
      <c r="V354" s="22">
        <v>44634</v>
      </c>
      <c r="W354" s="18">
        <f t="shared" ca="1" si="17"/>
        <v>11</v>
      </c>
      <c r="X354" s="3" t="s">
        <v>458</v>
      </c>
      <c r="Z354" s="15" t="str">
        <f>VLOOKUP(A354,[4]ImportationMaterialProgrammingE!B:X,23,0)</f>
        <v>DTA TRANSP</v>
      </c>
      <c r="AA354" s="1" t="str">
        <f>IF(Z354="DTA TRANSP","",VLOOKUP(A354,[4]ImportationMaterialProgrammingE!$B:$V,21,0))</f>
        <v/>
      </c>
      <c r="AB354" s="22" t="e">
        <f>VLOOKUP(E354,[3]Relatório!$A$1:$AK$65536,36,0)</f>
        <v>#N/A</v>
      </c>
      <c r="AC354" s="22" t="s">
        <v>587</v>
      </c>
      <c r="AF354" s="24"/>
      <c r="AG354" s="24"/>
      <c r="AH354" s="24"/>
      <c r="AI354" s="24"/>
    </row>
    <row r="355" spans="1:35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VLOOKUP(A355,[4]ImportationMaterialProgrammingE!B$3:C$1048576,2,0)</f>
        <v xml:space="preserve">540201560 </v>
      </c>
      <c r="F355" s="3" t="s">
        <v>585</v>
      </c>
      <c r="G355" s="3" t="s">
        <v>452</v>
      </c>
      <c r="H355" s="17">
        <f t="shared" ca="1" si="15"/>
        <v>68</v>
      </c>
      <c r="I355" s="15" t="str">
        <f>IF(VLOOKUP(A355,[4]ImportationMaterialProgrammingE!B$4:U$1048576,20,0)=0,"",VLOOKUP(A355,[4]ImportationMaterialProgrammingE!B$4:U$1048576,20,0))</f>
        <v>08/03/2022</v>
      </c>
      <c r="J355" s="15" t="str">
        <f>IF(VLOOKUP(A355,[4]ImportationMaterialProgrammingE!B$3:Y$1048576,24,0)&lt;&gt;"","Sim","Não")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P355" s="3" t="s">
        <v>586</v>
      </c>
      <c r="Q355" s="16" t="str">
        <f>VLOOKUP(A355,[4]ImportationMaterialProgrammingE!B:AN,39,0)</f>
        <v>2204427801</v>
      </c>
      <c r="R355" s="22" t="e">
        <f>VLOOKUP(E355,[3]Relatório!$A$1:$AK$65536,29,0)</f>
        <v>#N/A</v>
      </c>
      <c r="S355" s="22">
        <v>44629</v>
      </c>
      <c r="T355" s="17" t="str">
        <f>VLOOKUP(A355,[4]ImportationMaterialProgrammingE!B:F,5,0)</f>
        <v>VERDE</v>
      </c>
      <c r="U355" s="22" t="e">
        <f>VLOOKUP(E355,[3]Relatório!$A$1:$AK$65536,33,0)</f>
        <v>#N/A</v>
      </c>
      <c r="V355" s="22">
        <v>44634</v>
      </c>
      <c r="W355" s="18">
        <f t="shared" ca="1" si="17"/>
        <v>11</v>
      </c>
      <c r="X355" s="3" t="s">
        <v>458</v>
      </c>
      <c r="Z355" s="15" t="str">
        <f>VLOOKUP(A355,[4]ImportationMaterialProgrammingE!B:X,23,0)</f>
        <v>FINALIZADO</v>
      </c>
      <c r="AA355" s="1" t="str">
        <f>IF(Z355="DTA TRANSP","",VLOOKUP(A355,[4]ImportationMaterialProgrammingE!$B:$V,21,0))</f>
        <v>08/03/2022</v>
      </c>
      <c r="AB355" s="22" t="e">
        <f>VLOOKUP(E355,[3]Relatório!$A$1:$AK$65536,36,0)</f>
        <v>#N/A</v>
      </c>
      <c r="AC355" s="22">
        <v>44629</v>
      </c>
      <c r="AD355" s="3" t="s">
        <v>457</v>
      </c>
      <c r="AF355" s="24"/>
      <c r="AG355" s="24"/>
      <c r="AH355" s="24"/>
      <c r="AI355" s="24"/>
    </row>
    <row r="356" spans="1:35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VLOOKUP(A356,[4]ImportationMaterialProgrammingE!B$3:C$1048576,2,0)</f>
        <v xml:space="preserve">540201561 </v>
      </c>
      <c r="F356" s="3" t="s">
        <v>585</v>
      </c>
      <c r="G356" s="3" t="s">
        <v>452</v>
      </c>
      <c r="H356" s="17">
        <f t="shared" ca="1" si="15"/>
        <v>68</v>
      </c>
      <c r="I356" s="15" t="str">
        <f>IF(VLOOKUP(A356,[4]ImportationMaterialProgrammingE!B$4:U$1048576,20,0)=0,"",VLOOKUP(A356,[4]ImportationMaterialProgrammingE!B$4:U$1048576,20,0))</f>
        <v>17/03/2022</v>
      </c>
      <c r="J356" s="15" t="str">
        <f>IF(VLOOKUP(A356,[4]ImportationMaterialProgrammingE!B$3:Y$1048576,24,0)&lt;&gt;"","Sim","Não")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VLOOKUP(A356,[4]ImportationMaterialProgrammingE!B:AN,39,0)</f>
        <v>2204766932</v>
      </c>
      <c r="R356" s="22" t="e">
        <f>VLOOKUP(E356,[3]Relatório!$A$1:$AK$65536,29,0)</f>
        <v>#N/A</v>
      </c>
      <c r="S356" s="22">
        <v>44631</v>
      </c>
      <c r="T356" s="17" t="str">
        <f>VLOOKUP(A356,[4]ImportationMaterialProgrammingE!B:F,5,0)</f>
        <v>VERDE</v>
      </c>
      <c r="U356" s="22" t="e">
        <f>VLOOKUP(E356,[3]Relatório!$A$1:$AK$65536,33,0)</f>
        <v>#N/A</v>
      </c>
      <c r="V356" s="22">
        <v>44634</v>
      </c>
      <c r="W356" s="18">
        <f t="shared" ca="1" si="17"/>
        <v>11</v>
      </c>
      <c r="X356" s="3" t="s">
        <v>458</v>
      </c>
      <c r="Z356" s="15" t="str">
        <f>VLOOKUP(A356,[4]ImportationMaterialProgrammingE!B:X,23,0)</f>
        <v>SBL</v>
      </c>
      <c r="AA356" s="1" t="str">
        <f>IF(Z356="DTA TRANSP","",VLOOKUP(A356,[4]ImportationMaterialProgrammingE!$B:$V,21,0))</f>
        <v>17/03/2022</v>
      </c>
      <c r="AB356" s="22" t="e">
        <f>VLOOKUP(E356,[3]Relatório!$A$1:$AK$65536,36,0)</f>
        <v>#N/A</v>
      </c>
      <c r="AC356" s="22" t="s">
        <v>587</v>
      </c>
      <c r="AF356" s="24"/>
      <c r="AG356" s="24"/>
      <c r="AH356" s="24"/>
      <c r="AI356" s="24"/>
    </row>
    <row r="357" spans="1:35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VLOOKUP(A357,[4]ImportationMaterialProgrammingE!B$3:C$1048576,2,0)</f>
        <v xml:space="preserve">540201555 </v>
      </c>
      <c r="F357" s="3" t="s">
        <v>585</v>
      </c>
      <c r="G357" s="3" t="s">
        <v>452</v>
      </c>
      <c r="H357" s="17">
        <f t="shared" ca="1" si="15"/>
        <v>68</v>
      </c>
      <c r="I357" s="15" t="str">
        <f>IF(VLOOKUP(A357,[4]ImportationMaterialProgrammingE!B$4:U$1048576,20,0)=0,"",VLOOKUP(A357,[4]ImportationMaterialProgrammingE!B$4:U$1048576,20,0))</f>
        <v>10/03/2022</v>
      </c>
      <c r="J357" s="15" t="str">
        <f>IF(VLOOKUP(A357,[4]ImportationMaterialProgrammingE!B$3:Y$1048576,24,0)&lt;&gt;"","Sim","Não")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P357" s="3" t="s">
        <v>586</v>
      </c>
      <c r="Q357" s="16" t="str">
        <f>VLOOKUP(A357,[4]ImportationMaterialProgrammingE!B:AN,39,0)</f>
        <v>2203846134</v>
      </c>
      <c r="R357" s="22" t="e">
        <f>VLOOKUP(E357,[3]Relatório!$A$1:$AK$65536,29,0)</f>
        <v>#N/A</v>
      </c>
      <c r="S357" s="22">
        <v>44617</v>
      </c>
      <c r="T357" s="17" t="str">
        <f>VLOOKUP(A357,[4]ImportationMaterialProgrammingE!B:F,5,0)</f>
        <v>VERDE</v>
      </c>
      <c r="U357" s="22" t="e">
        <f>VLOOKUP(E357,[3]Relatório!$A$1:$AK$65536,33,0)</f>
        <v>#N/A</v>
      </c>
      <c r="V357" s="22">
        <v>44631</v>
      </c>
      <c r="W357" s="18">
        <f t="shared" ca="1" si="17"/>
        <v>8</v>
      </c>
      <c r="X357" s="3" t="s">
        <v>458</v>
      </c>
      <c r="Z357" s="15" t="str">
        <f>VLOOKUP(A357,[4]ImportationMaterialProgrammingE!B:X,23,0)</f>
        <v>FINALIZADO</v>
      </c>
      <c r="AA357" s="1" t="str">
        <f>IF(Z357="DTA TRANSP","",VLOOKUP(A357,[4]ImportationMaterialProgrammingE!$B:$V,21,0))</f>
        <v>11/03/2022</v>
      </c>
      <c r="AB357" s="22" t="e">
        <f>VLOOKUP(E357,[3]Relatório!$A$1:$AK$65536,36,0)</f>
        <v>#N/A</v>
      </c>
      <c r="AC357" s="22">
        <v>44630</v>
      </c>
      <c r="AD357" s="3" t="s">
        <v>457</v>
      </c>
      <c r="AF357" s="24"/>
      <c r="AG357" s="24"/>
      <c r="AH357" s="24"/>
      <c r="AI357" s="24"/>
    </row>
    <row r="358" spans="1:35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VLOOKUP(A358,[4]ImportationMaterialProgrammingE!B$3:C$1048576,2,0)</f>
        <v xml:space="preserve">540201562 </v>
      </c>
      <c r="F358" s="3" t="s">
        <v>585</v>
      </c>
      <c r="G358" s="3" t="s">
        <v>452</v>
      </c>
      <c r="H358" s="17">
        <f t="shared" ca="1" si="15"/>
        <v>68</v>
      </c>
      <c r="I358" s="15" t="str">
        <f>IF(VLOOKUP(A358,[4]ImportationMaterialProgrammingE!B$4:U$1048576,20,0)=0,"",VLOOKUP(A358,[4]ImportationMaterialProgrammingE!B$4:U$1048576,20,0))</f>
        <v/>
      </c>
      <c r="J358" s="15" t="str">
        <f>IF(VLOOKUP(A358,[4]ImportationMaterialProgrammingE!B$3:Y$1048576,24,0)&lt;&gt;"","Sim","Não")</f>
        <v>Sim</v>
      </c>
      <c r="K358" s="15" t="str">
        <f>IF(VLOOKUP(A358,[2]ImportationMaterialProgrammingE!B:X,23,0)="DTA TRANSP",VLOOKUP(A358,[2]ImportationMaterialProgrammingE!B:V,21,0),"")</f>
        <v>14/03/2022</v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P358" s="3" t="s">
        <v>586</v>
      </c>
      <c r="Q358" s="16" t="str">
        <f>VLOOKUP(A358,[4]ImportationMaterialProgrammingE!B:AN,39,0)</f>
        <v xml:space="preserve">          </v>
      </c>
      <c r="R358" s="22" t="e">
        <f>VLOOKUP(E358,[3]Relatório!$A$1:$AK$65536,29,0)</f>
        <v>#N/A</v>
      </c>
      <c r="S358" s="22" t="s">
        <v>587</v>
      </c>
      <c r="T358" s="17" t="str">
        <f>VLOOKUP(A358,[4]ImportationMaterialProgrammingE!B:F,5,0)</f>
        <v/>
      </c>
      <c r="U358" s="22" t="e">
        <f>VLOOKUP(E358,[3]Relatório!$A$1:$AK$65536,33,0)</f>
        <v>#N/A</v>
      </c>
      <c r="V358" s="22">
        <v>44634</v>
      </c>
      <c r="W358" s="18">
        <f t="shared" ca="1" si="17"/>
        <v>11</v>
      </c>
      <c r="X358" s="3" t="s">
        <v>458</v>
      </c>
      <c r="Z358" s="15" t="str">
        <f>VLOOKUP(A358,[4]ImportationMaterialProgrammingE!B:X,23,0)</f>
        <v>DTA EADI</v>
      </c>
      <c r="AA358" s="1" t="str">
        <f>IF(Z358="DTA TRANSP","",VLOOKUP(A358,[4]ImportationMaterialProgrammingE!$B:$V,21,0))</f>
        <v/>
      </c>
      <c r="AB358" s="22" t="e">
        <f>VLOOKUP(E358,[3]Relatório!$A$1:$AK$65536,36,0)</f>
        <v>#N/A</v>
      </c>
      <c r="AC358" s="22" t="s">
        <v>587</v>
      </c>
      <c r="AF358" s="24"/>
      <c r="AG358" s="24"/>
      <c r="AH358" s="24"/>
      <c r="AI358" s="24"/>
    </row>
    <row r="359" spans="1:35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VLOOKUP(A359,[4]ImportationMaterialProgrammingE!B$3:C$1048576,2,0)</f>
        <v xml:space="preserve">540201563 </v>
      </c>
      <c r="F359" s="3" t="s">
        <v>585</v>
      </c>
      <c r="G359" s="3" t="s">
        <v>452</v>
      </c>
      <c r="H359" s="17">
        <f t="shared" ca="1" si="15"/>
        <v>68</v>
      </c>
      <c r="I359" s="15" t="str">
        <f>IF(VLOOKUP(A359,[4]ImportationMaterialProgrammingE!B$4:U$1048576,20,0)=0,"",VLOOKUP(A359,[4]ImportationMaterialProgrammingE!B$4:U$1048576,20,0))</f>
        <v>28/02/2022</v>
      </c>
      <c r="J359" s="15" t="str">
        <f>IF(VLOOKUP(A359,[4]ImportationMaterialProgrammingE!B$3:Y$1048576,24,0)&lt;&gt;"","Sim","Não")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VLOOKUP(A359,[4]ImportationMaterialProgrammingE!B:AN,39,0)</f>
        <v>2203972822</v>
      </c>
      <c r="R359" s="22" t="e">
        <f>VLOOKUP(E359,[3]Relatório!$A$1:$AK$65536,29,0)</f>
        <v>#N/A</v>
      </c>
      <c r="S359" s="22">
        <v>44622</v>
      </c>
      <c r="T359" s="17" t="str">
        <f>VLOOKUP(A359,[4]ImportationMaterialProgrammingE!B:F,5,0)</f>
        <v>VERDE</v>
      </c>
      <c r="U359" s="22" t="e">
        <f>VLOOKUP(E359,[3]Relatório!$A$1:$AK$65536,33,0)</f>
        <v>#N/A</v>
      </c>
      <c r="V359" s="22">
        <v>44634</v>
      </c>
      <c r="W359" s="18">
        <f t="shared" ca="1" si="17"/>
        <v>11</v>
      </c>
      <c r="X359" s="3" t="s">
        <v>458</v>
      </c>
      <c r="Z359" s="15" t="str">
        <f>VLOOKUP(A359,[4]ImportationMaterialProgrammingE!B:X,23,0)</f>
        <v>FINALIZADO</v>
      </c>
      <c r="AA359" s="1" t="str">
        <f>IF(Z359="DTA TRANSP","",VLOOKUP(A359,[4]ImportationMaterialProgrammingE!$B:$V,21,0))</f>
        <v>07/03/2022</v>
      </c>
      <c r="AB359" s="22" t="e">
        <f>VLOOKUP(E359,[3]Relatório!$A$1:$AK$65536,36,0)</f>
        <v>#N/A</v>
      </c>
      <c r="AC359" s="22">
        <v>44624</v>
      </c>
      <c r="AD359" s="3" t="s">
        <v>457</v>
      </c>
      <c r="AF359" s="24"/>
      <c r="AG359" s="24"/>
      <c r="AH359" s="24"/>
      <c r="AI359" s="24"/>
    </row>
    <row r="360" spans="1:35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VLOOKUP(A360,[4]ImportationMaterialProgrammingE!B$3:C$1048576,2,0)</f>
        <v xml:space="preserve">540201564 </v>
      </c>
      <c r="F360" s="3" t="s">
        <v>585</v>
      </c>
      <c r="G360" s="3" t="s">
        <v>452</v>
      </c>
      <c r="H360" s="17">
        <f t="shared" ca="1" si="15"/>
        <v>68</v>
      </c>
      <c r="I360" s="15" t="str">
        <f>IF(VLOOKUP(A360,[4]ImportationMaterialProgrammingE!B$4:U$1048576,20,0)=0,"",VLOOKUP(A360,[4]ImportationMaterialProgrammingE!B$4:U$1048576,20,0))</f>
        <v/>
      </c>
      <c r="J360" s="15" t="str">
        <f>IF(VLOOKUP(A360,[4]ImportationMaterialProgrammingE!B$3:Y$1048576,24,0)&lt;&gt;"","Sim","Não")</f>
        <v>Sim</v>
      </c>
      <c r="K360" s="15" t="str">
        <f>IF(VLOOKUP(A360,[2]ImportationMaterialProgrammingE!B:X,23,0)="DTA TRANSP",VLOOKUP(A360,[2]ImportationMaterialProgrammingE!B:V,21,0),"")</f>
        <v>14/03/2022</v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VLOOKUP(A360,[4]ImportationMaterialProgrammingE!B:AN,39,0)</f>
        <v xml:space="preserve">          </v>
      </c>
      <c r="R360" s="22" t="e">
        <f>VLOOKUP(E360,[3]Relatório!$A$1:$AK$65536,29,0)</f>
        <v>#N/A</v>
      </c>
      <c r="S360" s="22" t="s">
        <v>587</v>
      </c>
      <c r="T360" s="17" t="str">
        <f>VLOOKUP(A360,[4]ImportationMaterialProgrammingE!B:F,5,0)</f>
        <v/>
      </c>
      <c r="U360" s="22" t="e">
        <f>VLOOKUP(E360,[3]Relatório!$A$1:$AK$65536,33,0)</f>
        <v>#N/A</v>
      </c>
      <c r="V360" s="22">
        <v>44634</v>
      </c>
      <c r="W360" s="18">
        <f t="shared" ca="1" si="17"/>
        <v>11</v>
      </c>
      <c r="X360" s="3" t="s">
        <v>458</v>
      </c>
      <c r="Z360" s="15" t="str">
        <f>VLOOKUP(A360,[4]ImportationMaterialProgrammingE!B:X,23,0)</f>
        <v>DTA EADI</v>
      </c>
      <c r="AA360" s="1" t="str">
        <f>IF(Z360="DTA TRANSP","",VLOOKUP(A360,[4]ImportationMaterialProgrammingE!$B:$V,21,0))</f>
        <v/>
      </c>
      <c r="AB360" s="22" t="e">
        <f>VLOOKUP(E360,[3]Relatório!$A$1:$AK$65536,36,0)</f>
        <v>#N/A</v>
      </c>
      <c r="AC360" s="22" t="s">
        <v>587</v>
      </c>
      <c r="AF360" s="24"/>
      <c r="AG360" s="24"/>
      <c r="AH360" s="24"/>
      <c r="AI360" s="24"/>
    </row>
    <row r="361" spans="1:35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VLOOKUP(A361,[4]ImportationMaterialProgrammingE!B$3:C$1048576,2,0)</f>
        <v xml:space="preserve">540201628 </v>
      </c>
      <c r="F361" s="3" t="s">
        <v>585</v>
      </c>
      <c r="G361" s="3" t="s">
        <v>452</v>
      </c>
      <c r="H361" s="17">
        <f t="shared" ca="1" si="15"/>
        <v>68</v>
      </c>
      <c r="I361" s="15" t="str">
        <f>IF(VLOOKUP(A361,[4]ImportationMaterialProgrammingE!B$4:U$1048576,20,0)=0,"",VLOOKUP(A361,[4]ImportationMaterialProgrammingE!B$4:U$1048576,20,0))</f>
        <v>02/03/2022</v>
      </c>
      <c r="J361" s="15" t="str">
        <f>IF(VLOOKUP(A361,[4]ImportationMaterialProgrammingE!B$3:Y$1048576,24,0)&lt;&gt;"","Sim","Não")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P361" s="3" t="s">
        <v>586</v>
      </c>
      <c r="Q361" s="16" t="str">
        <f>VLOOKUP(A361,[4]ImportationMaterialProgrammingE!B:AN,39,0)</f>
        <v>2203850395</v>
      </c>
      <c r="R361" s="22" t="e">
        <f>VLOOKUP(E361,[3]Relatório!$A$1:$AK$65536,29,0)</f>
        <v>#N/A</v>
      </c>
      <c r="S361" s="22">
        <v>44617</v>
      </c>
      <c r="T361" s="17" t="str">
        <f>VLOOKUP(A361,[4]ImportationMaterialProgrammingE!B:F,5,0)</f>
        <v>VERDE</v>
      </c>
      <c r="U361" s="22" t="e">
        <f>VLOOKUP(E361,[3]Relatório!$A$1:$AK$65536,33,0)</f>
        <v>#N/A</v>
      </c>
      <c r="V361" s="22">
        <v>44631</v>
      </c>
      <c r="W361" s="18">
        <f t="shared" ca="1" si="17"/>
        <v>8</v>
      </c>
      <c r="X361" s="3" t="s">
        <v>458</v>
      </c>
      <c r="Z361" s="15" t="str">
        <f>VLOOKUP(A361,[4]ImportationMaterialProgrammingE!B:X,23,0)</f>
        <v>SBL</v>
      </c>
      <c r="AA361" s="1" t="str">
        <f>IF(Z361="DTA TRANSP","",VLOOKUP(A361,[4]ImportationMaterialProgrammingE!$B:$V,21,0))</f>
        <v>17/03/2022</v>
      </c>
      <c r="AB361" s="22" t="e">
        <f>VLOOKUP(E361,[3]Relatório!$A$1:$AK$65536,36,0)</f>
        <v>#N/A</v>
      </c>
      <c r="AC361" s="22">
        <v>44623</v>
      </c>
      <c r="AD361" s="3" t="s">
        <v>457</v>
      </c>
      <c r="AF361" s="24"/>
      <c r="AG361" s="24"/>
      <c r="AH361" s="24"/>
      <c r="AI361" s="24"/>
    </row>
    <row r="362" spans="1:35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VLOOKUP(A362,[4]ImportationMaterialProgrammingE!B$3:C$1048576,2,0)</f>
        <v xml:space="preserve">540201565 </v>
      </c>
      <c r="F362" s="3" t="s">
        <v>585</v>
      </c>
      <c r="G362" s="3" t="s">
        <v>452</v>
      </c>
      <c r="H362" s="17">
        <f t="shared" ca="1" si="15"/>
        <v>68</v>
      </c>
      <c r="I362" s="15" t="str">
        <f>IF(VLOOKUP(A362,[4]ImportationMaterialProgrammingE!B$4:U$1048576,20,0)=0,"",VLOOKUP(A362,[4]ImportationMaterialProgrammingE!B$4:U$1048576,20,0))</f>
        <v/>
      </c>
      <c r="J362" s="15" t="str">
        <f>IF(VLOOKUP(A362,[4]ImportationMaterialProgrammingE!B$3:Y$1048576,24,0)&lt;&gt;"","Sim","Não")</f>
        <v>Não</v>
      </c>
      <c r="K362" s="15" t="str">
        <f>IF(VLOOKUP(A362,[2]ImportationMaterialProgrammingE!B:X,23,0)="DTA TRANSP",VLOOKUP(A362,[2]ImportationMaterialProgrammingE!B:V,21,0),"")</f>
        <v>14/03/2022</v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VLOOKUP(A362,[4]ImportationMaterialProgrammingE!B:AN,39,0)</f>
        <v xml:space="preserve">          </v>
      </c>
      <c r="R362" s="22" t="e">
        <f>VLOOKUP(E362,[3]Relatório!$A$1:$AK$65536,29,0)</f>
        <v>#N/A</v>
      </c>
      <c r="S362" s="22" t="s">
        <v>587</v>
      </c>
      <c r="T362" s="17" t="str">
        <f>VLOOKUP(A362,[4]ImportationMaterialProgrammingE!B:F,5,0)</f>
        <v/>
      </c>
      <c r="U362" s="22" t="e">
        <f>VLOOKUP(E362,[3]Relatório!$A$1:$AK$65536,33,0)</f>
        <v>#N/A</v>
      </c>
      <c r="V362" s="22">
        <v>44631</v>
      </c>
      <c r="W362" s="18">
        <f t="shared" ca="1" si="17"/>
        <v>8</v>
      </c>
      <c r="X362" s="3" t="s">
        <v>458</v>
      </c>
      <c r="Z362" s="15" t="str">
        <f>VLOOKUP(A362,[4]ImportationMaterialProgrammingE!B:X,23,0)</f>
        <v>DTA TRANSP</v>
      </c>
      <c r="AA362" s="1" t="str">
        <f>IF(Z362="DTA TRANSP","",VLOOKUP(A362,[4]ImportationMaterialProgrammingE!$B:$V,21,0))</f>
        <v/>
      </c>
      <c r="AB362" s="22" t="e">
        <f>VLOOKUP(E362,[3]Relatório!$A$1:$AK$65536,36,0)</f>
        <v>#N/A</v>
      </c>
      <c r="AC362" s="22" t="s">
        <v>587</v>
      </c>
      <c r="AF362" s="24"/>
      <c r="AG362" s="24"/>
      <c r="AH362" s="24"/>
      <c r="AI362" s="24"/>
    </row>
    <row r="363" spans="1:35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VLOOKUP(A363,[4]ImportationMaterialProgrammingE!B$3:C$1048576,2,0)</f>
        <v xml:space="preserve">540201566 </v>
      </c>
      <c r="F363" s="3" t="s">
        <v>585</v>
      </c>
      <c r="G363" s="3" t="s">
        <v>452</v>
      </c>
      <c r="H363" s="17">
        <f t="shared" ca="1" si="15"/>
        <v>68</v>
      </c>
      <c r="I363" s="15" t="str">
        <f>IF(VLOOKUP(A363,[4]ImportationMaterialProgrammingE!B$4:U$1048576,20,0)=0,"",VLOOKUP(A363,[4]ImportationMaterialProgrammingE!B$4:U$1048576,20,0))</f>
        <v>23/02/2022</v>
      </c>
      <c r="J363" s="15" t="str">
        <f>IF(VLOOKUP(A363,[4]ImportationMaterialProgrammingE!B$3:Y$1048576,24,0)&lt;&gt;"","Sim","Não")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P363" s="3" t="s">
        <v>586</v>
      </c>
      <c r="Q363" s="16" t="str">
        <f>VLOOKUP(A363,[4]ImportationMaterialProgrammingE!B:AN,39,0)</f>
        <v>2203815360</v>
      </c>
      <c r="R363" s="22" t="e">
        <f>VLOOKUP(E363,[3]Relatório!$A$1:$AK$65536,29,0)</f>
        <v>#N/A</v>
      </c>
      <c r="S363" s="22">
        <v>44617</v>
      </c>
      <c r="T363" s="17" t="str">
        <f>VLOOKUP(A363,[4]ImportationMaterialProgrammingE!B:F,5,0)</f>
        <v>VERDE</v>
      </c>
      <c r="U363" s="22" t="e">
        <f>VLOOKUP(E363,[3]Relatório!$A$1:$AK$65536,33,0)</f>
        <v>#N/A</v>
      </c>
      <c r="V363" s="22">
        <v>44634</v>
      </c>
      <c r="W363" s="18">
        <f t="shared" ca="1" si="17"/>
        <v>11</v>
      </c>
      <c r="Y363" s="3" t="s">
        <v>584</v>
      </c>
      <c r="Z363" s="15" t="str">
        <f>VLOOKUP(A363,[4]ImportationMaterialProgrammingE!B:X,23,0)</f>
        <v>FINALIZADO</v>
      </c>
      <c r="AA363" s="1" t="str">
        <f>IF(Z363="DTA TRANSP","",VLOOKUP(A363,[4]ImportationMaterialProgrammingE!$B:$V,21,0))</f>
        <v>25/02/2022</v>
      </c>
      <c r="AB363" s="22" t="e">
        <f>VLOOKUP(E363,[3]Relatório!$A$1:$AK$65536,36,0)</f>
        <v>#N/A</v>
      </c>
      <c r="AC363" s="22">
        <v>44617</v>
      </c>
      <c r="AD363" s="3" t="s">
        <v>457</v>
      </c>
      <c r="AF363" s="24"/>
      <c r="AG363" s="24"/>
      <c r="AH363" s="24"/>
      <c r="AI363" s="24"/>
    </row>
    <row r="364" spans="1:35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VLOOKUP(A364,[4]ImportationMaterialProgrammingE!B$3:C$1048576,2,0)</f>
        <v xml:space="preserve">540201567 </v>
      </c>
      <c r="F364" s="3" t="s">
        <v>585</v>
      </c>
      <c r="G364" s="3" t="s">
        <v>452</v>
      </c>
      <c r="H364" s="17">
        <f t="shared" ca="1" si="15"/>
        <v>68</v>
      </c>
      <c r="I364" s="15" t="str">
        <f>IF(VLOOKUP(A364,[4]ImportationMaterialProgrammingE!B$4:U$1048576,20,0)=0,"",VLOOKUP(A364,[4]ImportationMaterialProgrammingE!B$4:U$1048576,20,0))</f>
        <v>18/03/2022</v>
      </c>
      <c r="J364" s="15" t="str">
        <f>IF(VLOOKUP(A364,[4]ImportationMaterialProgrammingE!B$3:Y$1048576,24,0)&lt;&gt;"","Sim","Não")</f>
        <v>Sim</v>
      </c>
      <c r="K364" s="15" t="str">
        <f>IF(VLOOKUP(A364,[2]ImportationMaterialProgrammingE!B:X,23,0)="DTA TRANSP",VLOOKUP(A364,[2]ImportationMaterialProgrammingE!B:V,21,0),"")</f>
        <v>14/03/2022</v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VLOOKUP(A364,[4]ImportationMaterialProgrammingE!B:AN,39,0)</f>
        <v>2204951420</v>
      </c>
      <c r="R364" s="22" t="e">
        <f>VLOOKUP(E364,[3]Relatório!$A$1:$AK$65536,29,0)</f>
        <v>#N/A</v>
      </c>
      <c r="S364" s="22" t="s">
        <v>587</v>
      </c>
      <c r="T364" s="17" t="str">
        <f>VLOOKUP(A364,[4]ImportationMaterialProgrammingE!B:F,5,0)</f>
        <v>VERDE</v>
      </c>
      <c r="U364" s="22" t="e">
        <f>VLOOKUP(E364,[3]Relatório!$A$1:$AK$65536,33,0)</f>
        <v>#N/A</v>
      </c>
      <c r="V364" s="22">
        <v>44634</v>
      </c>
      <c r="W364" s="18">
        <f t="shared" ca="1" si="17"/>
        <v>11</v>
      </c>
      <c r="X364" s="3" t="s">
        <v>458</v>
      </c>
      <c r="Z364" s="15" t="str">
        <f>VLOOKUP(A364,[4]ImportationMaterialProgrammingE!B:X,23,0)</f>
        <v>SBL</v>
      </c>
      <c r="AA364" s="1" t="str">
        <f>IF(Z364="DTA TRANSP","",VLOOKUP(A364,[4]ImportationMaterialProgrammingE!$B:$V,21,0))</f>
        <v>18/03/2022</v>
      </c>
      <c r="AB364" s="22" t="e">
        <f>VLOOKUP(E364,[3]Relatório!$A$1:$AK$65536,36,0)</f>
        <v>#N/A</v>
      </c>
      <c r="AC364" s="22" t="s">
        <v>587</v>
      </c>
      <c r="AF364" s="24"/>
      <c r="AG364" s="24"/>
      <c r="AH364" s="24"/>
      <c r="AI364" s="24"/>
    </row>
    <row r="365" spans="1:35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VLOOKUP(A365,[4]ImportationMaterialProgrammingE!B$3:C$1048576,2,0)</f>
        <v xml:space="preserve">540201568 </v>
      </c>
      <c r="F365" s="3" t="s">
        <v>585</v>
      </c>
      <c r="G365" s="3" t="s">
        <v>452</v>
      </c>
      <c r="H365" s="17">
        <f t="shared" ca="1" si="15"/>
        <v>68</v>
      </c>
      <c r="I365" s="15" t="str">
        <f>IF(VLOOKUP(A365,[4]ImportationMaterialProgrammingE!B$4:U$1048576,20,0)=0,"",VLOOKUP(A365,[4]ImportationMaterialProgrammingE!B$4:U$1048576,20,0))</f>
        <v/>
      </c>
      <c r="J365" s="15" t="str">
        <f>IF(VLOOKUP(A365,[4]ImportationMaterialProgrammingE!B$3:Y$1048576,24,0)&lt;&gt;"","Sim","Não")</f>
        <v>Sim</v>
      </c>
      <c r="K365" s="15" t="str">
        <f>IF(VLOOKUP(A365,[2]ImportationMaterialProgrammingE!B:X,23,0)="DTA TRANSP",VLOOKUP(A365,[2]ImportationMaterialProgrammingE!B:V,21,0),"")</f>
        <v>14/03/2022</v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P365" s="3" t="s">
        <v>586</v>
      </c>
      <c r="Q365" s="16" t="str">
        <f>VLOOKUP(A365,[4]ImportationMaterialProgrammingE!B:AN,39,0)</f>
        <v xml:space="preserve">          </v>
      </c>
      <c r="R365" s="22" t="e">
        <f>VLOOKUP(E365,[3]Relatório!$A$1:$AK$65536,29,0)</f>
        <v>#N/A</v>
      </c>
      <c r="S365" s="22" t="s">
        <v>587</v>
      </c>
      <c r="T365" s="17" t="str">
        <f>VLOOKUP(A365,[4]ImportationMaterialProgrammingE!B:F,5,0)</f>
        <v/>
      </c>
      <c r="U365" s="22" t="e">
        <f>VLOOKUP(E365,[3]Relatório!$A$1:$AK$65536,33,0)</f>
        <v>#N/A</v>
      </c>
      <c r="V365" s="22">
        <v>44634</v>
      </c>
      <c r="W365" s="18">
        <f t="shared" ca="1" si="17"/>
        <v>11</v>
      </c>
      <c r="X365" s="3" t="s">
        <v>458</v>
      </c>
      <c r="Z365" s="15" t="str">
        <f>VLOOKUP(A365,[4]ImportationMaterialProgrammingE!B:X,23,0)</f>
        <v>DTA EADI</v>
      </c>
      <c r="AA365" s="1" t="str">
        <f>IF(Z365="DTA TRANSP","",VLOOKUP(A365,[4]ImportationMaterialProgrammingE!$B:$V,21,0))</f>
        <v/>
      </c>
      <c r="AB365" s="22" t="e">
        <f>VLOOKUP(E365,[3]Relatório!$A$1:$AK$65536,36,0)</f>
        <v>#N/A</v>
      </c>
      <c r="AC365" s="22" t="s">
        <v>587</v>
      </c>
      <c r="AF365" s="24"/>
      <c r="AG365" s="24"/>
      <c r="AH365" s="24"/>
      <c r="AI365" s="24"/>
    </row>
    <row r="366" spans="1:35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VLOOKUP(A366,[4]ImportationMaterialProgrammingE!B$3:C$1048576,2,0)</f>
        <v xml:space="preserve">540201569 </v>
      </c>
      <c r="F366" s="3" t="s">
        <v>585</v>
      </c>
      <c r="G366" s="3" t="s">
        <v>452</v>
      </c>
      <c r="H366" s="17">
        <f t="shared" ca="1" si="15"/>
        <v>68</v>
      </c>
      <c r="I366" s="15" t="str">
        <f>IF(VLOOKUP(A366,[4]ImportationMaterialProgrammingE!B$4:U$1048576,20,0)=0,"",VLOOKUP(A366,[4]ImportationMaterialProgrammingE!B$4:U$1048576,20,0))</f>
        <v>10/03/2022</v>
      </c>
      <c r="J366" s="15" t="str">
        <f>IF(VLOOKUP(A366,[4]ImportationMaterialProgrammingE!B$3:Y$1048576,24,0)&lt;&gt;"","Sim","Não")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VLOOKUP(A366,[4]ImportationMaterialProgrammingE!B:AN,39,0)</f>
        <v>2204212511</v>
      </c>
      <c r="R366" s="22" t="e">
        <f>VLOOKUP(E366,[3]Relatório!$A$1:$AK$65536,29,0)</f>
        <v>#N/A</v>
      </c>
      <c r="S366" s="22">
        <v>44624</v>
      </c>
      <c r="T366" s="17" t="str">
        <f>VLOOKUP(A366,[4]ImportationMaterialProgrammingE!B:F,5,0)</f>
        <v>VERDE</v>
      </c>
      <c r="U366" s="22" t="e">
        <f>VLOOKUP(E366,[3]Relatório!$A$1:$AK$65536,33,0)</f>
        <v>#N/A</v>
      </c>
      <c r="V366" s="22">
        <v>44634</v>
      </c>
      <c r="W366" s="18">
        <f t="shared" ca="1" si="17"/>
        <v>11</v>
      </c>
      <c r="X366" s="3" t="s">
        <v>458</v>
      </c>
      <c r="Z366" s="15" t="str">
        <f>VLOOKUP(A366,[4]ImportationMaterialProgrammingE!B:X,23,0)</f>
        <v>FINALIZADO</v>
      </c>
      <c r="AA366" s="1" t="str">
        <f>IF(Z366="DTA TRANSP","",VLOOKUP(A366,[4]ImportationMaterialProgrammingE!$B:$V,21,0))</f>
        <v>10/03/2022</v>
      </c>
      <c r="AB366" s="22" t="e">
        <f>VLOOKUP(E366,[3]Relatório!$A$1:$AK$65536,36,0)</f>
        <v>#N/A</v>
      </c>
      <c r="AC366" s="22">
        <v>44629</v>
      </c>
      <c r="AD366" s="3" t="s">
        <v>457</v>
      </c>
      <c r="AF366" s="24"/>
      <c r="AG366" s="24"/>
      <c r="AH366" s="24"/>
      <c r="AI366" s="24"/>
    </row>
    <row r="367" spans="1:35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VLOOKUP(A367,[4]ImportationMaterialProgrammingE!B$3:C$1048576,2,0)</f>
        <v xml:space="preserve">540201570 </v>
      </c>
      <c r="F367" s="3" t="s">
        <v>585</v>
      </c>
      <c r="G367" s="3" t="s">
        <v>452</v>
      </c>
      <c r="H367" s="17">
        <f t="shared" ca="1" si="15"/>
        <v>68</v>
      </c>
      <c r="I367" s="15" t="str">
        <f>IF(VLOOKUP(A367,[4]ImportationMaterialProgrammingE!B$4:U$1048576,20,0)=0,"",VLOOKUP(A367,[4]ImportationMaterialProgrammingE!B$4:U$1048576,20,0))</f>
        <v/>
      </c>
      <c r="J367" s="15" t="str">
        <f>IF(VLOOKUP(A367,[4]ImportationMaterialProgrammingE!B$3:Y$1048576,24,0)&lt;&gt;"","Sim","Não")</f>
        <v>Sim</v>
      </c>
      <c r="K367" s="15" t="str">
        <f>IF(VLOOKUP(A367,[2]ImportationMaterialProgrammingE!B:X,23,0)="DTA TRANSP",VLOOKUP(A367,[2]ImportationMaterialProgrammingE!B:V,21,0),"")</f>
        <v>14/03/2022</v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VLOOKUP(A367,[4]ImportationMaterialProgrammingE!B:AN,39,0)</f>
        <v xml:space="preserve">          </v>
      </c>
      <c r="R367" s="22" t="e">
        <f>VLOOKUP(E367,[3]Relatório!$A$1:$AK$65536,29,0)</f>
        <v>#N/A</v>
      </c>
      <c r="S367" s="22" t="s">
        <v>587</v>
      </c>
      <c r="T367" s="17" t="str">
        <f>VLOOKUP(A367,[4]ImportationMaterialProgrammingE!B:F,5,0)</f>
        <v/>
      </c>
      <c r="U367" s="22" t="e">
        <f>VLOOKUP(E367,[3]Relatório!$A$1:$AK$65536,33,0)</f>
        <v>#N/A</v>
      </c>
      <c r="V367" s="22">
        <v>44631</v>
      </c>
      <c r="W367" s="18">
        <f t="shared" ca="1" si="17"/>
        <v>8</v>
      </c>
      <c r="X367" s="3" t="s">
        <v>458</v>
      </c>
      <c r="Z367" s="15" t="str">
        <f>VLOOKUP(A367,[4]ImportationMaterialProgrammingE!B:X,23,0)</f>
        <v>DTA EADI</v>
      </c>
      <c r="AA367" s="1" t="str">
        <f>IF(Z367="DTA TRANSP","",VLOOKUP(A367,[4]ImportationMaterialProgrammingE!$B:$V,21,0))</f>
        <v/>
      </c>
      <c r="AB367" s="22" t="e">
        <f>VLOOKUP(E367,[3]Relatório!$A$1:$AK$65536,36,0)</f>
        <v>#N/A</v>
      </c>
      <c r="AC367" s="22" t="s">
        <v>587</v>
      </c>
      <c r="AF367" s="24"/>
      <c r="AG367" s="24"/>
      <c r="AH367" s="24"/>
      <c r="AI367" s="24"/>
    </row>
    <row r="368" spans="1:35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VLOOKUP(A368,[4]ImportationMaterialProgrammingE!B$3:C$1048576,2,0)</f>
        <v xml:space="preserve">540201571 </v>
      </c>
      <c r="F368" s="3" t="s">
        <v>585</v>
      </c>
      <c r="G368" s="3" t="s">
        <v>452</v>
      </c>
      <c r="H368" s="17">
        <f t="shared" ca="1" si="15"/>
        <v>68</v>
      </c>
      <c r="I368" s="15" t="str">
        <f>IF(VLOOKUP(A368,[4]ImportationMaterialProgrammingE!B$4:U$1048576,20,0)=0,"",VLOOKUP(A368,[4]ImportationMaterialProgrammingE!B$4:U$1048576,20,0))</f>
        <v/>
      </c>
      <c r="J368" s="15" t="str">
        <f>IF(VLOOKUP(A368,[4]ImportationMaterialProgrammingE!B$3:Y$1048576,24,0)&lt;&gt;"","Sim","Não")</f>
        <v>Sim</v>
      </c>
      <c r="K368" s="15" t="str">
        <f>IF(VLOOKUP(A368,[2]ImportationMaterialProgrammingE!B:X,23,0)="DTA TRANSP",VLOOKUP(A368,[2]ImportationMaterialProgrammingE!B:V,21,0),"")</f>
        <v>14/03/2022</v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P368" s="3" t="s">
        <v>586</v>
      </c>
      <c r="Q368" s="16" t="str">
        <f>VLOOKUP(A368,[4]ImportationMaterialProgrammingE!B:AN,39,0)</f>
        <v xml:space="preserve">          </v>
      </c>
      <c r="R368" s="22" t="e">
        <f>VLOOKUP(E368,[3]Relatório!$A$1:$AK$65536,29,0)</f>
        <v>#N/A</v>
      </c>
      <c r="S368" s="22" t="s">
        <v>587</v>
      </c>
      <c r="T368" s="17" t="str">
        <f>VLOOKUP(A368,[4]ImportationMaterialProgrammingE!B:F,5,0)</f>
        <v/>
      </c>
      <c r="U368" s="22" t="e">
        <f>VLOOKUP(E368,[3]Relatório!$A$1:$AK$65536,33,0)</f>
        <v>#N/A</v>
      </c>
      <c r="V368" s="22" t="s">
        <v>587</v>
      </c>
      <c r="W368" s="18" t="str">
        <f t="shared" ca="1" si="17"/>
        <v/>
      </c>
      <c r="X368" s="3" t="s">
        <v>458</v>
      </c>
      <c r="Z368" s="15" t="str">
        <f>VLOOKUP(A368,[4]ImportationMaterialProgrammingE!B:X,23,0)</f>
        <v>DTA EADI</v>
      </c>
      <c r="AA368" s="1" t="str">
        <f>IF(Z368="DTA TRANSP","",VLOOKUP(A368,[4]ImportationMaterialProgrammingE!$B:$V,21,0))</f>
        <v/>
      </c>
      <c r="AB368" s="22" t="e">
        <f>VLOOKUP(E368,[3]Relatório!$A$1:$AK$65536,36,0)</f>
        <v>#N/A</v>
      </c>
      <c r="AC368" s="22" t="s">
        <v>587</v>
      </c>
      <c r="AF368" s="24"/>
      <c r="AG368" s="24"/>
      <c r="AH368" s="24"/>
      <c r="AI368" s="24"/>
    </row>
    <row r="369" spans="1:35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VLOOKUP(A369,[4]ImportationMaterialProgrammingE!B$3:C$1048576,2,0)</f>
        <v xml:space="preserve">540201572 </v>
      </c>
      <c r="F369" s="3" t="s">
        <v>585</v>
      </c>
      <c r="G369" s="3" t="s">
        <v>452</v>
      </c>
      <c r="H369" s="17">
        <f t="shared" ca="1" si="15"/>
        <v>68</v>
      </c>
      <c r="I369" s="15" t="str">
        <f>IF(VLOOKUP(A369,[4]ImportationMaterialProgrammingE!B$4:U$1048576,20,0)=0,"",VLOOKUP(A369,[4]ImportationMaterialProgrammingE!B$4:U$1048576,20,0))</f>
        <v/>
      </c>
      <c r="J369" s="15" t="str">
        <f>IF(VLOOKUP(A369,[4]ImportationMaterialProgrammingE!B$3:Y$1048576,24,0)&lt;&gt;"","Sim","Não")</f>
        <v>Não</v>
      </c>
      <c r="K369" s="15" t="str">
        <f>IF(VLOOKUP(A369,[2]ImportationMaterialProgrammingE!B:X,23,0)="DTA TRANSP",VLOOKUP(A369,[2]ImportationMaterialProgrammingE!B:V,21,0),"")</f>
        <v>14/03/2022</v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VLOOKUP(A369,[4]ImportationMaterialProgrammingE!B:AN,39,0)</f>
        <v xml:space="preserve">          </v>
      </c>
      <c r="R369" s="22" t="e">
        <f>VLOOKUP(E369,[3]Relatório!$A$1:$AK$65536,29,0)</f>
        <v>#N/A</v>
      </c>
      <c r="S369" s="22" t="s">
        <v>587</v>
      </c>
      <c r="T369" s="17" t="str">
        <f>VLOOKUP(A369,[4]ImportationMaterialProgrammingE!B:F,5,0)</f>
        <v/>
      </c>
      <c r="U369" s="22" t="e">
        <f>VLOOKUP(E369,[3]Relatório!$A$1:$AK$65536,33,0)</f>
        <v>#N/A</v>
      </c>
      <c r="V369" s="22" t="s">
        <v>587</v>
      </c>
      <c r="W369" s="18" t="str">
        <f t="shared" ca="1" si="17"/>
        <v/>
      </c>
      <c r="X369" s="3" t="s">
        <v>458</v>
      </c>
      <c r="Z369" s="15" t="str">
        <f>VLOOKUP(A369,[4]ImportationMaterialProgrammingE!B:X,23,0)</f>
        <v>DTA TRANSP</v>
      </c>
      <c r="AA369" s="1" t="str">
        <f>IF(Z369="DTA TRANSP","",VLOOKUP(A369,[4]ImportationMaterialProgrammingE!$B:$V,21,0))</f>
        <v/>
      </c>
      <c r="AB369" s="22" t="e">
        <f>VLOOKUP(E369,[3]Relatório!$A$1:$AK$65536,36,0)</f>
        <v>#N/A</v>
      </c>
      <c r="AC369" s="22" t="s">
        <v>587</v>
      </c>
      <c r="AF369" s="24"/>
      <c r="AG369" s="24"/>
      <c r="AH369" s="24"/>
      <c r="AI369" s="24"/>
    </row>
    <row r="370" spans="1:35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VLOOKUP(A370,[4]ImportationMaterialProgrammingE!B$3:C$1048576,2,0)</f>
        <v xml:space="preserve">540201581 </v>
      </c>
      <c r="F370" s="3" t="s">
        <v>585</v>
      </c>
      <c r="G370" s="3" t="s">
        <v>452</v>
      </c>
      <c r="H370" s="17">
        <f t="shared" ca="1" si="15"/>
        <v>68</v>
      </c>
      <c r="I370" s="15" t="str">
        <f>IF(VLOOKUP(A370,[4]ImportationMaterialProgrammingE!B$4:U$1048576,20,0)=0,"",VLOOKUP(A370,[4]ImportationMaterialProgrammingE!B$4:U$1048576,20,0))</f>
        <v>29/03/2022</v>
      </c>
      <c r="J370" s="15" t="str">
        <f>IF(VLOOKUP(A370,[4]ImportationMaterialProgrammingE!B$3:Y$1048576,24,0)&lt;&gt;"","Sim","Não")</f>
        <v>Sim</v>
      </c>
      <c r="K370" s="15" t="str">
        <f>IF(VLOOKUP(A370,[2]ImportationMaterialProgrammingE!B:X,23,0)="DTA TRANSP",VLOOKUP(A370,[2]ImportationMaterialProgrammingE!B:V,21,0),"")</f>
        <v>15/03/2022</v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VLOOKUP(A370,[4]ImportationMaterialProgrammingE!B:AN,39,0)</f>
        <v xml:space="preserve">          </v>
      </c>
      <c r="R370" s="22" t="e">
        <f>VLOOKUP(E370,[3]Relatório!$A$1:$AK$65536,29,0)</f>
        <v>#N/A</v>
      </c>
      <c r="S370" s="22" t="s">
        <v>587</v>
      </c>
      <c r="T370" s="17" t="str">
        <f>VLOOKUP(A370,[4]ImportationMaterialProgrammingE!B:F,5,0)</f>
        <v/>
      </c>
      <c r="U370" s="22" t="e">
        <f>VLOOKUP(E370,[3]Relatório!$A$1:$AK$65536,33,0)</f>
        <v>#N/A</v>
      </c>
      <c r="V370" s="22" t="s">
        <v>587</v>
      </c>
      <c r="W370" s="18" t="str">
        <f t="shared" ca="1" si="17"/>
        <v/>
      </c>
      <c r="X370" s="3" t="s">
        <v>458</v>
      </c>
      <c r="Z370" s="15" t="str">
        <f>VLOOKUP(A370,[4]ImportationMaterialProgrammingE!B:X,23,0)</f>
        <v>DTA EADI</v>
      </c>
      <c r="AA370" s="1" t="str">
        <f>IF(Z370="DTA TRANSP","",VLOOKUP(A370,[4]ImportationMaterialProgrammingE!$B:$V,21,0))</f>
        <v/>
      </c>
      <c r="AB370" s="22" t="e">
        <f>VLOOKUP(E370,[3]Relatório!$A$1:$AK$65536,36,0)</f>
        <v>#N/A</v>
      </c>
      <c r="AC370" s="22" t="s">
        <v>587</v>
      </c>
      <c r="AF370" s="24"/>
      <c r="AG370" s="24"/>
      <c r="AH370" s="24"/>
      <c r="AI370" s="24"/>
    </row>
    <row r="371" spans="1:35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VLOOKUP(A371,[4]ImportationMaterialProgrammingE!B$3:C$1048576,2,0)</f>
        <v xml:space="preserve">540201582 </v>
      </c>
      <c r="F371" s="3" t="s">
        <v>585</v>
      </c>
      <c r="G371" s="3" t="s">
        <v>452</v>
      </c>
      <c r="H371" s="17">
        <f t="shared" ca="1" si="15"/>
        <v>68</v>
      </c>
      <c r="I371" s="15" t="str">
        <f>IF(VLOOKUP(A371,[4]ImportationMaterialProgrammingE!B$4:U$1048576,20,0)=0,"",VLOOKUP(A371,[4]ImportationMaterialProgrammingE!B$4:U$1048576,20,0))</f>
        <v>02/02/2022</v>
      </c>
      <c r="J371" s="15" t="str">
        <f>IF(VLOOKUP(A371,[4]ImportationMaterialProgrammingE!B$3:Y$1048576,24,0)&lt;&gt;"","Sim","Não")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P371" s="3" t="s">
        <v>586</v>
      </c>
      <c r="Q371" s="16" t="str">
        <f>VLOOKUP(A371,[4]ImportationMaterialProgrammingE!B:AN,39,0)</f>
        <v>2203850387</v>
      </c>
      <c r="R371" s="22" t="e">
        <f>VLOOKUP(E371,[3]Relatório!$A$1:$AK$65536,29,0)</f>
        <v>#N/A</v>
      </c>
      <c r="S371" s="22">
        <v>44617</v>
      </c>
      <c r="T371" s="17" t="str">
        <f>VLOOKUP(A371,[4]ImportationMaterialProgrammingE!B:F,5,0)</f>
        <v>VERDE</v>
      </c>
      <c r="U371" s="22" t="e">
        <f>VLOOKUP(E371,[3]Relatório!$A$1:$AK$65536,33,0)</f>
        <v>#N/A</v>
      </c>
      <c r="V371" s="22">
        <v>44623</v>
      </c>
      <c r="W371" s="18">
        <f t="shared" ca="1" si="17"/>
        <v>0</v>
      </c>
      <c r="X371" s="3" t="s">
        <v>458</v>
      </c>
      <c r="Z371" s="15" t="str">
        <f>VLOOKUP(A371,[4]ImportationMaterialProgrammingE!B:X,23,0)</f>
        <v>FINALIZADO</v>
      </c>
      <c r="AA371" s="1" t="str">
        <f>IF(Z371="DTA TRANSP","",VLOOKUP(A371,[4]ImportationMaterialProgrammingE!$B:$V,21,0))</f>
        <v>11/03/2022</v>
      </c>
      <c r="AB371" s="22" t="e">
        <f>VLOOKUP(E371,[3]Relatório!$A$1:$AK$65536,36,0)</f>
        <v>#N/A</v>
      </c>
      <c r="AC371" s="22">
        <v>44623</v>
      </c>
      <c r="AD371" s="3" t="s">
        <v>457</v>
      </c>
      <c r="AF371" s="24"/>
      <c r="AG371" s="24"/>
      <c r="AH371" s="24"/>
      <c r="AI371" s="24"/>
    </row>
    <row r="372" spans="1:35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VLOOKUP(A372,[4]ImportationMaterialProgrammingE!B$3:C$1048576,2,0)</f>
        <v xml:space="preserve">540201583 </v>
      </c>
      <c r="F372" s="3" t="s">
        <v>585</v>
      </c>
      <c r="G372" s="3" t="s">
        <v>452</v>
      </c>
      <c r="H372" s="17">
        <f t="shared" ca="1" si="15"/>
        <v>68</v>
      </c>
      <c r="I372" s="15" t="str">
        <f>IF(VLOOKUP(A372,[4]ImportationMaterialProgrammingE!B$4:U$1048576,20,0)=0,"",VLOOKUP(A372,[4]ImportationMaterialProgrammingE!B$4:U$1048576,20,0))</f>
        <v/>
      </c>
      <c r="J372" s="15" t="str">
        <f>IF(VLOOKUP(A372,[4]ImportationMaterialProgrammingE!B$3:Y$1048576,24,0)&lt;&gt;"","Sim","Não")</f>
        <v>Sim</v>
      </c>
      <c r="K372" s="15" t="str">
        <f>IF(VLOOKUP(A372,[2]ImportationMaterialProgrammingE!B:X,23,0)="DTA TRANSP",VLOOKUP(A372,[2]ImportationMaterialProgrammingE!B:V,21,0),"")</f>
        <v>15/03/2022</v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P372" s="3" t="s">
        <v>586</v>
      </c>
      <c r="Q372" s="16" t="str">
        <f>VLOOKUP(A372,[4]ImportationMaterialProgrammingE!B:AN,39,0)</f>
        <v xml:space="preserve">          </v>
      </c>
      <c r="R372" s="22" t="e">
        <f>VLOOKUP(E372,[3]Relatório!$A$1:$AK$65536,29,0)</f>
        <v>#N/A</v>
      </c>
      <c r="S372" s="22" t="s">
        <v>587</v>
      </c>
      <c r="T372" s="17" t="str">
        <f>VLOOKUP(A372,[4]ImportationMaterialProgrammingE!B:F,5,0)</f>
        <v/>
      </c>
      <c r="U372" s="22" t="e">
        <f>VLOOKUP(E372,[3]Relatório!$A$1:$AK$65536,33,0)</f>
        <v>#N/A</v>
      </c>
      <c r="V372" s="22" t="s">
        <v>587</v>
      </c>
      <c r="W372" s="18" t="str">
        <f t="shared" ca="1" si="17"/>
        <v/>
      </c>
      <c r="X372" s="3" t="s">
        <v>458</v>
      </c>
      <c r="Z372" s="15" t="str">
        <f>VLOOKUP(A372,[4]ImportationMaterialProgrammingE!B:X,23,0)</f>
        <v>DTA EADI</v>
      </c>
      <c r="AA372" s="1" t="str">
        <f>IF(Z372="DTA TRANSP","",VLOOKUP(A372,[4]ImportationMaterialProgrammingE!$B:$V,21,0))</f>
        <v/>
      </c>
      <c r="AB372" s="22" t="e">
        <f>VLOOKUP(E372,[3]Relatório!$A$1:$AK$65536,36,0)</f>
        <v>#N/A</v>
      </c>
      <c r="AC372" s="22" t="s">
        <v>587</v>
      </c>
      <c r="AF372" s="24"/>
      <c r="AG372" s="24"/>
      <c r="AH372" s="24"/>
      <c r="AI372" s="24"/>
    </row>
    <row r="373" spans="1:35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VLOOKUP(A373,[4]ImportationMaterialProgrammingE!B$3:C$1048576,2,0)</f>
        <v xml:space="preserve">540201585 </v>
      </c>
      <c r="F373" s="3" t="s">
        <v>585</v>
      </c>
      <c r="G373" s="3" t="s">
        <v>452</v>
      </c>
      <c r="H373" s="17">
        <f t="shared" ca="1" si="15"/>
        <v>68</v>
      </c>
      <c r="I373" s="15" t="str">
        <f>IF(VLOOKUP(A373,[4]ImportationMaterialProgrammingE!B$4:U$1048576,20,0)=0,"",VLOOKUP(A373,[4]ImportationMaterialProgrammingE!B$4:U$1048576,20,0))</f>
        <v/>
      </c>
      <c r="J373" s="15" t="str">
        <f>IF(VLOOKUP(A373,[4]ImportationMaterialProgrammingE!B$3:Y$1048576,24,0)&lt;&gt;"","Sim","Não")</f>
        <v>Não</v>
      </c>
      <c r="K373" s="15" t="str">
        <f>IF(VLOOKUP(A373,[2]ImportationMaterialProgrammingE!B:X,23,0)="DTA TRANSP",VLOOKUP(A373,[2]ImportationMaterialProgrammingE!B:V,21,0),"")</f>
        <v>15/03/2022</v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P373" s="3" t="s">
        <v>586</v>
      </c>
      <c r="Q373" s="16" t="str">
        <f>VLOOKUP(A373,[4]ImportationMaterialProgrammingE!B:AN,39,0)</f>
        <v xml:space="preserve">          </v>
      </c>
      <c r="R373" s="22" t="e">
        <f>VLOOKUP(E373,[3]Relatório!$A$1:$AK$65536,29,0)</f>
        <v>#N/A</v>
      </c>
      <c r="S373" s="22" t="s">
        <v>587</v>
      </c>
      <c r="T373" s="17" t="str">
        <f>VLOOKUP(A373,[4]ImportationMaterialProgrammingE!B:F,5,0)</f>
        <v/>
      </c>
      <c r="U373" s="22" t="e">
        <f>VLOOKUP(E373,[3]Relatório!$A$1:$AK$65536,33,0)</f>
        <v>#N/A</v>
      </c>
      <c r="V373" s="22" t="s">
        <v>587</v>
      </c>
      <c r="W373" s="18" t="str">
        <f t="shared" ca="1" si="17"/>
        <v/>
      </c>
      <c r="X373" s="3" t="s">
        <v>458</v>
      </c>
      <c r="Z373" s="15" t="str">
        <f>VLOOKUP(A373,[4]ImportationMaterialProgrammingE!B:X,23,0)</f>
        <v>DTA TRANSP</v>
      </c>
      <c r="AA373" s="1" t="str">
        <f>IF(Z373="DTA TRANSP","",VLOOKUP(A373,[4]ImportationMaterialProgrammingE!$B:$V,21,0))</f>
        <v/>
      </c>
      <c r="AB373" s="22" t="e">
        <f>VLOOKUP(E373,[3]Relatório!$A$1:$AK$65536,36,0)</f>
        <v>#N/A</v>
      </c>
      <c r="AC373" s="22" t="s">
        <v>587</v>
      </c>
      <c r="AF373" s="24"/>
      <c r="AG373" s="24"/>
      <c r="AH373" s="24"/>
      <c r="AI373" s="24"/>
    </row>
    <row r="374" spans="1:35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VLOOKUP(A374,[4]ImportationMaterialProgrammingE!B$3:C$1048576,2,0)</f>
        <v xml:space="preserve">540201588 </v>
      </c>
      <c r="F374" s="3" t="s">
        <v>585</v>
      </c>
      <c r="G374" s="3" t="s">
        <v>452</v>
      </c>
      <c r="H374" s="17">
        <f t="shared" ca="1" si="15"/>
        <v>68</v>
      </c>
      <c r="I374" s="15" t="str">
        <f>IF(VLOOKUP(A374,[4]ImportationMaterialProgrammingE!B$4:U$1048576,20,0)=0,"",VLOOKUP(A374,[4]ImportationMaterialProgrammingE!B$4:U$1048576,20,0))</f>
        <v/>
      </c>
      <c r="J374" s="15" t="str">
        <f>IF(VLOOKUP(A374,[4]ImportationMaterialProgrammingE!B$3:Y$1048576,24,0)&lt;&gt;"","Sim","Não")</f>
        <v>Não</v>
      </c>
      <c r="K374" s="15" t="str">
        <f>IF(VLOOKUP(A374,[2]ImportationMaterialProgrammingE!B:X,23,0)="DTA TRANSP",VLOOKUP(A374,[2]ImportationMaterialProgrammingE!B:V,21,0),"")</f>
        <v>15/03/2022</v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P374" s="3" t="s">
        <v>586</v>
      </c>
      <c r="Q374" s="16" t="str">
        <f>VLOOKUP(A374,[4]ImportationMaterialProgrammingE!B:AN,39,0)</f>
        <v xml:space="preserve">          </v>
      </c>
      <c r="R374" s="22" t="e">
        <f>VLOOKUP(E374,[3]Relatório!$A$1:$AK$65536,29,0)</f>
        <v>#N/A</v>
      </c>
      <c r="S374" s="22" t="s">
        <v>587</v>
      </c>
      <c r="T374" s="17" t="str">
        <f>VLOOKUP(A374,[4]ImportationMaterialProgrammingE!B:F,5,0)</f>
        <v/>
      </c>
      <c r="U374" s="22" t="e">
        <f>VLOOKUP(E374,[3]Relatório!$A$1:$AK$65536,33,0)</f>
        <v>#N/A</v>
      </c>
      <c r="V374" s="22" t="s">
        <v>587</v>
      </c>
      <c r="W374" s="18" t="str">
        <f t="shared" ca="1" si="17"/>
        <v/>
      </c>
      <c r="X374" s="3" t="s">
        <v>458</v>
      </c>
      <c r="Z374" s="15" t="str">
        <f>VLOOKUP(A374,[4]ImportationMaterialProgrammingE!B:X,23,0)</f>
        <v>DTA TRANSP</v>
      </c>
      <c r="AA374" s="1" t="str">
        <f>IF(Z374="DTA TRANSP","",VLOOKUP(A374,[4]ImportationMaterialProgrammingE!$B:$V,21,0))</f>
        <v/>
      </c>
      <c r="AB374" s="22" t="e">
        <f>VLOOKUP(E374,[3]Relatório!$A$1:$AK$65536,36,0)</f>
        <v>#N/A</v>
      </c>
      <c r="AC374" s="22" t="s">
        <v>587</v>
      </c>
      <c r="AF374" s="24"/>
      <c r="AG374" s="24"/>
      <c r="AH374" s="24"/>
      <c r="AI374" s="24"/>
    </row>
    <row r="375" spans="1:35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VLOOKUP(A375,[4]ImportationMaterialProgrammingE!B$3:C$1048576,2,0)</f>
        <v xml:space="preserve">540201590 </v>
      </c>
      <c r="F375" s="3" t="s">
        <v>585</v>
      </c>
      <c r="G375" s="3" t="s">
        <v>452</v>
      </c>
      <c r="H375" s="17">
        <f t="shared" ca="1" si="15"/>
        <v>68</v>
      </c>
      <c r="I375" s="15" t="str">
        <f>IF(VLOOKUP(A375,[4]ImportationMaterialProgrammingE!B$4:U$1048576,20,0)=0,"",VLOOKUP(A375,[4]ImportationMaterialProgrammingE!B$4:U$1048576,20,0))</f>
        <v>02/02/2022</v>
      </c>
      <c r="J375" s="15" t="str">
        <f>IF(VLOOKUP(A375,[4]ImportationMaterialProgrammingE!B$3:Y$1048576,24,0)&lt;&gt;"","Sim","Não")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VLOOKUP(A375,[4]ImportationMaterialProgrammingE!B:AN,39,0)</f>
        <v>2204050945</v>
      </c>
      <c r="R375" s="22" t="e">
        <f>VLOOKUP(E375,[3]Relatório!$A$1:$AK$65536,29,0)</f>
        <v>#N/A</v>
      </c>
      <c r="S375" s="22">
        <v>44623</v>
      </c>
      <c r="T375" s="17" t="str">
        <f>VLOOKUP(A375,[4]ImportationMaterialProgrammingE!B:F,5,0)</f>
        <v>VERDE</v>
      </c>
      <c r="U375" s="22" t="e">
        <f>VLOOKUP(E375,[3]Relatório!$A$1:$AK$65536,33,0)</f>
        <v>#N/A</v>
      </c>
      <c r="V375" s="22">
        <v>44623</v>
      </c>
      <c r="W375" s="18">
        <f t="shared" ca="1" si="17"/>
        <v>0</v>
      </c>
      <c r="X375" s="3" t="s">
        <v>458</v>
      </c>
      <c r="Z375" s="15" t="str">
        <f>VLOOKUP(A375,[4]ImportationMaterialProgrammingE!B:X,23,0)</f>
        <v>FINALIZADO</v>
      </c>
      <c r="AA375" s="1" t="str">
        <f>IF(Z375="DTA TRANSP","",VLOOKUP(A375,[4]ImportationMaterialProgrammingE!$B:$V,21,0))</f>
        <v/>
      </c>
      <c r="AB375" s="22" t="e">
        <f>VLOOKUP(E375,[3]Relatório!$A$1:$AK$65536,36,0)</f>
        <v>#N/A</v>
      </c>
      <c r="AC375" s="22">
        <v>44624</v>
      </c>
      <c r="AD375" s="3" t="s">
        <v>457</v>
      </c>
      <c r="AF375" s="24"/>
      <c r="AG375" s="24"/>
      <c r="AH375" s="24"/>
      <c r="AI375" s="24"/>
    </row>
    <row r="376" spans="1:35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VLOOKUP(A376,[4]ImportationMaterialProgrammingE!B$3:C$1048576,2,0)</f>
        <v xml:space="preserve">540201591 </v>
      </c>
      <c r="F376" s="3" t="s">
        <v>585</v>
      </c>
      <c r="G376" s="3" t="s">
        <v>452</v>
      </c>
      <c r="H376" s="17">
        <f t="shared" ca="1" si="15"/>
        <v>68</v>
      </c>
      <c r="I376" s="15" t="str">
        <f>IF(VLOOKUP(A376,[4]ImportationMaterialProgrammingE!B$4:U$1048576,20,0)=0,"",VLOOKUP(A376,[4]ImportationMaterialProgrammingE!B$4:U$1048576,20,0))</f>
        <v>28/03/2022</v>
      </c>
      <c r="J376" s="15" t="str">
        <f>IF(VLOOKUP(A376,[4]ImportationMaterialProgrammingE!B$3:Y$1048576,24,0)&lt;&gt;"","Sim","Não")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P376" s="3" t="s">
        <v>586</v>
      </c>
      <c r="Q376" s="16" t="str">
        <f>VLOOKUP(A376,[4]ImportationMaterialProgrammingE!B:AN,39,0)</f>
        <v xml:space="preserve">          </v>
      </c>
      <c r="R376" s="22" t="e">
        <f>VLOOKUP(E376,[3]Relatório!$A$1:$AK$65536,29,0)</f>
        <v>#N/A</v>
      </c>
      <c r="S376" s="22" t="s">
        <v>587</v>
      </c>
      <c r="T376" s="17" t="str">
        <f>VLOOKUP(A376,[4]ImportationMaterialProgrammingE!B:F,5,0)</f>
        <v/>
      </c>
      <c r="U376" s="22" t="e">
        <f>VLOOKUP(E376,[3]Relatório!$A$1:$AK$65536,33,0)</f>
        <v>#N/A</v>
      </c>
      <c r="V376" s="22" t="s">
        <v>587</v>
      </c>
      <c r="W376" s="18" t="str">
        <f t="shared" ca="1" si="17"/>
        <v/>
      </c>
      <c r="X376" s="3" t="s">
        <v>458</v>
      </c>
      <c r="Z376" s="15" t="str">
        <f>VLOOKUP(A376,[4]ImportationMaterialProgrammingE!B:X,23,0)</f>
        <v/>
      </c>
      <c r="AA376" s="1" t="str">
        <f>IF(Z376="DTA TRANSP","",VLOOKUP(A376,[4]ImportationMaterialProgrammingE!$B:$V,21,0))</f>
        <v/>
      </c>
      <c r="AB376" s="22" t="e">
        <f>VLOOKUP(E376,[3]Relatório!$A$1:$AK$65536,36,0)</f>
        <v>#N/A</v>
      </c>
      <c r="AC376" s="22" t="s">
        <v>587</v>
      </c>
      <c r="AF376" s="24"/>
      <c r="AG376" s="24"/>
      <c r="AH376" s="24"/>
      <c r="AI376" s="24"/>
    </row>
    <row r="377" spans="1:35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VLOOKUP(A377,[4]ImportationMaterialProgrammingE!B$3:C$1048576,2,0)</f>
        <v xml:space="preserve">540201478 </v>
      </c>
      <c r="F377" s="3" t="s">
        <v>585</v>
      </c>
      <c r="G377" s="3" t="s">
        <v>452</v>
      </c>
      <c r="H377" s="17">
        <f t="shared" ca="1" si="15"/>
        <v>68</v>
      </c>
      <c r="I377" s="15" t="str">
        <f>IF(VLOOKUP(A377,[4]ImportationMaterialProgrammingE!B$4:U$1048576,20,0)=0,"",VLOOKUP(A377,[4]ImportationMaterialProgrammingE!B$4:U$1048576,20,0))</f>
        <v>02/03/2022</v>
      </c>
      <c r="J377" s="15" t="str">
        <f>IF(VLOOKUP(A377,[4]ImportationMaterialProgrammingE!B$3:Y$1048576,24,0)&lt;&gt;"","Sim","Não")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VLOOKUP(A377,[4]ImportationMaterialProgrammingE!B:AN,39,0)</f>
        <v>2203846100</v>
      </c>
      <c r="R377" s="22" t="e">
        <f>VLOOKUP(E377,[3]Relatório!$A$1:$AK$65536,29,0)</f>
        <v>#N/A</v>
      </c>
      <c r="S377" s="22">
        <v>44617</v>
      </c>
      <c r="T377" s="17" t="str">
        <f>VLOOKUP(A377,[4]ImportationMaterialProgrammingE!B:F,5,0)</f>
        <v>VERDE</v>
      </c>
      <c r="U377" s="22" t="e">
        <f>VLOOKUP(E377,[3]Relatório!$A$1:$AK$65536,33,0)</f>
        <v>#N/A</v>
      </c>
      <c r="V377" s="22">
        <v>44623</v>
      </c>
      <c r="W377" s="18">
        <f t="shared" ca="1" si="17"/>
        <v>0</v>
      </c>
      <c r="Z377" s="15" t="str">
        <f>VLOOKUP(A377,[4]ImportationMaterialProgrammingE!B:X,23,0)</f>
        <v>FINALIZADO</v>
      </c>
      <c r="AA377" s="1" t="str">
        <f>IF(Z377="DTA TRANSP","",VLOOKUP(A377,[4]ImportationMaterialProgrammingE!$B:$V,21,0))</f>
        <v>02/03/2022</v>
      </c>
      <c r="AB377" s="22" t="e">
        <f>VLOOKUP(E377,[3]Relatório!$A$1:$AK$65536,36,0)</f>
        <v>#N/A</v>
      </c>
      <c r="AC377" s="22">
        <v>44623</v>
      </c>
      <c r="AD377" s="3" t="s">
        <v>457</v>
      </c>
      <c r="AF377" s="24"/>
      <c r="AG377" s="24"/>
      <c r="AH377" s="24"/>
      <c r="AI377" s="24"/>
    </row>
    <row r="378" spans="1:35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VLOOKUP(A378,[4]ImportationMaterialProgrammingE!B$3:C$1048576,2,0)</f>
        <v xml:space="preserve">540201595 </v>
      </c>
      <c r="F378" s="3" t="s">
        <v>585</v>
      </c>
      <c r="G378" s="3" t="s">
        <v>452</v>
      </c>
      <c r="H378" s="17">
        <f t="shared" ca="1" si="15"/>
        <v>68</v>
      </c>
      <c r="I378" s="15" t="str">
        <f>IF(VLOOKUP(A378,[4]ImportationMaterialProgrammingE!B$4:U$1048576,20,0)=0,"",VLOOKUP(A378,[4]ImportationMaterialProgrammingE!B$4:U$1048576,20,0))</f>
        <v>21/03/2022</v>
      </c>
      <c r="J378" s="15" t="str">
        <f>IF(VLOOKUP(A378,[4]ImportationMaterialProgrammingE!B$3:Y$1048576,24,0)&lt;&gt;"","Sim","Não")</f>
        <v>Sim</v>
      </c>
      <c r="K378" s="15" t="str">
        <f>IF(VLOOKUP(A378,[2]ImportationMaterialProgrammingE!B:X,23,0)="DTA TRANSP",VLOOKUP(A378,[2]ImportationMaterialProgrammingE!B:V,21,0),"")</f>
        <v>15/03/2022</v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P378" s="3" t="s">
        <v>586</v>
      </c>
      <c r="Q378" s="16" t="str">
        <f>VLOOKUP(A378,[4]ImportationMaterialProgrammingE!B:AN,39,0)</f>
        <v xml:space="preserve">          </v>
      </c>
      <c r="R378" s="22" t="e">
        <f>VLOOKUP(E378,[3]Relatório!$A$1:$AK$65536,29,0)</f>
        <v>#N/A</v>
      </c>
      <c r="S378" s="22" t="s">
        <v>587</v>
      </c>
      <c r="T378" s="17" t="str">
        <f>VLOOKUP(A378,[4]ImportationMaterialProgrammingE!B:F,5,0)</f>
        <v/>
      </c>
      <c r="U378" s="22" t="e">
        <f>VLOOKUP(E378,[3]Relatório!$A$1:$AK$65536,33,0)</f>
        <v>#N/A</v>
      </c>
      <c r="V378" s="22" t="s">
        <v>587</v>
      </c>
      <c r="W378" s="18" t="str">
        <f t="shared" ca="1" si="17"/>
        <v/>
      </c>
      <c r="X378" s="3" t="s">
        <v>458</v>
      </c>
      <c r="Z378" s="15" t="str">
        <f>VLOOKUP(A378,[4]ImportationMaterialProgrammingE!B:X,23,0)</f>
        <v>SBL</v>
      </c>
      <c r="AA378" s="1" t="str">
        <f>IF(Z378="DTA TRANSP","",VLOOKUP(A378,[4]ImportationMaterialProgrammingE!$B:$V,21,0))</f>
        <v>21/03/2022</v>
      </c>
      <c r="AB378" s="22" t="e">
        <f>VLOOKUP(E378,[3]Relatório!$A$1:$AK$65536,36,0)</f>
        <v>#N/A</v>
      </c>
      <c r="AC378" s="22" t="s">
        <v>587</v>
      </c>
      <c r="AF378" s="24"/>
      <c r="AG378" s="24"/>
      <c r="AH378" s="24"/>
      <c r="AI378" s="24"/>
    </row>
    <row r="379" spans="1:35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VLOOKUP(A379,[4]ImportationMaterialProgrammingE!B$3:C$1048576,2,0)</f>
        <v xml:space="preserve">540201599 </v>
      </c>
      <c r="F379" s="3" t="s">
        <v>585</v>
      </c>
      <c r="G379" s="3" t="s">
        <v>452</v>
      </c>
      <c r="H379" s="17">
        <f t="shared" ca="1" si="15"/>
        <v>68</v>
      </c>
      <c r="I379" s="15" t="str">
        <f>IF(VLOOKUP(A379,[4]ImportationMaterialProgrammingE!B$4:U$1048576,20,0)=0,"",VLOOKUP(A379,[4]ImportationMaterialProgrammingE!B$4:U$1048576,20,0))</f>
        <v>11/03/2022</v>
      </c>
      <c r="J379" s="15" t="str">
        <f>IF(VLOOKUP(A379,[4]ImportationMaterialProgrammingE!B$3:Y$1048576,24,0)&lt;&gt;"","Sim","Não")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VLOOKUP(A379,[4]ImportationMaterialProgrammingE!B:AN,39,0)</f>
        <v>2204628661</v>
      </c>
      <c r="R379" s="22" t="e">
        <f>VLOOKUP(E379,[3]Relatório!$A$1:$AK$65536,29,0)</f>
        <v>#N/A</v>
      </c>
      <c r="S379" s="22">
        <v>44630</v>
      </c>
      <c r="T379" s="17" t="str">
        <f>VLOOKUP(A379,[4]ImportationMaterialProgrammingE!B:F,5,0)</f>
        <v>VERDE</v>
      </c>
      <c r="U379" s="22" t="e">
        <f>VLOOKUP(E379,[3]Relatório!$A$1:$AK$65536,33,0)</f>
        <v>#N/A</v>
      </c>
      <c r="V379" s="22">
        <v>44630</v>
      </c>
      <c r="W379" s="18">
        <f t="shared" ca="1" si="17"/>
        <v>7</v>
      </c>
      <c r="X379" s="3" t="s">
        <v>458</v>
      </c>
      <c r="Z379" s="15" t="str">
        <f>VLOOKUP(A379,[4]ImportationMaterialProgrammingE!B:X,23,0)</f>
        <v>FINALIZADO</v>
      </c>
      <c r="AA379" s="1" t="str">
        <f>IF(Z379="DTA TRANSP","",VLOOKUP(A379,[4]ImportationMaterialProgrammingE!$B:$V,21,0))</f>
        <v>11/03/2022</v>
      </c>
      <c r="AB379" s="22" t="e">
        <f>VLOOKUP(E379,[3]Relatório!$A$1:$AK$65536,36,0)</f>
        <v>#N/A</v>
      </c>
      <c r="AC379" s="22">
        <v>44630</v>
      </c>
      <c r="AD379" s="3" t="s">
        <v>457</v>
      </c>
      <c r="AF379" s="24"/>
      <c r="AG379" s="24"/>
      <c r="AH379" s="24"/>
      <c r="AI379" s="24"/>
    </row>
    <row r="380" spans="1:35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VLOOKUP(A380,[4]ImportationMaterialProgrammingE!B$3:C$1048576,2,0)</f>
        <v xml:space="preserve">540201603 </v>
      </c>
      <c r="F380" s="3" t="s">
        <v>585</v>
      </c>
      <c r="G380" s="3" t="s">
        <v>452</v>
      </c>
      <c r="H380" s="17">
        <f t="shared" ca="1" si="15"/>
        <v>68</v>
      </c>
      <c r="I380" s="15" t="str">
        <f>IF(VLOOKUP(A380,[4]ImportationMaterialProgrammingE!B$4:U$1048576,20,0)=0,"",VLOOKUP(A380,[4]ImportationMaterialProgrammingE!B$4:U$1048576,20,0))</f>
        <v>03/02/2022</v>
      </c>
      <c r="J380" s="15" t="str">
        <f>IF(VLOOKUP(A380,[4]ImportationMaterialProgrammingE!B$3:Y$1048576,24,0)&lt;&gt;"","Sim","Não")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P380" s="3" t="s">
        <v>586</v>
      </c>
      <c r="Q380" s="16" t="str">
        <f>VLOOKUP(A380,[4]ImportationMaterialProgrammingE!B:AN,39,0)</f>
        <v>2203818971</v>
      </c>
      <c r="R380" s="22" t="e">
        <f>VLOOKUP(E380,[3]Relatório!$A$1:$AK$65536,29,0)</f>
        <v>#N/A</v>
      </c>
      <c r="S380" s="22">
        <v>44617</v>
      </c>
      <c r="T380" s="17" t="str">
        <f>VLOOKUP(A380,[4]ImportationMaterialProgrammingE!B:F,5,0)</f>
        <v>VERDE</v>
      </c>
      <c r="U380" s="22" t="e">
        <f>VLOOKUP(E380,[3]Relatório!$A$1:$AK$65536,33,0)</f>
        <v>#N/A</v>
      </c>
      <c r="V380" s="22">
        <v>44617</v>
      </c>
      <c r="W380" s="18">
        <f t="shared" ca="1" si="17"/>
        <v>-6</v>
      </c>
      <c r="X380" s="3" t="s">
        <v>458</v>
      </c>
      <c r="Y380" s="3" t="s">
        <v>584</v>
      </c>
      <c r="Z380" s="15" t="str">
        <f>VLOOKUP(A380,[4]ImportationMaterialProgrammingE!B:X,23,0)</f>
        <v/>
      </c>
      <c r="AA380" s="1" t="str">
        <f>IF(Z380="DTA TRANSP","",VLOOKUP(A380,[4]ImportationMaterialProgrammingE!$B:$V,21,0))</f>
        <v/>
      </c>
      <c r="AB380" s="22" t="e">
        <f>VLOOKUP(E380,[3]Relatório!$A$1:$AK$65536,36,0)</f>
        <v>#N/A</v>
      </c>
      <c r="AC380" s="22">
        <v>44622</v>
      </c>
      <c r="AD380" s="3" t="s">
        <v>457</v>
      </c>
      <c r="AF380" s="24"/>
      <c r="AG380" s="24"/>
      <c r="AH380" s="24"/>
      <c r="AI380" s="24"/>
    </row>
    <row r="381" spans="1:35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VLOOKUP(A381,[4]ImportationMaterialProgrammingE!B$3:C$1048576,2,0)</f>
        <v xml:space="preserve">540201625 </v>
      </c>
      <c r="F381" s="3" t="s">
        <v>585</v>
      </c>
      <c r="G381" s="3" t="s">
        <v>452</v>
      </c>
      <c r="H381" s="17">
        <f t="shared" ca="1" si="15"/>
        <v>68</v>
      </c>
      <c r="I381" s="15" t="str">
        <f>IF(VLOOKUP(A381,[4]ImportationMaterialProgrammingE!B$4:U$1048576,20,0)=0,"",VLOOKUP(A381,[4]ImportationMaterialProgrammingE!B$4:U$1048576,20,0))</f>
        <v/>
      </c>
      <c r="J381" s="15" t="str">
        <f>IF(VLOOKUP(A381,[4]ImportationMaterialProgrammingE!B$3:Y$1048576,24,0)&lt;&gt;"","Sim","Não")</f>
        <v>Sim</v>
      </c>
      <c r="K381" s="15" t="str">
        <f>IF(VLOOKUP(A381,[2]ImportationMaterialProgrammingE!B:X,23,0)="DTA TRANSP",VLOOKUP(A381,[2]ImportationMaterialProgrammingE!B:V,21,0),"")</f>
        <v>15/03/2022</v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P381" s="3" t="s">
        <v>586</v>
      </c>
      <c r="Q381" s="16" t="str">
        <f>VLOOKUP(A381,[4]ImportationMaterialProgrammingE!B:AN,39,0)</f>
        <v xml:space="preserve">          </v>
      </c>
      <c r="R381" s="22" t="e">
        <f>VLOOKUP(E381,[3]Relatório!$A$1:$AK$65536,29,0)</f>
        <v>#N/A</v>
      </c>
      <c r="S381" s="22" t="s">
        <v>587</v>
      </c>
      <c r="T381" s="17" t="str">
        <f>VLOOKUP(A381,[4]ImportationMaterialProgrammingE!B:F,5,0)</f>
        <v/>
      </c>
      <c r="U381" s="22" t="e">
        <f>VLOOKUP(E381,[3]Relatório!$A$1:$AK$65536,33,0)</f>
        <v>#N/A</v>
      </c>
      <c r="V381" s="22" t="s">
        <v>587</v>
      </c>
      <c r="W381" s="18" t="str">
        <f t="shared" ca="1" si="17"/>
        <v/>
      </c>
      <c r="X381" s="3" t="s">
        <v>458</v>
      </c>
      <c r="Z381" s="15" t="str">
        <f>VLOOKUP(A381,[4]ImportationMaterialProgrammingE!B:X,23,0)</f>
        <v>DTA EADI</v>
      </c>
      <c r="AA381" s="1" t="str">
        <f>IF(Z381="DTA TRANSP","",VLOOKUP(A381,[4]ImportationMaterialProgrammingE!$B:$V,21,0))</f>
        <v/>
      </c>
      <c r="AB381" s="22" t="e">
        <f>VLOOKUP(E381,[3]Relatório!$A$1:$AK$65536,36,0)</f>
        <v>#N/A</v>
      </c>
      <c r="AC381" s="22" t="s">
        <v>587</v>
      </c>
      <c r="AF381" s="24"/>
      <c r="AG381" s="24"/>
      <c r="AH381" s="24"/>
      <c r="AI381" s="24"/>
    </row>
    <row r="382" spans="1:35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VLOOKUP(A382,[4]ImportationMaterialProgrammingE!B$3:C$1048576,2,0)</f>
        <v xml:space="preserve">540201626 </v>
      </c>
      <c r="F382" s="3" t="s">
        <v>585</v>
      </c>
      <c r="G382" s="3" t="s">
        <v>452</v>
      </c>
      <c r="H382" s="17">
        <f t="shared" ca="1" si="15"/>
        <v>68</v>
      </c>
      <c r="I382" s="15" t="str">
        <f>IF(VLOOKUP(A382,[4]ImportationMaterialProgrammingE!B$4:U$1048576,20,0)=0,"",VLOOKUP(A382,[4]ImportationMaterialProgrammingE!B$4:U$1048576,20,0))</f>
        <v>25/02/2022</v>
      </c>
      <c r="J382" s="15" t="str">
        <f>IF(VLOOKUP(A382,[4]ImportationMaterialProgrammingE!B$3:Y$1048576,24,0)&lt;&gt;"","Sim","Não")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P382" s="3" t="s">
        <v>586</v>
      </c>
      <c r="Q382" s="16" t="str">
        <f>VLOOKUP(A382,[4]ImportationMaterialProgrammingE!B:AN,39,0)</f>
        <v>2203815182</v>
      </c>
      <c r="R382" s="22" t="e">
        <f>VLOOKUP(E382,[3]Relatório!$A$1:$AK$65536,29,0)</f>
        <v>#N/A</v>
      </c>
      <c r="S382" s="22">
        <v>44617</v>
      </c>
      <c r="T382" s="17" t="str">
        <f>VLOOKUP(A382,[4]ImportationMaterialProgrammingE!B:F,5,0)</f>
        <v>VERDE</v>
      </c>
      <c r="U382" s="22" t="e">
        <f>VLOOKUP(E382,[3]Relatório!$A$1:$AK$65536,33,0)</f>
        <v>#N/A</v>
      </c>
      <c r="V382" s="22">
        <v>44617</v>
      </c>
      <c r="W382" s="18">
        <f t="shared" ca="1" si="17"/>
        <v>-6</v>
      </c>
      <c r="X382" s="3" t="s">
        <v>458</v>
      </c>
      <c r="Y382" s="3" t="s">
        <v>584</v>
      </c>
      <c r="Z382" s="15" t="str">
        <f>VLOOKUP(A382,[4]ImportationMaterialProgrammingE!B:X,23,0)</f>
        <v>FINALIZADO</v>
      </c>
      <c r="AA382" s="1" t="str">
        <f>IF(Z382="DTA TRANSP","",VLOOKUP(A382,[4]ImportationMaterialProgrammingE!$B:$V,21,0))</f>
        <v>02/03/2022</v>
      </c>
      <c r="AB382" s="22" t="e">
        <f>VLOOKUP(E382,[3]Relatório!$A$1:$AK$65536,36,0)</f>
        <v>#N/A</v>
      </c>
      <c r="AC382" s="22">
        <v>44617</v>
      </c>
      <c r="AD382" s="3" t="s">
        <v>457</v>
      </c>
      <c r="AF382" s="24"/>
      <c r="AG382" s="24"/>
      <c r="AH382" s="24"/>
      <c r="AI382" s="24"/>
    </row>
    <row r="383" spans="1:35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VLOOKUP(A383,[4]ImportationMaterialProgrammingE!B$3:C$1048576,2,0)</f>
        <v xml:space="preserve">540201627 </v>
      </c>
      <c r="F383" s="3" t="s">
        <v>585</v>
      </c>
      <c r="G383" s="3" t="s">
        <v>452</v>
      </c>
      <c r="H383" s="17">
        <f t="shared" ca="1" si="15"/>
        <v>68</v>
      </c>
      <c r="I383" s="15" t="str">
        <f>IF(VLOOKUP(A383,[4]ImportationMaterialProgrammingE!B$4:U$1048576,20,0)=0,"",VLOOKUP(A383,[4]ImportationMaterialProgrammingE!B$4:U$1048576,20,0))</f>
        <v>25/03/2022</v>
      </c>
      <c r="J383" s="15" t="str">
        <f>IF(VLOOKUP(A383,[4]ImportationMaterialProgrammingE!B$3:Y$1048576,24,0)&lt;&gt;"","Sim","Não")</f>
        <v>Sim</v>
      </c>
      <c r="K383" s="15" t="str">
        <f>IF(VLOOKUP(A383,[2]ImportationMaterialProgrammingE!B:X,23,0)="DTA TRANSP",VLOOKUP(A383,[2]ImportationMaterialProgrammingE!B:V,21,0),"")</f>
        <v>15/03/2022</v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P383" s="3" t="s">
        <v>586</v>
      </c>
      <c r="Q383" s="16" t="str">
        <f>VLOOKUP(A383,[4]ImportationMaterialProgrammingE!B:AN,39,0)</f>
        <v xml:space="preserve">          </v>
      </c>
      <c r="R383" s="22" t="e">
        <f>VLOOKUP(E383,[3]Relatório!$A$1:$AK$65536,29,0)</f>
        <v>#N/A</v>
      </c>
      <c r="S383" s="22" t="s">
        <v>587</v>
      </c>
      <c r="T383" s="17" t="str">
        <f>VLOOKUP(A383,[4]ImportationMaterialProgrammingE!B:F,5,0)</f>
        <v/>
      </c>
      <c r="U383" s="22" t="e">
        <f>VLOOKUP(E383,[3]Relatório!$A$1:$AK$65536,33,0)</f>
        <v>#N/A</v>
      </c>
      <c r="V383" s="22" t="s">
        <v>587</v>
      </c>
      <c r="W383" s="18" t="str">
        <f t="shared" ca="1" si="17"/>
        <v/>
      </c>
      <c r="X383" s="3" t="s">
        <v>458</v>
      </c>
      <c r="Z383" s="15" t="str">
        <f>VLOOKUP(A383,[4]ImportationMaterialProgrammingE!B:X,23,0)</f>
        <v>DTA EADI</v>
      </c>
      <c r="AA383" s="1" t="str">
        <f>IF(Z383="DTA TRANSP","",VLOOKUP(A383,[4]ImportationMaterialProgrammingE!$B:$V,21,0))</f>
        <v/>
      </c>
      <c r="AB383" s="22" t="e">
        <f>VLOOKUP(E383,[3]Relatório!$A$1:$AK$65536,36,0)</f>
        <v>#N/A</v>
      </c>
      <c r="AC383" s="22" t="s">
        <v>587</v>
      </c>
      <c r="AF383" s="24"/>
      <c r="AG383" s="24"/>
      <c r="AH383" s="24"/>
      <c r="AI383" s="24"/>
    </row>
    <row r="384" spans="1:35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VLOOKUP(A384,[4]ImportationMaterialProgrammingE!B$3:C$1048576,2,0)</f>
        <v xml:space="preserve">540201629 </v>
      </c>
      <c r="F384" s="3" t="s">
        <v>585</v>
      </c>
      <c r="G384" s="3" t="s">
        <v>452</v>
      </c>
      <c r="H384" s="17">
        <f t="shared" ca="1" si="15"/>
        <v>68</v>
      </c>
      <c r="I384" s="15" t="str">
        <f>IF(VLOOKUP(A384,[4]ImportationMaterialProgrammingE!B$4:U$1048576,20,0)=0,"",VLOOKUP(A384,[4]ImportationMaterialProgrammingE!B$4:U$1048576,20,0))</f>
        <v>28/02/2022</v>
      </c>
      <c r="J384" s="15" t="str">
        <f>IF(VLOOKUP(A384,[4]ImportationMaterialProgrammingE!B$3:Y$1048576,24,0)&lt;&gt;"","Sim","Não")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VLOOKUP(A384,[4]ImportationMaterialProgrammingE!B:AN,39,0)</f>
        <v>2204531390</v>
      </c>
      <c r="R384" s="22" t="e">
        <f>VLOOKUP(E384,[3]Relatório!$A$1:$AK$65536,29,0)</f>
        <v>#N/A</v>
      </c>
      <c r="S384" s="22">
        <v>44629</v>
      </c>
      <c r="T384" s="17" t="str">
        <f>VLOOKUP(A384,[4]ImportationMaterialProgrammingE!B:F,5,0)</f>
        <v>VERDE</v>
      </c>
      <c r="U384" s="22" t="e">
        <f>VLOOKUP(E384,[3]Relatório!$A$1:$AK$65536,33,0)</f>
        <v>#N/A</v>
      </c>
      <c r="V384" s="22">
        <v>44629</v>
      </c>
      <c r="W384" s="18">
        <f t="shared" ca="1" si="17"/>
        <v>6</v>
      </c>
      <c r="X384" s="3" t="s">
        <v>458</v>
      </c>
      <c r="Z384" s="15" t="str">
        <f>VLOOKUP(A384,[4]ImportationMaterialProgrammingE!B:X,23,0)</f>
        <v>FINALIZADO</v>
      </c>
      <c r="AA384" s="1" t="str">
        <f>IF(Z384="DTA TRANSP","",VLOOKUP(A384,[4]ImportationMaterialProgrammingE!$B:$V,21,0))</f>
        <v>09/03/2022</v>
      </c>
      <c r="AB384" s="22" t="e">
        <f>VLOOKUP(E384,[3]Relatório!$A$1:$AK$65536,36,0)</f>
        <v>#N/A</v>
      </c>
      <c r="AC384" s="22">
        <v>44630</v>
      </c>
      <c r="AD384" s="3" t="s">
        <v>457</v>
      </c>
      <c r="AF384" s="24"/>
      <c r="AG384" s="24"/>
      <c r="AH384" s="24"/>
      <c r="AI384" s="24"/>
    </row>
    <row r="385" spans="1:35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VLOOKUP(A385,[4]ImportationMaterialProgrammingE!B$3:C$1048576,2,0)</f>
        <v xml:space="preserve">540201630 </v>
      </c>
      <c r="F385" s="3" t="s">
        <v>585</v>
      </c>
      <c r="G385" s="3" t="s">
        <v>452</v>
      </c>
      <c r="H385" s="17">
        <f t="shared" ca="1" si="15"/>
        <v>68</v>
      </c>
      <c r="I385" s="15" t="str">
        <f>IF(VLOOKUP(A385,[4]ImportationMaterialProgrammingE!B$4:U$1048576,20,0)=0,"",VLOOKUP(A385,[4]ImportationMaterialProgrammingE!B$4:U$1048576,20,0))</f>
        <v>22/03/2022</v>
      </c>
      <c r="J385" s="15" t="str">
        <f>IF(VLOOKUP(A385,[4]ImportationMaterialProgrammingE!B$3:Y$1048576,24,0)&lt;&gt;"","Sim","Não")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P385" s="3" t="s">
        <v>586</v>
      </c>
      <c r="Q385" s="16" t="str">
        <f>VLOOKUP(A385,[4]ImportationMaterialProgrammingE!B:AN,39,0)</f>
        <v>2204731527</v>
      </c>
      <c r="R385" s="22" t="e">
        <f>VLOOKUP(E385,[3]Relatório!$A$1:$AK$65536,29,0)</f>
        <v>#N/A</v>
      </c>
      <c r="S385" s="22">
        <v>44631</v>
      </c>
      <c r="T385" s="17" t="str">
        <f>VLOOKUP(A385,[4]ImportationMaterialProgrammingE!B:F,5,0)</f>
        <v>VERDE</v>
      </c>
      <c r="U385" s="22" t="e">
        <f>VLOOKUP(E385,[3]Relatório!$A$1:$AK$65536,33,0)</f>
        <v>#N/A</v>
      </c>
      <c r="V385" s="22">
        <v>44631</v>
      </c>
      <c r="W385" s="18">
        <f t="shared" ca="1" si="17"/>
        <v>8</v>
      </c>
      <c r="X385" s="3" t="s">
        <v>458</v>
      </c>
      <c r="Z385" s="15" t="str">
        <f>VLOOKUP(A385,[4]ImportationMaterialProgrammingE!B:X,23,0)</f>
        <v/>
      </c>
      <c r="AA385" s="1" t="str">
        <f>IF(Z385="DTA TRANSP","",VLOOKUP(A385,[4]ImportationMaterialProgrammingE!$B:$V,21,0))</f>
        <v/>
      </c>
      <c r="AB385" s="22" t="e">
        <f>VLOOKUP(E385,[3]Relatório!$A$1:$AK$65536,36,0)</f>
        <v>#N/A</v>
      </c>
      <c r="AC385" s="22">
        <v>44631</v>
      </c>
      <c r="AD385" s="3" t="s">
        <v>457</v>
      </c>
      <c r="AF385" s="24"/>
      <c r="AG385" s="24"/>
      <c r="AH385" s="24"/>
      <c r="AI385" s="24"/>
    </row>
    <row r="386" spans="1:35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VLOOKUP(A386,[4]ImportationMaterialProgrammingE!B$3:C$1048576,2,0)</f>
        <v xml:space="preserve">540201632 </v>
      </c>
      <c r="F386" s="3" t="s">
        <v>585</v>
      </c>
      <c r="G386" s="3" t="s">
        <v>452</v>
      </c>
      <c r="H386" s="17">
        <f t="shared" ca="1" si="15"/>
        <v>68</v>
      </c>
      <c r="I386" s="15" t="str">
        <f>IF(VLOOKUP(A386,[4]ImportationMaterialProgrammingE!B$4:U$1048576,20,0)=0,"",VLOOKUP(A386,[4]ImportationMaterialProgrammingE!B$4:U$1048576,20,0))</f>
        <v>25/02/2022</v>
      </c>
      <c r="J386" s="15" t="str">
        <f>IF(VLOOKUP(A386,[4]ImportationMaterialProgrammingE!B$3:Y$1048576,24,0)&lt;&gt;"","Sim","Não")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P386" s="3" t="s">
        <v>586</v>
      </c>
      <c r="Q386" s="16" t="str">
        <f>VLOOKUP(A386,[4]ImportationMaterialProgrammingE!B:AN,39,0)</f>
        <v>2203815140</v>
      </c>
      <c r="R386" s="22" t="e">
        <f>VLOOKUP(E386,[3]Relatório!$A$1:$AK$65536,29,0)</f>
        <v>#N/A</v>
      </c>
      <c r="S386" s="22">
        <v>44617</v>
      </c>
      <c r="T386" s="17" t="str">
        <f>VLOOKUP(A386,[4]ImportationMaterialProgrammingE!B:F,5,0)</f>
        <v>VERMELHO</v>
      </c>
      <c r="U386" s="22" t="e">
        <f>VLOOKUP(E386,[3]Relatório!$A$1:$AK$65536,33,0)</f>
        <v>#N/A</v>
      </c>
      <c r="V386" s="22">
        <v>44634</v>
      </c>
      <c r="W386" s="18">
        <f t="shared" ca="1" si="17"/>
        <v>11</v>
      </c>
      <c r="Z386" s="15" t="str">
        <f>VLOOKUP(A386,[4]ImportationMaterialProgrammingE!B:X,23,0)</f>
        <v>MBB</v>
      </c>
      <c r="AA386" s="1" t="str">
        <f>IF(Z386="DTA TRANSP","",VLOOKUP(A386,[4]ImportationMaterialProgrammingE!$B:$V,21,0))</f>
        <v>25/02/2022</v>
      </c>
      <c r="AB386" s="22" t="e">
        <f>VLOOKUP(E386,[3]Relatório!$A$1:$AK$65536,36,0)</f>
        <v>#N/A</v>
      </c>
      <c r="AC386" s="22" t="s">
        <v>587</v>
      </c>
      <c r="AF386" s="24"/>
      <c r="AG386" s="24"/>
      <c r="AH386" s="24"/>
      <c r="AI386" s="24"/>
    </row>
    <row r="387" spans="1:35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VLOOKUP(A387,[4]ImportationMaterialProgrammingE!B$3:C$1048576,2,0)</f>
        <v xml:space="preserve">540201631 </v>
      </c>
      <c r="F387" s="3" t="s">
        <v>585</v>
      </c>
      <c r="G387" s="3" t="s">
        <v>452</v>
      </c>
      <c r="H387" s="17">
        <f t="shared" ca="1" si="15"/>
        <v>68</v>
      </c>
      <c r="I387" s="15" t="str">
        <f>IF(VLOOKUP(A387,[4]ImportationMaterialProgrammingE!B$4:U$1048576,20,0)=0,"",VLOOKUP(A387,[4]ImportationMaterialProgrammingE!B$4:U$1048576,20,0))</f>
        <v>14/03/2022</v>
      </c>
      <c r="J387" s="15" t="str">
        <f>IF(VLOOKUP(A387,[4]ImportationMaterialProgrammingE!B$3:Y$1048576,24,0)&lt;&gt;"","Sim","Não")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VLOOKUP(A387,[4]ImportationMaterialProgrammingE!B:AN,39,0)</f>
        <v>2204066957</v>
      </c>
      <c r="R387" s="22" t="e">
        <f>VLOOKUP(E387,[3]Relatório!$A$1:$AK$65536,29,0)</f>
        <v>#N/A</v>
      </c>
      <c r="S387" s="22">
        <v>44623</v>
      </c>
      <c r="T387" s="17" t="str">
        <f>VLOOKUP(A387,[4]ImportationMaterialProgrammingE!B:F,5,0)</f>
        <v>VERDE</v>
      </c>
      <c r="U387" s="22" t="e">
        <f>VLOOKUP(E387,[3]Relatório!$A$1:$AK$65536,33,0)</f>
        <v>#N/A</v>
      </c>
      <c r="V387" s="22">
        <v>44634</v>
      </c>
      <c r="W387" s="18">
        <f t="shared" ca="1" si="17"/>
        <v>11</v>
      </c>
      <c r="X387" s="3" t="s">
        <v>458</v>
      </c>
      <c r="Z387" s="15" t="str">
        <f>VLOOKUP(A387,[4]ImportationMaterialProgrammingE!B:X,23,0)</f>
        <v>FINALIZADO</v>
      </c>
      <c r="AA387" s="1" t="str">
        <f>IF(Z387="DTA TRANSP","",VLOOKUP(A387,[4]ImportationMaterialProgrammingE!$B:$V,21,0))</f>
        <v>17/03/2022</v>
      </c>
      <c r="AB387" s="22" t="e">
        <f>VLOOKUP(E387,[3]Relatório!$A$1:$AK$65536,36,0)</f>
        <v>#N/A</v>
      </c>
      <c r="AC387" s="22" t="s">
        <v>587</v>
      </c>
      <c r="AF387" s="24"/>
      <c r="AG387" s="24"/>
      <c r="AH387" s="24"/>
      <c r="AI387" s="24"/>
    </row>
    <row r="388" spans="1:35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VLOOKUP(A388,[4]ImportationMaterialProgrammingE!B$3:C$1048576,2,0)</f>
        <v xml:space="preserve">540201634 </v>
      </c>
      <c r="F388" s="3" t="s">
        <v>585</v>
      </c>
      <c r="G388" s="3" t="s">
        <v>452</v>
      </c>
      <c r="H388" s="17">
        <f t="shared" ca="1" si="15"/>
        <v>68</v>
      </c>
      <c r="I388" s="15" t="str">
        <f>IF(VLOOKUP(A388,[4]ImportationMaterialProgrammingE!B$4:U$1048576,20,0)=0,"",VLOOKUP(A388,[4]ImportationMaterialProgrammingE!B$4:U$1048576,20,0))</f>
        <v>02/02/2022</v>
      </c>
      <c r="J388" s="15" t="str">
        <f>IF(VLOOKUP(A388,[4]ImportationMaterialProgrammingE!B$3:Y$1048576,24,0)&lt;&gt;"","Sim","Não")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P388" s="3" t="s">
        <v>586</v>
      </c>
      <c r="Q388" s="16" t="str">
        <f>VLOOKUP(A388,[4]ImportationMaterialProgrammingE!B:AN,39,0)</f>
        <v>2203815204</v>
      </c>
      <c r="R388" s="22" t="e">
        <f>VLOOKUP(E388,[3]Relatório!$A$1:$AK$65536,29,0)</f>
        <v>#N/A</v>
      </c>
      <c r="S388" s="22">
        <v>44617</v>
      </c>
      <c r="T388" s="17" t="str">
        <f>VLOOKUP(A388,[4]ImportationMaterialProgrammingE!B:F,5,0)</f>
        <v>VERMELHO</v>
      </c>
      <c r="U388" s="22" t="e">
        <f>VLOOKUP(E388,[3]Relatório!$A$1:$AK$65536,33,0)</f>
        <v>#N/A</v>
      </c>
      <c r="V388" s="22">
        <v>44634</v>
      </c>
      <c r="W388" s="18">
        <f t="shared" ca="1" si="17"/>
        <v>11</v>
      </c>
      <c r="Z388" s="15" t="str">
        <f>VLOOKUP(A388,[4]ImportationMaterialProgrammingE!B:X,23,0)</f>
        <v/>
      </c>
      <c r="AA388" s="1" t="str">
        <f>IF(Z388="DTA TRANSP","",VLOOKUP(A388,[4]ImportationMaterialProgrammingE!$B:$V,21,0))</f>
        <v/>
      </c>
      <c r="AB388" s="22" t="e">
        <f>VLOOKUP(E388,[3]Relatório!$A$1:$AK$65536,36,0)</f>
        <v>#N/A</v>
      </c>
      <c r="AC388" s="22" t="s">
        <v>587</v>
      </c>
      <c r="AF388" s="24"/>
      <c r="AG388" s="24"/>
      <c r="AH388" s="24"/>
      <c r="AI388" s="24"/>
    </row>
    <row r="389" spans="1:35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VLOOKUP(A389,[4]ImportationMaterialProgrammingE!B$3:C$1048576,2,0)</f>
        <v xml:space="preserve">540201633 </v>
      </c>
      <c r="F389" s="3" t="s">
        <v>585</v>
      </c>
      <c r="G389" s="3" t="s">
        <v>452</v>
      </c>
      <c r="H389" s="17">
        <f t="shared" ref="H389:H452" ca="1" si="18">IFERROR(IF(D389&gt;L389,90-_xlfn.DAYS(NOW(),D389),90-_xlfn.DAYS(NOW(),L389)),90-_xlfn.DAYS(NOW(),D389))</f>
        <v>68</v>
      </c>
      <c r="I389" s="15" t="str">
        <f>IF(VLOOKUP(A389,[4]ImportationMaterialProgrammingE!B$4:U$1048576,20,0)=0,"",VLOOKUP(A389,[4]ImportationMaterialProgrammingE!B$4:U$1048576,20,0))</f>
        <v>07/03/2022</v>
      </c>
      <c r="J389" s="15" t="str">
        <f>IF(VLOOKUP(A389,[4]ImportationMaterialProgrammingE!B$3:Y$1048576,24,0)&lt;&gt;"","Sim","Não")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VLOOKUP(A389,[4]ImportationMaterialProgrammingE!B:AN,39,0)</f>
        <v>2204211728</v>
      </c>
      <c r="R389" s="22" t="e">
        <f>VLOOKUP(E389,[3]Relatório!$A$1:$AK$65536,29,0)</f>
        <v>#N/A</v>
      </c>
      <c r="S389" s="22">
        <v>44624</v>
      </c>
      <c r="T389" s="17" t="str">
        <f>VLOOKUP(A389,[4]ImportationMaterialProgrammingE!B:F,5,0)</f>
        <v>VERDE</v>
      </c>
      <c r="U389" s="22" t="e">
        <f>VLOOKUP(E389,[3]Relatório!$A$1:$AK$65536,33,0)</f>
        <v>#N/A</v>
      </c>
      <c r="V389" s="22">
        <v>44631</v>
      </c>
      <c r="W389" s="18">
        <f t="shared" ref="W389:W400" ca="1" si="20">IF(V389&lt;&gt;"",15-_xlfn.DAYS(NOW(),V389),"")</f>
        <v>8</v>
      </c>
      <c r="X389" s="3" t="s">
        <v>458</v>
      </c>
      <c r="Z389" s="15" t="str">
        <f>VLOOKUP(A389,[4]ImportationMaterialProgrammingE!B:X,23,0)</f>
        <v>FINALIZADO</v>
      </c>
      <c r="AA389" s="1" t="str">
        <f>IF(Z389="DTA TRANSP","",VLOOKUP(A389,[4]ImportationMaterialProgrammingE!$B:$V,21,0))</f>
        <v>07/03/2022</v>
      </c>
      <c r="AB389" s="22" t="e">
        <f>VLOOKUP(E389,[3]Relatório!$A$1:$AK$65536,36,0)</f>
        <v>#N/A</v>
      </c>
      <c r="AC389" s="22">
        <v>44627</v>
      </c>
      <c r="AD389" s="3" t="s">
        <v>457</v>
      </c>
      <c r="AF389" s="24"/>
      <c r="AG389" s="24"/>
      <c r="AH389" s="24"/>
      <c r="AI389" s="24"/>
    </row>
    <row r="390" spans="1:35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VLOOKUP(A390,[4]ImportationMaterialProgrammingE!B$3:C$1048576,2,0)</f>
        <v xml:space="preserve">540201635 </v>
      </c>
      <c r="F390" s="3" t="s">
        <v>585</v>
      </c>
      <c r="G390" s="3" t="s">
        <v>452</v>
      </c>
      <c r="H390" s="17">
        <f t="shared" ca="1" si="18"/>
        <v>68</v>
      </c>
      <c r="I390" s="15" t="str">
        <f>IF(VLOOKUP(A390,[4]ImportationMaterialProgrammingE!B$4:U$1048576,20,0)=0,"",VLOOKUP(A390,[4]ImportationMaterialProgrammingE!B$4:U$1048576,20,0))</f>
        <v/>
      </c>
      <c r="J390" s="15" t="str">
        <f>IF(VLOOKUP(A390,[4]ImportationMaterialProgrammingE!B$3:Y$1048576,24,0)&lt;&gt;"","Sim","Não")</f>
        <v>Sim</v>
      </c>
      <c r="K390" s="15" t="str">
        <f>IF(VLOOKUP(A390,[2]ImportationMaterialProgrammingE!B:X,23,0)="DTA TRANSP",VLOOKUP(A390,[2]ImportationMaterialProgrammingE!B:V,21,0),"")</f>
        <v>15/03/2022</v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VLOOKUP(A390,[4]ImportationMaterialProgrammingE!B:AN,39,0)</f>
        <v xml:space="preserve">          </v>
      </c>
      <c r="R390" s="22" t="e">
        <f>VLOOKUP(E390,[3]Relatório!$A$1:$AK$65536,29,0)</f>
        <v>#N/A</v>
      </c>
      <c r="S390" s="22" t="s">
        <v>587</v>
      </c>
      <c r="T390" s="17" t="str">
        <f>VLOOKUP(A390,[4]ImportationMaterialProgrammingE!B:F,5,0)</f>
        <v/>
      </c>
      <c r="U390" s="22" t="e">
        <f>VLOOKUP(E390,[3]Relatório!$A$1:$AK$65536,33,0)</f>
        <v>#N/A</v>
      </c>
      <c r="V390" s="22">
        <v>44634</v>
      </c>
      <c r="W390" s="18">
        <f t="shared" ca="1" si="20"/>
        <v>11</v>
      </c>
      <c r="X390" s="3" t="s">
        <v>458</v>
      </c>
      <c r="Z390" s="15" t="str">
        <f>VLOOKUP(A390,[4]ImportationMaterialProgrammingE!B:X,23,0)</f>
        <v>DTA EADI</v>
      </c>
      <c r="AA390" s="1" t="str">
        <f>IF(Z390="DTA TRANSP","",VLOOKUP(A390,[4]ImportationMaterialProgrammingE!$B:$V,21,0))</f>
        <v/>
      </c>
      <c r="AB390" s="22" t="e">
        <f>VLOOKUP(E390,[3]Relatório!$A$1:$AK$65536,36,0)</f>
        <v>#N/A</v>
      </c>
      <c r="AC390" s="22" t="s">
        <v>587</v>
      </c>
      <c r="AF390" s="24"/>
      <c r="AG390" s="24"/>
      <c r="AH390" s="24"/>
      <c r="AI390" s="24"/>
    </row>
    <row r="391" spans="1:35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VLOOKUP(A391,[4]ImportationMaterialProgrammingE!B$3:C$1048576,2,0)</f>
        <v xml:space="preserve">540201636 </v>
      </c>
      <c r="F391" s="3" t="s">
        <v>585</v>
      </c>
      <c r="G391" s="3" t="s">
        <v>452</v>
      </c>
      <c r="H391" s="17">
        <f t="shared" ca="1" si="18"/>
        <v>68</v>
      </c>
      <c r="I391" s="15" t="str">
        <f>IF(VLOOKUP(A391,[4]ImportationMaterialProgrammingE!B$4:U$1048576,20,0)=0,"",VLOOKUP(A391,[4]ImportationMaterialProgrammingE!B$4:U$1048576,20,0))</f>
        <v>31/03/2022</v>
      </c>
      <c r="J391" s="15" t="str">
        <f>IF(VLOOKUP(A391,[4]ImportationMaterialProgrammingE!B$3:Y$1048576,24,0)&lt;&gt;"","Sim","Não")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VLOOKUP(A391,[4]ImportationMaterialProgrammingE!B:AN,39,0)</f>
        <v xml:space="preserve">          </v>
      </c>
      <c r="R391" s="22" t="e">
        <f>VLOOKUP(E391,[3]Relatório!$A$1:$AK$65536,29,0)</f>
        <v>#N/A</v>
      </c>
      <c r="S391" s="22" t="s">
        <v>587</v>
      </c>
      <c r="T391" s="17" t="str">
        <f>VLOOKUP(A391,[4]ImportationMaterialProgrammingE!B:F,5,0)</f>
        <v/>
      </c>
      <c r="U391" s="22" t="e">
        <f>VLOOKUP(E391,[3]Relatório!$A$1:$AK$65536,33,0)</f>
        <v>#N/A</v>
      </c>
      <c r="V391" s="22">
        <v>44634</v>
      </c>
      <c r="W391" s="18">
        <f t="shared" ca="1" si="20"/>
        <v>11</v>
      </c>
      <c r="X391" s="3" t="s">
        <v>458</v>
      </c>
      <c r="Z391" s="15" t="str">
        <f>VLOOKUP(A391,[4]ImportationMaterialProgrammingE!B:X,23,0)</f>
        <v>DTA TRANSP</v>
      </c>
      <c r="AA391" s="1" t="str">
        <f>IF(Z391="DTA TRANSP","",VLOOKUP(A391,[4]ImportationMaterialProgrammingE!$B:$V,21,0))</f>
        <v/>
      </c>
      <c r="AB391" s="22" t="e">
        <f>VLOOKUP(E391,[3]Relatório!$A$1:$AK$65536,36,0)</f>
        <v>#N/A</v>
      </c>
      <c r="AC391" s="22" t="s">
        <v>587</v>
      </c>
      <c r="AF391" s="24"/>
      <c r="AG391" s="24"/>
      <c r="AH391" s="24"/>
      <c r="AI391" s="24"/>
    </row>
    <row r="392" spans="1:35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VLOOKUP(A392,[4]ImportationMaterialProgrammingE!B$3:C$1048576,2,0)</f>
        <v xml:space="preserve">540201637 </v>
      </c>
      <c r="F392" s="3" t="s">
        <v>585</v>
      </c>
      <c r="G392" s="3" t="s">
        <v>452</v>
      </c>
      <c r="H392" s="17">
        <f t="shared" ca="1" si="18"/>
        <v>68</v>
      </c>
      <c r="I392" s="15" t="str">
        <f>IF(VLOOKUP(A392,[4]ImportationMaterialProgrammingE!B$4:U$1048576,20,0)=0,"",VLOOKUP(A392,[4]ImportationMaterialProgrammingE!B$4:U$1048576,20,0))</f>
        <v/>
      </c>
      <c r="J392" s="15" t="str">
        <f>IF(VLOOKUP(A392,[4]ImportationMaterialProgrammingE!B$3:Y$1048576,24,0)&lt;&gt;"","Sim","Não")</f>
        <v>Sim</v>
      </c>
      <c r="K392" s="15" t="str">
        <f>IF(VLOOKUP(A392,[2]ImportationMaterialProgrammingE!B:X,23,0)="DTA TRANSP",VLOOKUP(A392,[2]ImportationMaterialProgrammingE!B:V,21,0),"")</f>
        <v>15/03/2022</v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P392" s="3" t="s">
        <v>586</v>
      </c>
      <c r="Q392" s="16" t="str">
        <f>VLOOKUP(A392,[4]ImportationMaterialProgrammingE!B:AN,39,0)</f>
        <v xml:space="preserve">          </v>
      </c>
      <c r="R392" s="22" t="e">
        <f>VLOOKUP(E392,[3]Relatório!$A$1:$AK$65536,29,0)</f>
        <v>#N/A</v>
      </c>
      <c r="S392" s="22" t="s">
        <v>587</v>
      </c>
      <c r="T392" s="17" t="str">
        <f>VLOOKUP(A392,[4]ImportationMaterialProgrammingE!B:F,5,0)</f>
        <v/>
      </c>
      <c r="U392" s="22" t="e">
        <f>VLOOKUP(E392,[3]Relatório!$A$1:$AK$65536,33,0)</f>
        <v>#N/A</v>
      </c>
      <c r="V392" s="22">
        <v>44634</v>
      </c>
      <c r="W392" s="18">
        <f t="shared" ca="1" si="20"/>
        <v>11</v>
      </c>
      <c r="X392" s="3" t="s">
        <v>458</v>
      </c>
      <c r="Z392" s="15" t="str">
        <f>VLOOKUP(A392,[4]ImportationMaterialProgrammingE!B:X,23,0)</f>
        <v>DTA EADI</v>
      </c>
      <c r="AA392" s="1" t="str">
        <f>IF(Z392="DTA TRANSP","",VLOOKUP(A392,[4]ImportationMaterialProgrammingE!$B:$V,21,0))</f>
        <v/>
      </c>
      <c r="AB392" s="22" t="e">
        <f>VLOOKUP(E392,[3]Relatório!$A$1:$AK$65536,36,0)</f>
        <v>#N/A</v>
      </c>
      <c r="AC392" s="22" t="s">
        <v>587</v>
      </c>
      <c r="AF392" s="24"/>
      <c r="AG392" s="24"/>
      <c r="AH392" s="24"/>
      <c r="AI392" s="24"/>
    </row>
    <row r="393" spans="1:35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VLOOKUP(A393,[4]ImportationMaterialProgrammingE!B$3:C$1048576,2,0)</f>
        <v xml:space="preserve">540201638 </v>
      </c>
      <c r="F393" s="3" t="s">
        <v>585</v>
      </c>
      <c r="G393" s="3" t="s">
        <v>452</v>
      </c>
      <c r="H393" s="17">
        <f t="shared" ca="1" si="18"/>
        <v>68</v>
      </c>
      <c r="I393" s="15" t="str">
        <f>IF(VLOOKUP(A393,[4]ImportationMaterialProgrammingE!B$4:U$1048576,20,0)=0,"",VLOOKUP(A393,[4]ImportationMaterialProgrammingE!B$4:U$1048576,20,0))</f>
        <v>18/03/2022</v>
      </c>
      <c r="J393" s="15" t="str">
        <f>IF(VLOOKUP(A393,[4]ImportationMaterialProgrammingE!B$3:Y$1048576,24,0)&lt;&gt;"","Sim","Não")</f>
        <v>Sim</v>
      </c>
      <c r="K393" s="15" t="str">
        <f>IF(VLOOKUP(A393,[2]ImportationMaterialProgrammingE!B:X,23,0)="DTA TRANSP",VLOOKUP(A393,[2]ImportationMaterialProgrammingE!B:V,21,0),"")</f>
        <v>15/03/2022</v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VLOOKUP(A393,[4]ImportationMaterialProgrammingE!B:AN,39,0)</f>
        <v xml:space="preserve">          </v>
      </c>
      <c r="R393" s="22" t="e">
        <f>VLOOKUP(E393,[3]Relatório!$A$1:$AK$65536,29,0)</f>
        <v>#N/A</v>
      </c>
      <c r="S393" s="22" t="s">
        <v>587</v>
      </c>
      <c r="T393" s="17" t="str">
        <f>VLOOKUP(A393,[4]ImportationMaterialProgrammingE!B:F,5,0)</f>
        <v/>
      </c>
      <c r="U393" s="22" t="e">
        <f>VLOOKUP(E393,[3]Relatório!$A$1:$AK$65536,33,0)</f>
        <v>#N/A</v>
      </c>
      <c r="V393" s="22">
        <v>44631</v>
      </c>
      <c r="W393" s="18">
        <f t="shared" ca="1" si="20"/>
        <v>8</v>
      </c>
      <c r="X393" s="3" t="s">
        <v>458</v>
      </c>
      <c r="Z393" s="15" t="str">
        <f>VLOOKUP(A393,[4]ImportationMaterialProgrammingE!B:X,23,0)</f>
        <v>MBB</v>
      </c>
      <c r="AA393" s="1" t="str">
        <f>IF(Z393="DTA TRANSP","",VLOOKUP(A393,[4]ImportationMaterialProgrammingE!$B:$V,21,0))</f>
        <v>18/03/2022</v>
      </c>
      <c r="AB393" s="22" t="e">
        <f>VLOOKUP(E393,[3]Relatório!$A$1:$AK$65536,36,0)</f>
        <v>#N/A</v>
      </c>
      <c r="AC393" s="22" t="s">
        <v>587</v>
      </c>
      <c r="AF393" s="24"/>
      <c r="AG393" s="24"/>
      <c r="AH393" s="24"/>
      <c r="AI393" s="24"/>
    </row>
    <row r="394" spans="1:35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VLOOKUP(A394,[4]ImportationMaterialProgrammingE!B$3:C$1048576,2,0)</f>
        <v xml:space="preserve">540201639 </v>
      </c>
      <c r="F394" s="3" t="s">
        <v>585</v>
      </c>
      <c r="G394" s="3" t="s">
        <v>452</v>
      </c>
      <c r="H394" s="17">
        <f t="shared" ca="1" si="18"/>
        <v>68</v>
      </c>
      <c r="I394" s="15" t="str">
        <f>IF(VLOOKUP(A394,[4]ImportationMaterialProgrammingE!B$4:U$1048576,20,0)=0,"",VLOOKUP(A394,[4]ImportationMaterialProgrammingE!B$4:U$1048576,20,0))</f>
        <v/>
      </c>
      <c r="J394" s="15" t="str">
        <f>IF(VLOOKUP(A394,[4]ImportationMaterialProgrammingE!B$3:Y$1048576,24,0)&lt;&gt;"","Sim","Não")</f>
        <v>Não</v>
      </c>
      <c r="K394" s="15" t="str">
        <f>IF(VLOOKUP(A394,[2]ImportationMaterialProgrammingE!B:X,23,0)="DTA TRANSP",VLOOKUP(A394,[2]ImportationMaterialProgrammingE!B:V,21,0),"")</f>
        <v>15/03/2022</v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P394" s="3" t="s">
        <v>586</v>
      </c>
      <c r="Q394" s="16" t="str">
        <f>VLOOKUP(A394,[4]ImportationMaterialProgrammingE!B:AN,39,0)</f>
        <v xml:space="preserve">          </v>
      </c>
      <c r="R394" s="22" t="e">
        <f>VLOOKUP(E394,[3]Relatório!$A$1:$AK$65536,29,0)</f>
        <v>#N/A</v>
      </c>
      <c r="S394" s="22" t="s">
        <v>587</v>
      </c>
      <c r="T394" s="17" t="str">
        <f>VLOOKUP(A394,[4]ImportationMaterialProgrammingE!B:F,5,0)</f>
        <v/>
      </c>
      <c r="U394" s="22" t="e">
        <f>VLOOKUP(E394,[3]Relatório!$A$1:$AK$65536,33,0)</f>
        <v>#N/A</v>
      </c>
      <c r="V394" s="22">
        <v>44631</v>
      </c>
      <c r="W394" s="18">
        <f t="shared" ca="1" si="20"/>
        <v>8</v>
      </c>
      <c r="X394" s="3" t="s">
        <v>458</v>
      </c>
      <c r="Z394" s="15" t="str">
        <f>VLOOKUP(A394,[4]ImportationMaterialProgrammingE!B:X,23,0)</f>
        <v>DTA TRANSP</v>
      </c>
      <c r="AA394" s="1" t="str">
        <f>IF(Z394="DTA TRANSP","",VLOOKUP(A394,[4]ImportationMaterialProgrammingE!$B:$V,21,0))</f>
        <v/>
      </c>
      <c r="AB394" s="22" t="e">
        <f>VLOOKUP(E394,[3]Relatório!$A$1:$AK$65536,36,0)</f>
        <v>#N/A</v>
      </c>
      <c r="AC394" s="22" t="s">
        <v>587</v>
      </c>
      <c r="AF394" s="24"/>
      <c r="AG394" s="24"/>
      <c r="AH394" s="24"/>
      <c r="AI394" s="24"/>
    </row>
    <row r="395" spans="1:35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VLOOKUP(A395,[4]ImportationMaterialProgrammingE!B$3:C$1048576,2,0)</f>
        <v xml:space="preserve">540201642 </v>
      </c>
      <c r="F395" s="3" t="s">
        <v>585</v>
      </c>
      <c r="G395" s="3" t="s">
        <v>452</v>
      </c>
      <c r="H395" s="17">
        <f t="shared" ca="1" si="18"/>
        <v>68</v>
      </c>
      <c r="I395" s="15" t="str">
        <f>IF(VLOOKUP(A395,[4]ImportationMaterialProgrammingE!B$4:U$1048576,20,0)=0,"",VLOOKUP(A395,[4]ImportationMaterialProgrammingE!B$4:U$1048576,20,0))</f>
        <v>22/03/2022</v>
      </c>
      <c r="J395" s="15" t="str">
        <f>IF(VLOOKUP(A395,[4]ImportationMaterialProgrammingE!B$3:Y$1048576,24,0)&lt;&gt;"","Sim","Não")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VLOOKUP(A395,[4]ImportationMaterialProgrammingE!B:AN,39,0)</f>
        <v>2204211736</v>
      </c>
      <c r="R395" s="22" t="e">
        <f>VLOOKUP(E395,[3]Relatório!$A$1:$AK$65536,29,0)</f>
        <v>#N/A</v>
      </c>
      <c r="S395" s="22">
        <v>44624</v>
      </c>
      <c r="T395" s="17" t="str">
        <f>VLOOKUP(A395,[4]ImportationMaterialProgrammingE!B:F,5,0)</f>
        <v>VERDE</v>
      </c>
      <c r="U395" s="22" t="e">
        <f>VLOOKUP(E395,[3]Relatório!$A$1:$AK$65536,33,0)</f>
        <v>#N/A</v>
      </c>
      <c r="V395" s="22">
        <v>44634</v>
      </c>
      <c r="W395" s="18">
        <f t="shared" ca="1" si="20"/>
        <v>11</v>
      </c>
      <c r="X395" s="3" t="s">
        <v>458</v>
      </c>
      <c r="Z395" s="15" t="str">
        <f>VLOOKUP(A395,[4]ImportationMaterialProgrammingE!B:X,23,0)</f>
        <v/>
      </c>
      <c r="AA395" s="1" t="str">
        <f>IF(Z395="DTA TRANSP","",VLOOKUP(A395,[4]ImportationMaterialProgrammingE!$B:$V,21,0))</f>
        <v/>
      </c>
      <c r="AB395" s="22" t="e">
        <f>VLOOKUP(E395,[3]Relatório!$A$1:$AK$65536,36,0)</f>
        <v>#N/A</v>
      </c>
      <c r="AC395" s="22" t="s">
        <v>587</v>
      </c>
      <c r="AF395" s="24"/>
      <c r="AG395" s="24"/>
      <c r="AH395" s="24"/>
      <c r="AI395" s="24"/>
    </row>
    <row r="396" spans="1:35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VLOOKUP(A396,[4]ImportationMaterialProgrammingE!B$3:C$1048576,2,0)</f>
        <v xml:space="preserve">540201641 </v>
      </c>
      <c r="F396" s="3" t="s">
        <v>585</v>
      </c>
      <c r="G396" s="3" t="s">
        <v>452</v>
      </c>
      <c r="H396" s="17">
        <f t="shared" ca="1" si="18"/>
        <v>68</v>
      </c>
      <c r="I396" s="15" t="str">
        <f>IF(VLOOKUP(A396,[4]ImportationMaterialProgrammingE!B$4:U$1048576,20,0)=0,"",VLOOKUP(A396,[4]ImportationMaterialProgrammingE!B$4:U$1048576,20,0))</f>
        <v>03/03/2022</v>
      </c>
      <c r="J396" s="15" t="str">
        <f>IF(VLOOKUP(A396,[4]ImportationMaterialProgrammingE!B$3:Y$1048576,24,0)&lt;&gt;"","Sim","Não")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VLOOKUP(A396,[4]ImportationMaterialProgrammingE!B:AN,39,0)</f>
        <v>2203973314</v>
      </c>
      <c r="R396" s="22" t="e">
        <f>VLOOKUP(E396,[3]Relatório!$A$1:$AK$65536,29,0)</f>
        <v>#N/A</v>
      </c>
      <c r="S396" s="22">
        <v>44622</v>
      </c>
      <c r="T396" s="17" t="str">
        <f>VLOOKUP(A396,[4]ImportationMaterialProgrammingE!B:F,5,0)</f>
        <v>VERDE</v>
      </c>
      <c r="U396" s="22" t="e">
        <f>VLOOKUP(E396,[3]Relatório!$A$1:$AK$65536,33,0)</f>
        <v>#N/A</v>
      </c>
      <c r="V396" s="22">
        <v>44634</v>
      </c>
      <c r="W396" s="18">
        <f t="shared" ca="1" si="20"/>
        <v>11</v>
      </c>
      <c r="X396" s="3" t="s">
        <v>454</v>
      </c>
      <c r="Z396" s="15" t="str">
        <f>VLOOKUP(A396,[4]ImportationMaterialProgrammingE!B:X,23,0)</f>
        <v>MBB</v>
      </c>
      <c r="AA396" s="1" t="str">
        <f>IF(Z396="DTA TRANSP","",VLOOKUP(A396,[4]ImportationMaterialProgrammingE!$B:$V,21,0))</f>
        <v>03/03/2022</v>
      </c>
      <c r="AB396" s="22" t="e">
        <f>VLOOKUP(E396,[3]Relatório!$A$1:$AK$65536,36,0)</f>
        <v>#N/A</v>
      </c>
      <c r="AC396" s="22">
        <v>44623</v>
      </c>
      <c r="AD396" s="3" t="s">
        <v>457</v>
      </c>
      <c r="AF396" s="24"/>
      <c r="AG396" s="24"/>
      <c r="AH396" s="24"/>
      <c r="AI396" s="24"/>
    </row>
    <row r="397" spans="1:35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VLOOKUP(A397,[4]ImportationMaterialProgrammingE!B$3:C$1048576,2,0)</f>
        <v xml:space="preserve">540201640 </v>
      </c>
      <c r="F397" s="3" t="s">
        <v>585</v>
      </c>
      <c r="G397" s="3" t="s">
        <v>452</v>
      </c>
      <c r="H397" s="17">
        <f t="shared" ca="1" si="18"/>
        <v>68</v>
      </c>
      <c r="I397" s="15" t="str">
        <f>IF(VLOOKUP(A397,[4]ImportationMaterialProgrammingE!B$4:U$1048576,20,0)=0,"",VLOOKUP(A397,[4]ImportationMaterialProgrammingE!B$4:U$1048576,20,0))</f>
        <v/>
      </c>
      <c r="J397" s="15" t="str">
        <f>IF(VLOOKUP(A397,[4]ImportationMaterialProgrammingE!B$3:Y$1048576,24,0)&lt;&gt;"","Sim","Não")</f>
        <v>Sim</v>
      </c>
      <c r="K397" s="15" t="str">
        <f>IF(VLOOKUP(A397,[2]ImportationMaterialProgrammingE!B:X,23,0)="DTA TRANSP",VLOOKUP(A397,[2]ImportationMaterialProgrammingE!B:V,21,0),"")</f>
        <v>16/03/2022</v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VLOOKUP(A397,[4]ImportationMaterialProgrammingE!B:AN,39,0)</f>
        <v xml:space="preserve">          </v>
      </c>
      <c r="R397" s="22" t="e">
        <f>VLOOKUP(E397,[3]Relatório!$A$1:$AK$65536,29,0)</f>
        <v>#N/A</v>
      </c>
      <c r="S397" s="22" t="s">
        <v>587</v>
      </c>
      <c r="T397" s="17" t="str">
        <f>VLOOKUP(A397,[4]ImportationMaterialProgrammingE!B:F,5,0)</f>
        <v/>
      </c>
      <c r="U397" s="22" t="e">
        <f>VLOOKUP(E397,[3]Relatório!$A$1:$AK$65536,33,0)</f>
        <v>#N/A</v>
      </c>
      <c r="V397" s="22">
        <v>44634</v>
      </c>
      <c r="W397" s="18">
        <f t="shared" ca="1" si="20"/>
        <v>11</v>
      </c>
      <c r="X397" s="3" t="s">
        <v>458</v>
      </c>
      <c r="Z397" s="15" t="str">
        <f>VLOOKUP(A397,[4]ImportationMaterialProgrammingE!B:X,23,0)</f>
        <v>DTA EADI</v>
      </c>
      <c r="AA397" s="1" t="str">
        <f>IF(Z397="DTA TRANSP","",VLOOKUP(A397,[4]ImportationMaterialProgrammingE!$B:$V,21,0))</f>
        <v/>
      </c>
      <c r="AB397" s="22" t="e">
        <f>VLOOKUP(E397,[3]Relatório!$A$1:$AK$65536,36,0)</f>
        <v>#N/A</v>
      </c>
      <c r="AC397" s="22" t="s">
        <v>587</v>
      </c>
      <c r="AF397" s="24"/>
      <c r="AG397" s="24"/>
      <c r="AH397" s="24"/>
      <c r="AI397" s="24"/>
    </row>
    <row r="398" spans="1:35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VLOOKUP(A398,[4]ImportationMaterialProgrammingE!B$3:C$1048576,2,0)</f>
        <v xml:space="preserve">540201643 </v>
      </c>
      <c r="F398" s="3" t="s">
        <v>585</v>
      </c>
      <c r="G398" s="3" t="s">
        <v>452</v>
      </c>
      <c r="H398" s="17">
        <f t="shared" ca="1" si="18"/>
        <v>68</v>
      </c>
      <c r="I398" s="15" t="str">
        <f>IF(VLOOKUP(A398,[4]ImportationMaterialProgrammingE!B$4:U$1048576,20,0)=0,"",VLOOKUP(A398,[4]ImportationMaterialProgrammingE!B$4:U$1048576,20,0))</f>
        <v>29/03/2022</v>
      </c>
      <c r="J398" s="15" t="str">
        <f>IF(VLOOKUP(A398,[4]ImportationMaterialProgrammingE!B$3:Y$1048576,24,0)&lt;&gt;"","Sim","Não")</f>
        <v>Sim</v>
      </c>
      <c r="K398" s="15" t="str">
        <f>IF(VLOOKUP(A398,[2]ImportationMaterialProgrammingE!B:X,23,0)="DTA TRANSP",VLOOKUP(A398,[2]ImportationMaterialProgrammingE!B:V,21,0),"")</f>
        <v>16/03/2022</v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VLOOKUP(A398,[4]ImportationMaterialProgrammingE!B:AN,39,0)</f>
        <v xml:space="preserve">          </v>
      </c>
      <c r="R398" s="22" t="e">
        <f>VLOOKUP(E398,[3]Relatório!$A$1:$AK$65536,29,0)</f>
        <v>#N/A</v>
      </c>
      <c r="S398" s="22" t="s">
        <v>587</v>
      </c>
      <c r="T398" s="17" t="str">
        <f>VLOOKUP(A398,[4]ImportationMaterialProgrammingE!B:F,5,0)</f>
        <v/>
      </c>
      <c r="U398" s="22" t="e">
        <f>VLOOKUP(E398,[3]Relatório!$A$1:$AK$65536,33,0)</f>
        <v>#N/A</v>
      </c>
      <c r="V398" s="22">
        <v>44634</v>
      </c>
      <c r="W398" s="18">
        <f t="shared" ca="1" si="20"/>
        <v>11</v>
      </c>
      <c r="X398" s="3" t="s">
        <v>458</v>
      </c>
      <c r="Z398" s="15" t="str">
        <f>VLOOKUP(A398,[4]ImportationMaterialProgrammingE!B:X,23,0)</f>
        <v>DTA EADI</v>
      </c>
      <c r="AA398" s="1" t="str">
        <f>IF(Z398="DTA TRANSP","",VLOOKUP(A398,[4]ImportationMaterialProgrammingE!$B:$V,21,0))</f>
        <v/>
      </c>
      <c r="AB398" s="22" t="e">
        <f>VLOOKUP(E398,[3]Relatório!$A$1:$AK$65536,36,0)</f>
        <v>#N/A</v>
      </c>
      <c r="AC398" s="22" t="s">
        <v>587</v>
      </c>
      <c r="AF398" s="24"/>
      <c r="AG398" s="24"/>
      <c r="AH398" s="24"/>
      <c r="AI398" s="24"/>
    </row>
    <row r="399" spans="1:35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VLOOKUP(A399,[4]ImportationMaterialProgrammingE!B$3:C$1048576,2,0)</f>
        <v xml:space="preserve">540201644 </v>
      </c>
      <c r="F399" s="3" t="s">
        <v>585</v>
      </c>
      <c r="G399" s="3" t="s">
        <v>452</v>
      </c>
      <c r="H399" s="17">
        <f t="shared" ca="1" si="18"/>
        <v>68</v>
      </c>
      <c r="I399" s="15" t="str">
        <f>IF(VLOOKUP(A399,[4]ImportationMaterialProgrammingE!B$4:U$1048576,20,0)=0,"",VLOOKUP(A399,[4]ImportationMaterialProgrammingE!B$4:U$1048576,20,0))</f>
        <v>04/03/2022</v>
      </c>
      <c r="J399" s="15" t="str">
        <f>IF(VLOOKUP(A399,[4]ImportationMaterialProgrammingE!B$3:Y$1048576,24,0)&lt;&gt;"","Sim","Não")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VLOOKUP(A399,[4]ImportationMaterialProgrammingE!B:AN,39,0)</f>
        <v>2204066973</v>
      </c>
      <c r="R399" s="22" t="e">
        <f>VLOOKUP(E399,[3]Relatório!$A$1:$AK$65536,29,0)</f>
        <v>#N/A</v>
      </c>
      <c r="S399" s="22">
        <v>44623</v>
      </c>
      <c r="T399" s="17" t="str">
        <f>VLOOKUP(A399,[4]ImportationMaterialProgrammingE!B:F,5,0)</f>
        <v>VERDE</v>
      </c>
      <c r="U399" s="22" t="e">
        <f>VLOOKUP(E399,[3]Relatório!$A$1:$AK$65536,33,0)</f>
        <v>#N/A</v>
      </c>
      <c r="V399" s="22">
        <v>44631</v>
      </c>
      <c r="W399" s="18">
        <f t="shared" ca="1" si="20"/>
        <v>8</v>
      </c>
      <c r="X399" s="3" t="s">
        <v>458</v>
      </c>
      <c r="Y399" s="3" t="s">
        <v>584</v>
      </c>
      <c r="Z399" s="15" t="str">
        <f>VLOOKUP(A399,[4]ImportationMaterialProgrammingE!B:X,23,0)</f>
        <v>FINALIZADO</v>
      </c>
      <c r="AA399" s="1" t="str">
        <f>IF(Z399="DTA TRANSP","",VLOOKUP(A399,[4]ImportationMaterialProgrammingE!$B:$V,21,0))</f>
        <v>04/03/2022</v>
      </c>
      <c r="AB399" s="22" t="e">
        <f>VLOOKUP(E399,[3]Relatório!$A$1:$AK$65536,36,0)</f>
        <v>#N/A</v>
      </c>
      <c r="AC399" s="22">
        <v>44627</v>
      </c>
      <c r="AD399" s="3" t="s">
        <v>457</v>
      </c>
      <c r="AF399" s="24"/>
      <c r="AG399" s="24"/>
      <c r="AH399" s="24"/>
      <c r="AI399" s="24"/>
    </row>
    <row r="400" spans="1:35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VLOOKUP(A400,[4]ImportationMaterialProgrammingE!B$3:C$1048576,2,0)</f>
        <v xml:space="preserve">540201645 </v>
      </c>
      <c r="F400" s="3" t="s">
        <v>585</v>
      </c>
      <c r="G400" s="3" t="s">
        <v>452</v>
      </c>
      <c r="H400" s="17">
        <f t="shared" ca="1" si="18"/>
        <v>68</v>
      </c>
      <c r="I400" s="15" t="str">
        <f>IF(VLOOKUP(A400,[4]ImportationMaterialProgrammingE!B$4:U$1048576,20,0)=0,"",VLOOKUP(A400,[4]ImportationMaterialProgrammingE!B$4:U$1048576,20,0))</f>
        <v>22/03/2022</v>
      </c>
      <c r="J400" s="15" t="str">
        <f>IF(VLOOKUP(A400,[4]ImportationMaterialProgrammingE!B$3:Y$1048576,24,0)&lt;&gt;"","Sim","Não")</f>
        <v>Sim</v>
      </c>
      <c r="K400" s="15" t="str">
        <f>IF(VLOOKUP(A400,[2]ImportationMaterialProgrammingE!B:X,23,0)="DTA TRANSP",VLOOKUP(A400,[2]ImportationMaterialProgrammingE!B:V,21,0),"")</f>
        <v>16/03/2022</v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VLOOKUP(A400,[4]ImportationMaterialProgrammingE!B:AN,39,0)</f>
        <v xml:space="preserve">          </v>
      </c>
      <c r="R400" s="22" t="e">
        <f>VLOOKUP(E400,[3]Relatório!$A$1:$AK$65536,29,0)</f>
        <v>#N/A</v>
      </c>
      <c r="S400" s="22" t="s">
        <v>587</v>
      </c>
      <c r="T400" s="17" t="str">
        <f>VLOOKUP(A400,[4]ImportationMaterialProgrammingE!B:F,5,0)</f>
        <v/>
      </c>
      <c r="U400" s="22" t="e">
        <f>VLOOKUP(E400,[3]Relatório!$A$1:$AK$65536,33,0)</f>
        <v>#N/A</v>
      </c>
      <c r="V400" s="22" t="s">
        <v>587</v>
      </c>
      <c r="W400" s="18" t="str">
        <f t="shared" ca="1" si="20"/>
        <v/>
      </c>
      <c r="X400" s="3" t="s">
        <v>458</v>
      </c>
      <c r="Z400" s="15" t="str">
        <f>VLOOKUP(A400,[4]ImportationMaterialProgrammingE!B:X,23,0)</f>
        <v>DTA EADI</v>
      </c>
      <c r="AA400" s="1" t="str">
        <f>IF(Z400="DTA TRANSP","",VLOOKUP(A400,[4]ImportationMaterialProgrammingE!$B:$V,21,0))</f>
        <v/>
      </c>
      <c r="AB400" s="22" t="e">
        <f>VLOOKUP(E400,[3]Relatório!$A$1:$AK$65536,36,0)</f>
        <v>#N/A</v>
      </c>
      <c r="AC400" s="22" t="s">
        <v>587</v>
      </c>
      <c r="AF400" s="24"/>
      <c r="AG400" s="24"/>
      <c r="AH400" s="24"/>
      <c r="AI400" s="24"/>
    </row>
    <row r="401" spans="1:35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 t="str">
        <f>VLOOKUP(A401,[4]ImportationMaterialProgrammingE!B$3:C$1048576,2,0)</f>
        <v xml:space="preserve">540201712 </v>
      </c>
      <c r="F401" s="3" t="s">
        <v>585</v>
      </c>
      <c r="H401" s="17">
        <f t="shared" ca="1" si="18"/>
        <v>77</v>
      </c>
      <c r="I401" s="15" t="str">
        <f>IF(VLOOKUP(A401,[4]ImportationMaterialProgrammingE!B$4:U$1048576,20,0)=0,"",VLOOKUP(A401,[4]ImportationMaterialProgrammingE!B$4:U$1048576,20,0))</f>
        <v>22/03/2022</v>
      </c>
      <c r="J401" s="15" t="str">
        <f>IF(VLOOKUP(A401,[4]ImportationMaterialProgrammingE!B$3:Y$1048576,24,0)&lt;&gt;"","Sim","Não")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VLOOKUP(A401,[4]ImportationMaterialProgrammingE!B:AN,39,0)</f>
        <v xml:space="preserve">          </v>
      </c>
      <c r="R401" s="22" t="e">
        <f>VLOOKUP(E401,[3]Relatório!$A$1:$AK$65536,29,0)</f>
        <v>#N/A</v>
      </c>
      <c r="S401" s="22" t="s">
        <v>587</v>
      </c>
      <c r="T401" s="17" t="str">
        <f>VLOOKUP(A401,[4]ImportationMaterialProgrammingE!B:F,5,0)</f>
        <v/>
      </c>
      <c r="U401" s="22" t="e">
        <f>VLOOKUP(E401,[3]Relatório!$A$1:$AK$65536,33,0)</f>
        <v>#N/A</v>
      </c>
      <c r="V401" s="22" t="s">
        <v>587</v>
      </c>
      <c r="Z401" s="15" t="str">
        <f>VLOOKUP(A401,[4]ImportationMaterialProgrammingE!B:X,23,0)</f>
        <v/>
      </c>
      <c r="AA401" s="1" t="str">
        <f>IF(Z401="DTA TRANSP","",VLOOKUP(A401,[4]ImportationMaterialProgrammingE!$B:$V,21,0))</f>
        <v/>
      </c>
      <c r="AB401" s="22" t="e">
        <f>VLOOKUP(E401,[3]Relatório!$A$1:$AK$65536,36,0)</f>
        <v>#N/A</v>
      </c>
      <c r="AC401" s="22" t="s">
        <v>587</v>
      </c>
      <c r="AF401" s="24"/>
      <c r="AG401" s="24"/>
      <c r="AH401" s="24"/>
      <c r="AI401" s="24"/>
    </row>
    <row r="402" spans="1:35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 t="str">
        <f>VLOOKUP(A402,[4]ImportationMaterialProgrammingE!B$3:C$1048576,2,0)</f>
        <v xml:space="preserve">540201713 </v>
      </c>
      <c r="F402" s="3" t="s">
        <v>585</v>
      </c>
      <c r="H402" s="17">
        <f t="shared" ca="1" si="18"/>
        <v>77</v>
      </c>
      <c r="I402" s="15" t="str">
        <f>IF(VLOOKUP(A402,[4]ImportationMaterialProgrammingE!B$4:U$1048576,20,0)=0,"",VLOOKUP(A402,[4]ImportationMaterialProgrammingE!B$4:U$1048576,20,0))</f>
        <v>16/03/2022</v>
      </c>
      <c r="J402" s="15" t="str">
        <f>IF(VLOOKUP(A402,[4]ImportationMaterialProgrammingE!B$3:Y$1048576,24,0)&lt;&gt;"","Sim","Não")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VLOOKUP(A402,[4]ImportationMaterialProgrammingE!B:AN,39,0)</f>
        <v>2204949034</v>
      </c>
      <c r="R402" s="22" t="e">
        <f>VLOOKUP(E402,[3]Relatório!$A$1:$AK$65536,29,0)</f>
        <v>#N/A</v>
      </c>
      <c r="S402" s="22" t="s">
        <v>587</v>
      </c>
      <c r="T402" s="17" t="str">
        <f>VLOOKUP(A402,[4]ImportationMaterialProgrammingE!B:F,5,0)</f>
        <v>VERDE</v>
      </c>
      <c r="U402" s="22" t="e">
        <f>VLOOKUP(E402,[3]Relatório!$A$1:$AK$65536,33,0)</f>
        <v>#N/A</v>
      </c>
      <c r="V402" s="22" t="s">
        <v>587</v>
      </c>
      <c r="Z402" s="15" t="str">
        <f>VLOOKUP(A402,[4]ImportationMaterialProgrammingE!B:X,23,0)</f>
        <v>FINALIZADO</v>
      </c>
      <c r="AA402" s="1" t="str">
        <f>IF(Z402="DTA TRANSP","",VLOOKUP(A402,[4]ImportationMaterialProgrammingE!$B:$V,21,0))</f>
        <v>16/03/2022</v>
      </c>
      <c r="AB402" s="22" t="e">
        <f>VLOOKUP(E402,[3]Relatório!$A$1:$AK$65536,36,0)</f>
        <v>#N/A</v>
      </c>
      <c r="AC402" s="22" t="s">
        <v>587</v>
      </c>
      <c r="AF402" s="24"/>
      <c r="AG402" s="24"/>
      <c r="AH402" s="24"/>
      <c r="AI402" s="24"/>
    </row>
    <row r="403" spans="1:35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 t="str">
        <f>VLOOKUP(A403,[4]ImportationMaterialProgrammingE!B$3:C$1048576,2,0)</f>
        <v xml:space="preserve">540201715 </v>
      </c>
      <c r="F403" s="3" t="s">
        <v>585</v>
      </c>
      <c r="H403" s="17">
        <f t="shared" ca="1" si="18"/>
        <v>77</v>
      </c>
      <c r="I403" s="15" t="str">
        <f>IF(VLOOKUP(A403,[4]ImportationMaterialProgrammingE!B$4:U$1048576,20,0)=0,"",VLOOKUP(A403,[4]ImportationMaterialProgrammingE!B$4:U$1048576,20,0))</f>
        <v>21/03/2022</v>
      </c>
      <c r="J403" s="15" t="str">
        <f>IF(VLOOKUP(A403,[4]ImportationMaterialProgrammingE!B$3:Y$1048576,24,0)&lt;&gt;"","Sim","Não")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VLOOKUP(A403,[4]ImportationMaterialProgrammingE!B:AN,39,0)</f>
        <v>2204634629</v>
      </c>
      <c r="R403" s="22" t="e">
        <f>VLOOKUP(E403,[3]Relatório!$A$1:$AK$65536,29,0)</f>
        <v>#N/A</v>
      </c>
      <c r="S403" s="22">
        <v>44630</v>
      </c>
      <c r="T403" s="17" t="str">
        <f>VLOOKUP(A403,[4]ImportationMaterialProgrammingE!B:F,5,0)</f>
        <v>VERDE</v>
      </c>
      <c r="U403" s="22" t="e">
        <f>VLOOKUP(E403,[3]Relatório!$A$1:$AK$65536,33,0)</f>
        <v>#N/A</v>
      </c>
      <c r="V403" s="22">
        <v>44630</v>
      </c>
      <c r="Z403" s="15" t="str">
        <f>VLOOKUP(A403,[4]ImportationMaterialProgrammingE!B:X,23,0)</f>
        <v/>
      </c>
      <c r="AA403" s="1" t="str">
        <f>IF(Z403="DTA TRANSP","",VLOOKUP(A403,[4]ImportationMaterialProgrammingE!$B:$V,21,0))</f>
        <v/>
      </c>
      <c r="AB403" s="22" t="e">
        <f>VLOOKUP(E403,[3]Relatório!$A$1:$AK$65536,36,0)</f>
        <v>#N/A</v>
      </c>
      <c r="AC403" s="22" t="s">
        <v>587</v>
      </c>
      <c r="AF403" s="24"/>
      <c r="AG403" s="24"/>
      <c r="AH403" s="24"/>
      <c r="AI403" s="24"/>
    </row>
    <row r="404" spans="1:35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 t="str">
        <f>VLOOKUP(A404,[4]ImportationMaterialProgrammingE!B$3:C$1048576,2,0)</f>
        <v xml:space="preserve">540201760 </v>
      </c>
      <c r="F404" s="3" t="s">
        <v>585</v>
      </c>
      <c r="H404" s="17">
        <f t="shared" ca="1" si="18"/>
        <v>77</v>
      </c>
      <c r="I404" s="15" t="str">
        <f>IF(VLOOKUP(A404,[4]ImportationMaterialProgrammingE!B$4:U$1048576,20,0)=0,"",VLOOKUP(A404,[4]ImportationMaterialProgrammingE!B$4:U$1048576,20,0))</f>
        <v>10/03/2022</v>
      </c>
      <c r="J404" s="15" t="str">
        <f>IF(VLOOKUP(A404,[4]ImportationMaterialProgrammingE!B$3:Y$1048576,24,0)&lt;&gt;"","Sim","Não")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VLOOKUP(A404,[4]ImportationMaterialProgrammingE!B:AN,39,0)</f>
        <v>2204531471</v>
      </c>
      <c r="R404" s="22" t="e">
        <f>VLOOKUP(E404,[3]Relatório!$A$1:$AK$65536,29,0)</f>
        <v>#N/A</v>
      </c>
      <c r="S404" s="22">
        <v>44629</v>
      </c>
      <c r="T404" s="17" t="str">
        <f>VLOOKUP(A404,[4]ImportationMaterialProgrammingE!B:F,5,0)</f>
        <v>VERDE</v>
      </c>
      <c r="U404" s="22" t="e">
        <f>VLOOKUP(E404,[3]Relatório!$A$1:$AK$65536,33,0)</f>
        <v>#N/A</v>
      </c>
      <c r="V404" s="22">
        <v>44629</v>
      </c>
      <c r="Z404" s="15" t="str">
        <f>VLOOKUP(A404,[4]ImportationMaterialProgrammingE!B:X,23,0)</f>
        <v>MBB</v>
      </c>
      <c r="AA404" s="1" t="str">
        <f>IF(Z404="DTA TRANSP","",VLOOKUP(A404,[4]ImportationMaterialProgrammingE!$B:$V,21,0))</f>
        <v>11/03/2022</v>
      </c>
      <c r="AB404" s="22" t="e">
        <f>VLOOKUP(E404,[3]Relatório!$A$1:$AK$65536,36,0)</f>
        <v>#N/A</v>
      </c>
      <c r="AC404" s="22">
        <v>44630</v>
      </c>
      <c r="AD404" s="3" t="s">
        <v>457</v>
      </c>
      <c r="AF404" s="24"/>
      <c r="AG404" s="24"/>
      <c r="AH404" s="24"/>
      <c r="AI404" s="24"/>
    </row>
    <row r="405" spans="1:35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 t="str">
        <f>VLOOKUP(A405,[4]ImportationMaterialProgrammingE!B$3:C$1048576,2,0)</f>
        <v xml:space="preserve">540201723 </v>
      </c>
      <c r="F405" s="3" t="s">
        <v>585</v>
      </c>
      <c r="H405" s="17">
        <f t="shared" ca="1" si="18"/>
        <v>77</v>
      </c>
      <c r="I405" s="15" t="str">
        <f>IF(VLOOKUP(A405,[4]ImportationMaterialProgrammingE!B$4:U$1048576,20,0)=0,"",VLOOKUP(A405,[4]ImportationMaterialProgrammingE!B$4:U$1048576,20,0))</f>
        <v>28/03/2022</v>
      </c>
      <c r="J405" s="15" t="str">
        <f>IF(VLOOKUP(A405,[4]ImportationMaterialProgrammingE!B$3:Y$1048576,24,0)&lt;&gt;"","Sim","Não")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VLOOKUP(A405,[4]ImportationMaterialProgrammingE!B:AN,39,0)</f>
        <v>2204575363</v>
      </c>
      <c r="R405" s="22" t="e">
        <f>VLOOKUP(E405,[3]Relatório!$A$1:$AK$65536,29,0)</f>
        <v>#N/A</v>
      </c>
      <c r="S405" s="22">
        <v>44629</v>
      </c>
      <c r="T405" s="17" t="str">
        <f>VLOOKUP(A405,[4]ImportationMaterialProgrammingE!B:F,5,0)</f>
        <v>VERDE</v>
      </c>
      <c r="U405" s="22" t="e">
        <f>VLOOKUP(E405,[3]Relatório!$A$1:$AK$65536,33,0)</f>
        <v>#N/A</v>
      </c>
      <c r="V405" s="22">
        <v>44630</v>
      </c>
      <c r="Z405" s="15" t="str">
        <f>VLOOKUP(A405,[4]ImportationMaterialProgrammingE!B:X,23,0)</f>
        <v/>
      </c>
      <c r="AA405" s="1" t="str">
        <f>IF(Z405="DTA TRANSP","",VLOOKUP(A405,[4]ImportationMaterialProgrammingE!$B:$V,21,0))</f>
        <v/>
      </c>
      <c r="AB405" s="22" t="e">
        <f>VLOOKUP(E405,[3]Relatório!$A$1:$AK$65536,36,0)</f>
        <v>#N/A</v>
      </c>
      <c r="AC405" s="22" t="s">
        <v>587</v>
      </c>
      <c r="AF405" s="24"/>
      <c r="AG405" s="24"/>
      <c r="AH405" s="24"/>
      <c r="AI405" s="24"/>
    </row>
    <row r="406" spans="1:35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 t="str">
        <f>VLOOKUP(A406,[4]ImportationMaterialProgrammingE!B$3:C$1048576,2,0)</f>
        <v xml:space="preserve">540201724 </v>
      </c>
      <c r="F406" s="3" t="s">
        <v>585</v>
      </c>
      <c r="H406" s="17">
        <f t="shared" ca="1" si="18"/>
        <v>77</v>
      </c>
      <c r="I406" s="15" t="str">
        <f>IF(VLOOKUP(A406,[4]ImportationMaterialProgrammingE!B$4:U$1048576,20,0)=0,"",VLOOKUP(A406,[4]ImportationMaterialProgrammingE!B$4:U$1048576,20,0))</f>
        <v>16/03/2022</v>
      </c>
      <c r="J406" s="15" t="str">
        <f>IF(VLOOKUP(A406,[4]ImportationMaterialProgrammingE!B$3:Y$1048576,24,0)&lt;&gt;"","Sim","Não")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VLOOKUP(A406,[4]ImportationMaterialProgrammingE!B:AN,39,0)</f>
        <v>2204777047</v>
      </c>
      <c r="R406" s="22" t="e">
        <f>VLOOKUP(E406,[3]Relatório!$A$1:$AK$65536,29,0)</f>
        <v>#N/A</v>
      </c>
      <c r="S406" s="22">
        <v>44631</v>
      </c>
      <c r="T406" s="17" t="str">
        <f>VLOOKUP(A406,[4]ImportationMaterialProgrammingE!B:F,5,0)</f>
        <v>VERDE</v>
      </c>
      <c r="U406" s="22" t="e">
        <f>VLOOKUP(E406,[3]Relatório!$A$1:$AK$65536,33,0)</f>
        <v>#N/A</v>
      </c>
      <c r="V406" s="22">
        <v>44634</v>
      </c>
      <c r="W406" s="18">
        <f t="shared" ref="W406" ca="1" si="21">IF(V406&lt;&gt;"",15-_xlfn.DAYS(NOW(),V406),"")</f>
        <v>11</v>
      </c>
      <c r="Z406" s="15" t="str">
        <f>VLOOKUP(A406,[4]ImportationMaterialProgrammingE!B:X,23,0)</f>
        <v/>
      </c>
      <c r="AA406" s="1" t="str">
        <f>IF(Z406="DTA TRANSP","",VLOOKUP(A406,[4]ImportationMaterialProgrammingE!$B:$V,21,0))</f>
        <v/>
      </c>
      <c r="AB406" s="22" t="e">
        <f>VLOOKUP(E406,[3]Relatório!$A$1:$AK$65536,36,0)</f>
        <v>#N/A</v>
      </c>
      <c r="AC406" s="22" t="s">
        <v>587</v>
      </c>
      <c r="AF406" s="24"/>
      <c r="AG406" s="24"/>
      <c r="AH406" s="24"/>
      <c r="AI406" s="24"/>
    </row>
    <row r="407" spans="1:35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 t="str">
        <f>VLOOKUP(A407,[4]ImportationMaterialProgrammingE!B$3:C$1048576,2,0)</f>
        <v xml:space="preserve">540201725 </v>
      </c>
      <c r="F407" s="3" t="s">
        <v>585</v>
      </c>
      <c r="H407" s="17">
        <f t="shared" ca="1" si="18"/>
        <v>77</v>
      </c>
      <c r="I407" s="15" t="str">
        <f>IF(VLOOKUP(A407,[4]ImportationMaterialProgrammingE!B$4:U$1048576,20,0)=0,"",VLOOKUP(A407,[4]ImportationMaterialProgrammingE!B$4:U$1048576,20,0))</f>
        <v>09/03/2022</v>
      </c>
      <c r="J407" s="15" t="str">
        <f>IF(VLOOKUP(A407,[4]ImportationMaterialProgrammingE!B$3:Y$1048576,24,0)&lt;&gt;"","Sim","Não")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VLOOKUP(A407,[4]ImportationMaterialProgrammingE!B:AN,39,0)</f>
        <v>2204487073</v>
      </c>
      <c r="R407" s="22" t="e">
        <f>VLOOKUP(E407,[3]Relatório!$A$1:$AK$65536,29,0)</f>
        <v>#N/A</v>
      </c>
      <c r="S407" s="22">
        <v>44628</v>
      </c>
      <c r="T407" s="17" t="str">
        <f>VLOOKUP(A407,[4]ImportationMaterialProgrammingE!B:F,5,0)</f>
        <v>VERDE</v>
      </c>
      <c r="U407" s="22" t="e">
        <f>VLOOKUP(E407,[3]Relatório!$A$1:$AK$65536,33,0)</f>
        <v>#N/A</v>
      </c>
      <c r="V407" s="22">
        <v>44634</v>
      </c>
      <c r="Z407" s="15" t="str">
        <f>VLOOKUP(A407,[4]ImportationMaterialProgrammingE!B:X,23,0)</f>
        <v>FINALIZADO</v>
      </c>
      <c r="AA407" s="1" t="str">
        <f>IF(Z407="DTA TRANSP","",VLOOKUP(A407,[4]ImportationMaterialProgrammingE!$B:$V,21,0))</f>
        <v>09/03/2022</v>
      </c>
      <c r="AB407" s="22" t="e">
        <f>VLOOKUP(E407,[3]Relatório!$A$1:$AK$65536,36,0)</f>
        <v>#N/A</v>
      </c>
      <c r="AC407" s="22">
        <v>44629</v>
      </c>
      <c r="AD407" s="3" t="s">
        <v>457</v>
      </c>
      <c r="AF407" s="24"/>
      <c r="AG407" s="24"/>
      <c r="AH407" s="24"/>
      <c r="AI407" s="24"/>
    </row>
    <row r="408" spans="1:35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 t="str">
        <f>VLOOKUP(A408,[4]ImportationMaterialProgrammingE!B$3:C$1048576,2,0)</f>
        <v xml:space="preserve">540201726 </v>
      </c>
      <c r="F408" s="3" t="s">
        <v>585</v>
      </c>
      <c r="H408" s="17">
        <f t="shared" ca="1" si="18"/>
        <v>77</v>
      </c>
      <c r="I408" s="15" t="str">
        <f>IF(VLOOKUP(A408,[4]ImportationMaterialProgrammingE!B$4:U$1048576,20,0)=0,"",VLOOKUP(A408,[4]ImportationMaterialProgrammingE!B$4:U$1048576,20,0))</f>
        <v/>
      </c>
      <c r="J408" s="15" t="str">
        <f>IF(VLOOKUP(A408,[4]ImportationMaterialProgrammingE!B$3:Y$1048576,24,0)&lt;&gt;"","Sim","Não")</f>
        <v>Sim</v>
      </c>
      <c r="K408" s="15" t="str">
        <f>IF(VLOOKUP(A408,[2]ImportationMaterialProgrammingE!B:X,23,0)="DTA TRANSP",VLOOKUP(A408,[2]ImportationMaterialProgrammingE!B:V,21,0),"")</f>
        <v>16/03/2022</v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VLOOKUP(A408,[4]ImportationMaterialProgrammingE!B:AN,39,0)</f>
        <v xml:space="preserve">          </v>
      </c>
      <c r="R408" s="22" t="e">
        <f>VLOOKUP(E408,[3]Relatório!$A$1:$AK$65536,29,0)</f>
        <v>#N/A</v>
      </c>
      <c r="S408" s="22" t="s">
        <v>587</v>
      </c>
      <c r="T408" s="17" t="str">
        <f>VLOOKUP(A408,[4]ImportationMaterialProgrammingE!B:F,5,0)</f>
        <v/>
      </c>
      <c r="U408" s="22" t="e">
        <f>VLOOKUP(E408,[3]Relatório!$A$1:$AK$65536,33,0)</f>
        <v>#N/A</v>
      </c>
      <c r="V408" s="22">
        <v>44634</v>
      </c>
      <c r="Z408" s="15" t="str">
        <f>VLOOKUP(A408,[4]ImportationMaterialProgrammingE!B:X,23,0)</f>
        <v>DTA EADI</v>
      </c>
      <c r="AA408" s="1" t="str">
        <f>IF(Z408="DTA TRANSP","",VLOOKUP(A408,[4]ImportationMaterialProgrammingE!$B:$V,21,0))</f>
        <v/>
      </c>
      <c r="AB408" s="22" t="e">
        <f>VLOOKUP(E408,[3]Relatório!$A$1:$AK$65536,36,0)</f>
        <v>#N/A</v>
      </c>
      <c r="AC408" s="22" t="s">
        <v>587</v>
      </c>
      <c r="AF408" s="24"/>
      <c r="AG408" s="24"/>
      <c r="AH408" s="24"/>
      <c r="AI408" s="24"/>
    </row>
    <row r="409" spans="1:35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 t="str">
        <f>VLOOKUP(A409,[4]ImportationMaterialProgrammingE!B$3:C$1048576,2,0)</f>
        <v xml:space="preserve">540201714 </v>
      </c>
      <c r="F409" s="3" t="s">
        <v>585</v>
      </c>
      <c r="H409" s="17">
        <f t="shared" ca="1" si="18"/>
        <v>77</v>
      </c>
      <c r="I409" s="15" t="str">
        <f>IF(VLOOKUP(A409,[4]ImportationMaterialProgrammingE!B$4:U$1048576,20,0)=0,"",VLOOKUP(A409,[4]ImportationMaterialProgrammingE!B$4:U$1048576,20,0))</f>
        <v/>
      </c>
      <c r="J409" s="15" t="str">
        <f>IF(VLOOKUP(A409,[4]ImportationMaterialProgrammingE!B$3:Y$1048576,24,0)&lt;&gt;"","Sim","Não")</f>
        <v>Sim</v>
      </c>
      <c r="K409" s="15" t="str">
        <f>IF(VLOOKUP(A409,[2]ImportationMaterialProgrammingE!B:X,23,0)="DTA TRANSP",VLOOKUP(A409,[2]ImportationMaterialProgrammingE!B:V,21,0),"")</f>
        <v>16/03/2022</v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VLOOKUP(A409,[4]ImportationMaterialProgrammingE!B:AN,39,0)</f>
        <v xml:space="preserve">          </v>
      </c>
      <c r="R409" s="22" t="e">
        <f>VLOOKUP(E409,[3]Relatório!$A$1:$AK$65536,29,0)</f>
        <v>#N/A</v>
      </c>
      <c r="S409" s="22" t="s">
        <v>587</v>
      </c>
      <c r="T409" s="17" t="str">
        <f>VLOOKUP(A409,[4]ImportationMaterialProgrammingE!B:F,5,0)</f>
        <v/>
      </c>
      <c r="U409" s="22" t="e">
        <f>VLOOKUP(E409,[3]Relatório!$A$1:$AK$65536,33,0)</f>
        <v>#N/A</v>
      </c>
      <c r="V409" s="22">
        <v>44631</v>
      </c>
      <c r="Z409" s="15" t="str">
        <f>VLOOKUP(A409,[4]ImportationMaterialProgrammingE!B:X,23,0)</f>
        <v>DTA EADI</v>
      </c>
      <c r="AA409" s="1" t="str">
        <f>IF(Z409="DTA TRANSP","",VLOOKUP(A409,[4]ImportationMaterialProgrammingE!$B:$V,21,0))</f>
        <v/>
      </c>
      <c r="AB409" s="22" t="e">
        <f>VLOOKUP(E409,[3]Relatório!$A$1:$AK$65536,36,0)</f>
        <v>#N/A</v>
      </c>
      <c r="AC409" s="22" t="s">
        <v>587</v>
      </c>
      <c r="AF409" s="24"/>
      <c r="AG409" s="24"/>
      <c r="AH409" s="24"/>
      <c r="AI409" s="24"/>
    </row>
    <row r="410" spans="1:35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 t="str">
        <f>VLOOKUP(A410,[4]ImportationMaterialProgrammingE!B$3:C$1048576,2,0)</f>
        <v xml:space="preserve">540201727 </v>
      </c>
      <c r="F410" s="3" t="s">
        <v>585</v>
      </c>
      <c r="H410" s="17">
        <f t="shared" ca="1" si="18"/>
        <v>77</v>
      </c>
      <c r="I410" s="15" t="str">
        <f>IF(VLOOKUP(A410,[4]ImportationMaterialProgrammingE!B$4:U$1048576,20,0)=0,"",VLOOKUP(A410,[4]ImportationMaterialProgrammingE!B$4:U$1048576,20,0))</f>
        <v>11/04/2022</v>
      </c>
      <c r="J410" s="15" t="str">
        <f>IF(VLOOKUP(A410,[4]ImportationMaterialProgrammingE!B$3:Y$1048576,24,0)&lt;&gt;"","Sim","Não")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VLOOKUP(A410,[4]ImportationMaterialProgrammingE!B:AN,39,0)</f>
        <v xml:space="preserve">          </v>
      </c>
      <c r="R410" s="22" t="e">
        <f>VLOOKUP(E410,[3]Relatório!$A$1:$AK$65536,29,0)</f>
        <v>#N/A</v>
      </c>
      <c r="S410" s="22" t="s">
        <v>587</v>
      </c>
      <c r="T410" s="17" t="str">
        <f>VLOOKUP(A410,[4]ImportationMaterialProgrammingE!B:F,5,0)</f>
        <v/>
      </c>
      <c r="U410" s="22" t="e">
        <f>VLOOKUP(E410,[3]Relatório!$A$1:$AK$65536,33,0)</f>
        <v>#N/A</v>
      </c>
      <c r="V410" s="22">
        <v>44634</v>
      </c>
      <c r="Z410" s="15" t="str">
        <f>VLOOKUP(A410,[4]ImportationMaterialProgrammingE!B:X,23,0)</f>
        <v>DTA TRANSP</v>
      </c>
      <c r="AA410" s="1" t="str">
        <f>IF(Z410="DTA TRANSP","",VLOOKUP(A410,[4]ImportationMaterialProgrammingE!$B:$V,21,0))</f>
        <v/>
      </c>
      <c r="AB410" s="22" t="e">
        <f>VLOOKUP(E410,[3]Relatório!$A$1:$AK$65536,36,0)</f>
        <v>#N/A</v>
      </c>
      <c r="AC410" s="22" t="s">
        <v>587</v>
      </c>
      <c r="AF410" s="24"/>
      <c r="AG410" s="24"/>
      <c r="AH410" s="24"/>
      <c r="AI410" s="24"/>
    </row>
    <row r="411" spans="1:35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 t="str">
        <f>VLOOKUP(A411,[4]ImportationMaterialProgrammingE!B$3:C$1048576,2,0)</f>
        <v xml:space="preserve">540201728 </v>
      </c>
      <c r="F411" s="3" t="s">
        <v>585</v>
      </c>
      <c r="H411" s="17">
        <f t="shared" ca="1" si="18"/>
        <v>77</v>
      </c>
      <c r="I411" s="15" t="str">
        <f>IF(VLOOKUP(A411,[4]ImportationMaterialProgrammingE!B$4:U$1048576,20,0)=0,"",VLOOKUP(A411,[4]ImportationMaterialProgrammingE!B$4:U$1048576,20,0))</f>
        <v/>
      </c>
      <c r="J411" s="15" t="str">
        <f>IF(VLOOKUP(A411,[4]ImportationMaterialProgrammingE!B$3:Y$1048576,24,0)&lt;&gt;"","Sim","Não")</f>
        <v>Não</v>
      </c>
      <c r="K411" s="15" t="str">
        <f>IF(VLOOKUP(A411,[2]ImportationMaterialProgrammingE!B:X,23,0)="DTA TRANSP",VLOOKUP(A411,[2]ImportationMaterialProgrammingE!B:V,21,0),"")</f>
        <v>16/03/2022</v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VLOOKUP(A411,[4]ImportationMaterialProgrammingE!B:AN,39,0)</f>
        <v>2205127780</v>
      </c>
      <c r="R411" s="22" t="e">
        <f>VLOOKUP(E411,[3]Relatório!$A$1:$AK$65536,29,0)</f>
        <v>#N/A</v>
      </c>
      <c r="S411" s="22" t="s">
        <v>587</v>
      </c>
      <c r="T411" s="17" t="str">
        <f>VLOOKUP(A411,[4]ImportationMaterialProgrammingE!B:F,5,0)</f>
        <v>VERDE</v>
      </c>
      <c r="U411" s="22" t="e">
        <f>VLOOKUP(E411,[3]Relatório!$A$1:$AK$65536,33,0)</f>
        <v>#N/A</v>
      </c>
      <c r="V411" s="22">
        <v>44634</v>
      </c>
      <c r="Z411" s="15" t="str">
        <f>VLOOKUP(A411,[4]ImportationMaterialProgrammingE!B:X,23,0)</f>
        <v>DTA TRANSP</v>
      </c>
      <c r="AA411" s="1" t="str">
        <f>IF(Z411="DTA TRANSP","",VLOOKUP(A411,[4]ImportationMaterialProgrammingE!$B:$V,21,0))</f>
        <v/>
      </c>
      <c r="AB411" s="22" t="e">
        <f>VLOOKUP(E411,[3]Relatório!$A$1:$AK$65536,36,0)</f>
        <v>#N/A</v>
      </c>
      <c r="AC411" s="22" t="s">
        <v>587</v>
      </c>
      <c r="AF411" s="24"/>
      <c r="AG411" s="24"/>
      <c r="AH411" s="24"/>
      <c r="AI411" s="24"/>
    </row>
    <row r="412" spans="1:35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 t="str">
        <f>VLOOKUP(A412,[4]ImportationMaterialProgrammingE!B$3:C$1048576,2,0)</f>
        <v xml:space="preserve">540201729 </v>
      </c>
      <c r="F412" s="3" t="s">
        <v>585</v>
      </c>
      <c r="H412" s="17">
        <f t="shared" ca="1" si="18"/>
        <v>77</v>
      </c>
      <c r="I412" s="15" t="str">
        <f>IF(VLOOKUP(A412,[4]ImportationMaterialProgrammingE!B$4:U$1048576,20,0)=0,"",VLOOKUP(A412,[4]ImportationMaterialProgrammingE!B$4:U$1048576,20,0))</f>
        <v>08/03/2022</v>
      </c>
      <c r="J412" s="15" t="str">
        <f>IF(VLOOKUP(A412,[4]ImportationMaterialProgrammingE!B$3:Y$1048576,24,0)&lt;&gt;"","Sim","Não")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VLOOKUP(A412,[4]ImportationMaterialProgrammingE!B:AN,39,0)</f>
        <v>2204463697</v>
      </c>
      <c r="R412" s="22" t="e">
        <f>VLOOKUP(E412,[3]Relatório!$A$1:$AK$65536,29,0)</f>
        <v>#N/A</v>
      </c>
      <c r="S412" s="22">
        <v>44629</v>
      </c>
      <c r="T412" s="17" t="str">
        <f>VLOOKUP(A412,[4]ImportationMaterialProgrammingE!B:F,5,0)</f>
        <v>VERDE</v>
      </c>
      <c r="U412" s="22" t="e">
        <f>VLOOKUP(E412,[3]Relatório!$A$1:$AK$65536,33,0)</f>
        <v>#N/A</v>
      </c>
      <c r="V412" s="22">
        <v>44634</v>
      </c>
      <c r="Z412" s="15" t="str">
        <f>VLOOKUP(A412,[4]ImportationMaterialProgrammingE!B:X,23,0)</f>
        <v>FINALIZADO</v>
      </c>
      <c r="AA412" s="1" t="str">
        <f>IF(Z412="DTA TRANSP","",VLOOKUP(A412,[4]ImportationMaterialProgrammingE!$B:$V,21,0))</f>
        <v>08/03/2022</v>
      </c>
      <c r="AB412" s="22" t="e">
        <f>VLOOKUP(E412,[3]Relatório!$A$1:$AK$65536,36,0)</f>
        <v>#N/A</v>
      </c>
      <c r="AC412" s="22">
        <v>44629</v>
      </c>
      <c r="AD412" s="3" t="s">
        <v>457</v>
      </c>
      <c r="AF412" s="24"/>
      <c r="AG412" s="24"/>
      <c r="AH412" s="24"/>
      <c r="AI412" s="24"/>
    </row>
    <row r="413" spans="1:35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 t="str">
        <f>VLOOKUP(A413,[4]ImportationMaterialProgrammingE!B$3:C$1048576,2,0)</f>
        <v xml:space="preserve">540201730 </v>
      </c>
      <c r="F413" s="3" t="s">
        <v>585</v>
      </c>
      <c r="H413" s="17">
        <f t="shared" ca="1" si="18"/>
        <v>77</v>
      </c>
      <c r="I413" s="15" t="str">
        <f>IF(VLOOKUP(A413,[4]ImportationMaterialProgrammingE!B$4:U$1048576,20,0)=0,"",VLOOKUP(A413,[4]ImportationMaterialProgrammingE!B$4:U$1048576,20,0))</f>
        <v/>
      </c>
      <c r="J413" s="15" t="str">
        <f>IF(VLOOKUP(A413,[4]ImportationMaterialProgrammingE!B$3:Y$1048576,24,0)&lt;&gt;"","Sim","Não")</f>
        <v>Sim</v>
      </c>
      <c r="K413" s="15" t="str">
        <f>IF(VLOOKUP(A413,[2]ImportationMaterialProgrammingE!B:X,23,0)="DTA TRANSP",VLOOKUP(A413,[2]ImportationMaterialProgrammingE!B:V,21,0),"")</f>
        <v>16/03/2022</v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VLOOKUP(A413,[4]ImportationMaterialProgrammingE!B:AN,39,0)</f>
        <v xml:space="preserve">          </v>
      </c>
      <c r="R413" s="22" t="e">
        <f>VLOOKUP(E413,[3]Relatório!$A$1:$AK$65536,29,0)</f>
        <v>#N/A</v>
      </c>
      <c r="S413" s="22" t="s">
        <v>587</v>
      </c>
      <c r="T413" s="17" t="str">
        <f>VLOOKUP(A413,[4]ImportationMaterialProgrammingE!B:F,5,0)</f>
        <v/>
      </c>
      <c r="U413" s="22" t="e">
        <f>VLOOKUP(E413,[3]Relatório!$A$1:$AK$65536,33,0)</f>
        <v>#N/A</v>
      </c>
      <c r="V413" s="22">
        <v>44631</v>
      </c>
      <c r="Z413" s="15" t="str">
        <f>VLOOKUP(A413,[4]ImportationMaterialProgrammingE!B:X,23,0)</f>
        <v>DTA EADI</v>
      </c>
      <c r="AA413" s="1" t="str">
        <f>IF(Z413="DTA TRANSP","",VLOOKUP(A413,[4]ImportationMaterialProgrammingE!$B:$V,21,0))</f>
        <v/>
      </c>
      <c r="AB413" s="22" t="e">
        <f>VLOOKUP(E413,[3]Relatório!$A$1:$AK$65536,36,0)</f>
        <v>#N/A</v>
      </c>
      <c r="AC413" s="22" t="s">
        <v>587</v>
      </c>
      <c r="AF413" s="24"/>
      <c r="AG413" s="24"/>
      <c r="AH413" s="24"/>
      <c r="AI413" s="24"/>
    </row>
    <row r="414" spans="1:35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 t="str">
        <f>VLOOKUP(A414,[4]ImportationMaterialProgrammingE!B$3:C$1048576,2,0)</f>
        <v xml:space="preserve">540201737 </v>
      </c>
      <c r="F414" s="3" t="s">
        <v>585</v>
      </c>
      <c r="H414" s="17">
        <f t="shared" ca="1" si="18"/>
        <v>77</v>
      </c>
      <c r="I414" s="15" t="str">
        <f>IF(VLOOKUP(A414,[4]ImportationMaterialProgrammingE!B$4:U$1048576,20,0)=0,"",VLOOKUP(A414,[4]ImportationMaterialProgrammingE!B$4:U$1048576,20,0))</f>
        <v/>
      </c>
      <c r="J414" s="15" t="str">
        <f>IF(VLOOKUP(A414,[4]ImportationMaterialProgrammingE!B$3:Y$1048576,24,0)&lt;&gt;"","Sim","Não")</f>
        <v>Sim</v>
      </c>
      <c r="K414" s="15" t="str">
        <f>IF(VLOOKUP(A414,[2]ImportationMaterialProgrammingE!B:X,23,0)="DTA TRANSP",VLOOKUP(A414,[2]ImportationMaterialProgrammingE!B:V,21,0),"")</f>
        <v>16/03/2022</v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VLOOKUP(A414,[4]ImportationMaterialProgrammingE!B:AN,39,0)</f>
        <v xml:space="preserve">          </v>
      </c>
      <c r="R414" s="22" t="e">
        <f>VLOOKUP(E414,[3]Relatório!$A$1:$AK$65536,29,0)</f>
        <v>#N/A</v>
      </c>
      <c r="S414" s="22" t="s">
        <v>587</v>
      </c>
      <c r="T414" s="17" t="str">
        <f>VLOOKUP(A414,[4]ImportationMaterialProgrammingE!B:F,5,0)</f>
        <v/>
      </c>
      <c r="U414" s="22" t="e">
        <f>VLOOKUP(E414,[3]Relatório!$A$1:$AK$65536,33,0)</f>
        <v>#N/A</v>
      </c>
      <c r="V414" s="22">
        <v>44631</v>
      </c>
      <c r="Z414" s="15" t="str">
        <f>VLOOKUP(A414,[4]ImportationMaterialProgrammingE!B:X,23,0)</f>
        <v>DTA EADI</v>
      </c>
      <c r="AA414" s="1" t="str">
        <f>IF(Z414="DTA TRANSP","",VLOOKUP(A414,[4]ImportationMaterialProgrammingE!$B:$V,21,0))</f>
        <v/>
      </c>
      <c r="AB414" s="22" t="e">
        <f>VLOOKUP(E414,[3]Relatório!$A$1:$AK$65536,36,0)</f>
        <v>#N/A</v>
      </c>
      <c r="AC414" s="22" t="s">
        <v>587</v>
      </c>
      <c r="AF414" s="24"/>
      <c r="AG414" s="24"/>
      <c r="AH414" s="24"/>
      <c r="AI414" s="24"/>
    </row>
    <row r="415" spans="1:35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 t="str">
        <f>VLOOKUP(A415,[4]ImportationMaterialProgrammingE!B$3:C$1048576,2,0)</f>
        <v xml:space="preserve">540201735 </v>
      </c>
      <c r="F415" s="3" t="s">
        <v>585</v>
      </c>
      <c r="H415" s="17">
        <f t="shared" ca="1" si="18"/>
        <v>77</v>
      </c>
      <c r="I415" s="15" t="str">
        <f>IF(VLOOKUP(A415,[4]ImportationMaterialProgrammingE!B$4:U$1048576,20,0)=0,"",VLOOKUP(A415,[4]ImportationMaterialProgrammingE!B$4:U$1048576,20,0))</f>
        <v/>
      </c>
      <c r="J415" s="15" t="str">
        <f>IF(VLOOKUP(A415,[4]ImportationMaterialProgrammingE!B$3:Y$1048576,24,0)&lt;&gt;"","Sim","Não")</f>
        <v>Sim</v>
      </c>
      <c r="K415" s="15" t="str">
        <f>IF(VLOOKUP(A415,[2]ImportationMaterialProgrammingE!B:X,23,0)="DTA TRANSP",VLOOKUP(A415,[2]ImportationMaterialProgrammingE!B:V,21,0),"")</f>
        <v>16/03/2022</v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VLOOKUP(A415,[4]ImportationMaterialProgrammingE!B:AN,39,0)</f>
        <v xml:space="preserve">          </v>
      </c>
      <c r="R415" s="22" t="e">
        <f>VLOOKUP(E415,[3]Relatório!$A$1:$AK$65536,29,0)</f>
        <v>#N/A</v>
      </c>
      <c r="S415" s="22" t="s">
        <v>587</v>
      </c>
      <c r="T415" s="17" t="str">
        <f>VLOOKUP(A415,[4]ImportationMaterialProgrammingE!B:F,5,0)</f>
        <v/>
      </c>
      <c r="U415" s="22" t="e">
        <f>VLOOKUP(E415,[3]Relatório!$A$1:$AK$65536,33,0)</f>
        <v>#N/A</v>
      </c>
      <c r="V415" s="22">
        <v>44634</v>
      </c>
      <c r="Z415" s="15" t="str">
        <f>VLOOKUP(A415,[4]ImportationMaterialProgrammingE!B:X,23,0)</f>
        <v>DTA EADI</v>
      </c>
      <c r="AA415" s="1" t="str">
        <f>IF(Z415="DTA TRANSP","",VLOOKUP(A415,[4]ImportationMaterialProgrammingE!$B:$V,21,0))</f>
        <v/>
      </c>
      <c r="AB415" s="22" t="e">
        <f>VLOOKUP(E415,[3]Relatório!$A$1:$AK$65536,36,0)</f>
        <v>#N/A</v>
      </c>
      <c r="AC415" s="22" t="s">
        <v>587</v>
      </c>
      <c r="AF415" s="24"/>
      <c r="AG415" s="24"/>
      <c r="AH415" s="24"/>
      <c r="AI415" s="24"/>
    </row>
    <row r="416" spans="1:35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 t="str">
        <f>VLOOKUP(A416,[4]ImportationMaterialProgrammingE!B$3:C$1048576,2,0)</f>
        <v xml:space="preserve">540201739 </v>
      </c>
      <c r="F416" s="3" t="s">
        <v>585</v>
      </c>
      <c r="H416" s="17">
        <f t="shared" ca="1" si="18"/>
        <v>77</v>
      </c>
      <c r="I416" s="15" t="str">
        <f>IF(VLOOKUP(A416,[4]ImportationMaterialProgrammingE!B$4:U$1048576,20,0)=0,"",VLOOKUP(A416,[4]ImportationMaterialProgrammingE!B$4:U$1048576,20,0))</f>
        <v>15/03/2022</v>
      </c>
      <c r="J416" s="15" t="str">
        <f>IF(VLOOKUP(A416,[4]ImportationMaterialProgrammingE!B$3:Y$1048576,24,0)&lt;&gt;"","Sim","Não")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VLOOKUP(A416,[4]ImportationMaterialProgrammingE!B:AN,39,0)</f>
        <v>2204634637</v>
      </c>
      <c r="R416" s="22" t="e">
        <f>VLOOKUP(E416,[3]Relatório!$A$1:$AK$65536,29,0)</f>
        <v>#N/A</v>
      </c>
      <c r="S416" s="22">
        <v>44630</v>
      </c>
      <c r="T416" s="17" t="str">
        <f>VLOOKUP(A416,[4]ImportationMaterialProgrammingE!B:F,5,0)</f>
        <v>VERDE</v>
      </c>
      <c r="U416" s="22" t="e">
        <f>VLOOKUP(E416,[3]Relatório!$A$1:$AK$65536,33,0)</f>
        <v>#N/A</v>
      </c>
      <c r="V416" s="22">
        <v>44634</v>
      </c>
      <c r="Z416" s="15" t="str">
        <f>VLOOKUP(A416,[4]ImportationMaterialProgrammingE!B:X,23,0)</f>
        <v>SBL</v>
      </c>
      <c r="AA416" s="1" t="str">
        <f>IF(Z416="DTA TRANSP","",VLOOKUP(A416,[4]ImportationMaterialProgrammingE!$B:$V,21,0))</f>
        <v>15/03/2022</v>
      </c>
      <c r="AB416" s="22" t="e">
        <f>VLOOKUP(E416,[3]Relatório!$A$1:$AK$65536,36,0)</f>
        <v>#N/A</v>
      </c>
      <c r="AC416" s="22">
        <v>44634</v>
      </c>
      <c r="AD416" s="3" t="s">
        <v>457</v>
      </c>
      <c r="AF416" s="24"/>
      <c r="AG416" s="24"/>
      <c r="AH416" s="24"/>
      <c r="AI416" s="24"/>
    </row>
    <row r="417" spans="1:35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 t="str">
        <f>VLOOKUP(A417,[4]ImportationMaterialProgrammingE!B$3:C$1048576,2,0)</f>
        <v xml:space="preserve">540201865 </v>
      </c>
      <c r="F417" s="3" t="s">
        <v>585</v>
      </c>
      <c r="H417" s="17">
        <f t="shared" ca="1" si="18"/>
        <v>77</v>
      </c>
      <c r="I417" s="15" t="str">
        <f>IF(VLOOKUP(A417,[4]ImportationMaterialProgrammingE!B$4:U$1048576,20,0)=0,"",VLOOKUP(A417,[4]ImportationMaterialProgrammingE!B$4:U$1048576,20,0))</f>
        <v>10/03/2022</v>
      </c>
      <c r="J417" s="15" t="str">
        <f>IF(VLOOKUP(A417,[4]ImportationMaterialProgrammingE!B$3:Y$1048576,24,0)&lt;&gt;"","Sim","Não")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VLOOKUP(A417,[4]ImportationMaterialProgrammingE!B:AN,39,0)</f>
        <v>2204488193</v>
      </c>
      <c r="R417" s="22" t="e">
        <f>VLOOKUP(E417,[3]Relatório!$A$1:$AK$65536,29,0)</f>
        <v>#N/A</v>
      </c>
      <c r="S417" s="22">
        <v>44629</v>
      </c>
      <c r="T417" s="17" t="str">
        <f>VLOOKUP(A417,[4]ImportationMaterialProgrammingE!B:F,5,0)</f>
        <v>VERDE</v>
      </c>
      <c r="U417" s="22" t="e">
        <f>VLOOKUP(E417,[3]Relatório!$A$1:$AK$65536,33,0)</f>
        <v>#N/A</v>
      </c>
      <c r="V417" s="22">
        <v>44634</v>
      </c>
      <c r="Z417" s="15" t="str">
        <f>VLOOKUP(A417,[4]ImportationMaterialProgrammingE!B:X,23,0)</f>
        <v>FINALIZADO</v>
      </c>
      <c r="AA417" s="1" t="str">
        <f>IF(Z417="DTA TRANSP","",VLOOKUP(A417,[4]ImportationMaterialProgrammingE!$B:$V,21,0))</f>
        <v>10/03/2022</v>
      </c>
      <c r="AB417" s="22" t="e">
        <f>VLOOKUP(E417,[3]Relatório!$A$1:$AK$65536,36,0)</f>
        <v>#N/A</v>
      </c>
      <c r="AC417" s="22">
        <v>44629</v>
      </c>
      <c r="AD417" s="3" t="s">
        <v>457</v>
      </c>
      <c r="AF417" s="24"/>
      <c r="AG417" s="24"/>
      <c r="AH417" s="24"/>
      <c r="AI417" s="24"/>
    </row>
    <row r="418" spans="1:35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 t="str">
        <f>VLOOKUP(A418,[4]ImportationMaterialProgrammingE!B$3:C$1048576,2,0)</f>
        <v xml:space="preserve">540201866 </v>
      </c>
      <c r="F418" s="3" t="s">
        <v>585</v>
      </c>
      <c r="H418" s="17">
        <f t="shared" ca="1" si="18"/>
        <v>77</v>
      </c>
      <c r="I418" s="15" t="str">
        <f>IF(VLOOKUP(A418,[4]ImportationMaterialProgrammingE!B$4:U$1048576,20,0)=0,"",VLOOKUP(A418,[4]ImportationMaterialProgrammingE!B$4:U$1048576,20,0))</f>
        <v>09/03/2022</v>
      </c>
      <c r="J418" s="15" t="str">
        <f>IF(VLOOKUP(A418,[4]ImportationMaterialProgrammingE!B$3:Y$1048576,24,0)&lt;&gt;"","Sim","Não")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VLOOKUP(A418,[4]ImportationMaterialProgrammingE!B:AN,39,0)</f>
        <v>2204433569</v>
      </c>
      <c r="R418" s="22" t="e">
        <f>VLOOKUP(E418,[3]Relatório!$A$1:$AK$65536,29,0)</f>
        <v>#N/A</v>
      </c>
      <c r="S418" s="22">
        <v>44628</v>
      </c>
      <c r="T418" s="17" t="str">
        <f>VLOOKUP(A418,[4]ImportationMaterialProgrammingE!B:F,5,0)</f>
        <v>VERDE</v>
      </c>
      <c r="U418" s="22" t="e">
        <f>VLOOKUP(E418,[3]Relatório!$A$1:$AK$65536,33,0)</f>
        <v>#N/A</v>
      </c>
      <c r="V418" s="22">
        <v>44634</v>
      </c>
      <c r="Z418" s="15" t="str">
        <f>VLOOKUP(A418,[4]ImportationMaterialProgrammingE!B:X,23,0)</f>
        <v>FINALIZADO</v>
      </c>
      <c r="AA418" s="1" t="str">
        <f>IF(Z418="DTA TRANSP","",VLOOKUP(A418,[4]ImportationMaterialProgrammingE!$B:$V,21,0))</f>
        <v>10/03/2022</v>
      </c>
      <c r="AB418" s="22" t="e">
        <f>VLOOKUP(E418,[3]Relatório!$A$1:$AK$65536,36,0)</f>
        <v>#N/A</v>
      </c>
      <c r="AC418" s="22">
        <v>44629</v>
      </c>
      <c r="AD418" s="3" t="s">
        <v>457</v>
      </c>
      <c r="AF418" s="24"/>
      <c r="AG418" s="24"/>
      <c r="AH418" s="24"/>
      <c r="AI418" s="24"/>
    </row>
    <row r="419" spans="1:35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 t="str">
        <f>VLOOKUP(A419,[4]ImportationMaterialProgrammingE!B$3:C$1048576,2,0)</f>
        <v xml:space="preserve">540201868 </v>
      </c>
      <c r="F419" s="3" t="s">
        <v>585</v>
      </c>
      <c r="H419" s="17">
        <f t="shared" ca="1" si="18"/>
        <v>77</v>
      </c>
      <c r="I419" s="15" t="str">
        <f>IF(VLOOKUP(A419,[4]ImportationMaterialProgrammingE!B$4:U$1048576,20,0)=0,"",VLOOKUP(A419,[4]ImportationMaterialProgrammingE!B$4:U$1048576,20,0))</f>
        <v>23/03/2022</v>
      </c>
      <c r="J419" s="15" t="str">
        <f>IF(VLOOKUP(A419,[4]ImportationMaterialProgrammingE!B$3:Y$1048576,24,0)&lt;&gt;"","Sim","Não")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VLOOKUP(A419,[4]ImportationMaterialProgrammingE!B:AN,39,0)</f>
        <v>2204777179</v>
      </c>
      <c r="R419" s="22" t="e">
        <f>VLOOKUP(E419,[3]Relatório!$A$1:$AK$65536,29,0)</f>
        <v>#N/A</v>
      </c>
      <c r="S419" s="22">
        <v>44631</v>
      </c>
      <c r="T419" s="17" t="str">
        <f>VLOOKUP(A419,[4]ImportationMaterialProgrammingE!B:F,5,0)</f>
        <v>VERDE</v>
      </c>
      <c r="U419" s="22" t="e">
        <f>VLOOKUP(E419,[3]Relatório!$A$1:$AK$65536,33,0)</f>
        <v>#N/A</v>
      </c>
      <c r="V419" s="22">
        <v>44634</v>
      </c>
      <c r="W419" s="18">
        <f t="shared" ref="W419" ca="1" si="22">IF(V419&lt;&gt;"",15-_xlfn.DAYS(NOW(),V419),"")</f>
        <v>11</v>
      </c>
      <c r="Z419" s="15" t="str">
        <f>VLOOKUP(A419,[4]ImportationMaterialProgrammingE!B:X,23,0)</f>
        <v/>
      </c>
      <c r="AA419" s="1" t="str">
        <f>IF(Z419="DTA TRANSP","",VLOOKUP(A419,[4]ImportationMaterialProgrammingE!$B:$V,21,0))</f>
        <v/>
      </c>
      <c r="AB419" s="22" t="e">
        <f>VLOOKUP(E419,[3]Relatório!$A$1:$AK$65536,36,0)</f>
        <v>#N/A</v>
      </c>
      <c r="AC419" s="22" t="s">
        <v>587</v>
      </c>
      <c r="AF419" s="24"/>
      <c r="AG419" s="24"/>
      <c r="AH419" s="24"/>
      <c r="AI419" s="24"/>
    </row>
    <row r="420" spans="1:35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 t="str">
        <f>VLOOKUP(A420,[4]ImportationMaterialProgrammingE!B$3:C$1048576,2,0)</f>
        <v xml:space="preserve">540201720 </v>
      </c>
      <c r="F420" s="3" t="s">
        <v>585</v>
      </c>
      <c r="H420" s="17">
        <f t="shared" ca="1" si="18"/>
        <v>77</v>
      </c>
      <c r="I420" s="15" t="str">
        <f>IF(VLOOKUP(A420,[4]ImportationMaterialProgrammingE!B$4:U$1048576,20,0)=0,"",VLOOKUP(A420,[4]ImportationMaterialProgrammingE!B$4:U$1048576,20,0))</f>
        <v>23/03/2022</v>
      </c>
      <c r="J420" s="15" t="str">
        <f>IF(VLOOKUP(A420,[4]ImportationMaterialProgrammingE!B$3:Y$1048576,24,0)&lt;&gt;"","Sim","Não")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VLOOKUP(A420,[4]ImportationMaterialProgrammingE!B:AN,39,0)</f>
        <v>2204628670</v>
      </c>
      <c r="R420" s="22" t="e">
        <f>VLOOKUP(E420,[3]Relatório!$A$1:$AK$65536,29,0)</f>
        <v>#N/A</v>
      </c>
      <c r="S420" s="22">
        <v>44630</v>
      </c>
      <c r="T420" s="17" t="str">
        <f>VLOOKUP(A420,[4]ImportationMaterialProgrammingE!B:F,5,0)</f>
        <v>VERDE</v>
      </c>
      <c r="U420" s="22" t="e">
        <f>VLOOKUP(E420,[3]Relatório!$A$1:$AK$65536,33,0)</f>
        <v>#N/A</v>
      </c>
      <c r="V420" s="22">
        <v>44630</v>
      </c>
      <c r="Z420" s="15" t="str">
        <f>VLOOKUP(A420,[4]ImportationMaterialProgrammingE!B:X,23,0)</f>
        <v>SBL</v>
      </c>
      <c r="AA420" s="1" t="str">
        <f>IF(Z420="DTA TRANSP","",VLOOKUP(A420,[4]ImportationMaterialProgrammingE!$B:$V,21,0))</f>
        <v/>
      </c>
      <c r="AB420" s="22" t="e">
        <f>VLOOKUP(E420,[3]Relatório!$A$1:$AK$65536,36,0)</f>
        <v>#N/A</v>
      </c>
      <c r="AC420" s="22" t="s">
        <v>587</v>
      </c>
      <c r="AF420" s="24"/>
      <c r="AG420" s="24"/>
      <c r="AH420" s="24"/>
      <c r="AI420" s="24"/>
    </row>
    <row r="421" spans="1:35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 t="str">
        <f>VLOOKUP(A421,[4]ImportationMaterialProgrammingE!B$3:C$1048576,2,0)</f>
        <v xml:space="preserve">540201716 </v>
      </c>
      <c r="F421" s="3" t="s">
        <v>585</v>
      </c>
      <c r="H421" s="17">
        <f t="shared" ca="1" si="18"/>
        <v>77</v>
      </c>
      <c r="I421" s="15" t="str">
        <f>IF(VLOOKUP(A421,[4]ImportationMaterialProgrammingE!B$4:U$1048576,20,0)=0,"",VLOOKUP(A421,[4]ImportationMaterialProgrammingE!B$4:U$1048576,20,0))</f>
        <v>23/03/2022</v>
      </c>
      <c r="J421" s="15" t="str">
        <f>IF(VLOOKUP(A421,[4]ImportationMaterialProgrammingE!B$3:Y$1048576,24,0)&lt;&gt;"","Sim","Não")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VLOOKUP(A421,[4]ImportationMaterialProgrammingE!B:AN,39,0)</f>
        <v>2204430527</v>
      </c>
      <c r="R421" s="22" t="e">
        <f>VLOOKUP(E421,[3]Relatório!$A$1:$AK$65536,29,0)</f>
        <v>#N/A</v>
      </c>
      <c r="S421" s="22">
        <v>44628</v>
      </c>
      <c r="T421" s="17" t="str">
        <f>VLOOKUP(A421,[4]ImportationMaterialProgrammingE!B:F,5,0)</f>
        <v>VERMELHO</v>
      </c>
      <c r="U421" s="22" t="e">
        <f>VLOOKUP(E421,[3]Relatório!$A$1:$AK$65536,33,0)</f>
        <v>#N/A</v>
      </c>
      <c r="V421" s="22" t="s">
        <v>587</v>
      </c>
      <c r="Z421" s="15" t="str">
        <f>VLOOKUP(A421,[4]ImportationMaterialProgrammingE!B:X,23,0)</f>
        <v/>
      </c>
      <c r="AA421" s="1" t="str">
        <f>IF(Z421="DTA TRANSP","",VLOOKUP(A421,[4]ImportationMaterialProgrammingE!$B:$V,21,0))</f>
        <v/>
      </c>
      <c r="AB421" s="22" t="e">
        <f>VLOOKUP(E421,[3]Relatório!$A$1:$AK$65536,36,0)</f>
        <v>#N/A</v>
      </c>
      <c r="AC421" s="22" t="s">
        <v>587</v>
      </c>
      <c r="AF421" s="24"/>
      <c r="AG421" s="24"/>
      <c r="AH421" s="24"/>
      <c r="AI421" s="24"/>
    </row>
    <row r="422" spans="1:35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 t="str">
        <f>VLOOKUP(A422,[4]ImportationMaterialProgrammingE!B$3:C$1048576,2,0)</f>
        <v xml:space="preserve">540201871 </v>
      </c>
      <c r="F422" s="3" t="s">
        <v>585</v>
      </c>
      <c r="H422" s="17">
        <f t="shared" ca="1" si="18"/>
        <v>77</v>
      </c>
      <c r="I422" s="15" t="str">
        <f>IF(VLOOKUP(A422,[4]ImportationMaterialProgrammingE!B$4:U$1048576,20,0)=0,"",VLOOKUP(A422,[4]ImportationMaterialProgrammingE!B$4:U$1048576,20,0))</f>
        <v/>
      </c>
      <c r="J422" s="15" t="str">
        <f>IF(VLOOKUP(A422,[4]ImportationMaterialProgrammingE!B$3:Y$1048576,24,0)&lt;&gt;"","Sim","Não")</f>
        <v>Sim</v>
      </c>
      <c r="K422" s="15" t="str">
        <f>IF(VLOOKUP(A422,[2]ImportationMaterialProgrammingE!B:X,23,0)="DTA TRANSP",VLOOKUP(A422,[2]ImportationMaterialProgrammingE!B:V,21,0),"")</f>
        <v>16/03/2022</v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VLOOKUP(A422,[4]ImportationMaterialProgrammingE!B:AN,39,0)</f>
        <v xml:space="preserve">          </v>
      </c>
      <c r="R422" s="22" t="e">
        <f>VLOOKUP(E422,[3]Relatório!$A$1:$AK$65536,29,0)</f>
        <v>#N/A</v>
      </c>
      <c r="S422" s="22" t="s">
        <v>587</v>
      </c>
      <c r="T422" s="17" t="str">
        <f>VLOOKUP(A422,[4]ImportationMaterialProgrammingE!B:F,5,0)</f>
        <v/>
      </c>
      <c r="U422" s="22" t="e">
        <f>VLOOKUP(E422,[3]Relatório!$A$1:$AK$65536,33,0)</f>
        <v>#N/A</v>
      </c>
      <c r="V422" s="22" t="s">
        <v>587</v>
      </c>
      <c r="Z422" s="15" t="str">
        <f>VLOOKUP(A422,[4]ImportationMaterialProgrammingE!B:X,23,0)</f>
        <v>DTA EADI</v>
      </c>
      <c r="AA422" s="1" t="str">
        <f>IF(Z422="DTA TRANSP","",VLOOKUP(A422,[4]ImportationMaterialProgrammingE!$B:$V,21,0))</f>
        <v/>
      </c>
      <c r="AB422" s="22" t="e">
        <f>VLOOKUP(E422,[3]Relatório!$A$1:$AK$65536,36,0)</f>
        <v>#N/A</v>
      </c>
      <c r="AC422" s="22" t="s">
        <v>587</v>
      </c>
      <c r="AF422" s="24"/>
      <c r="AG422" s="24"/>
      <c r="AH422" s="24"/>
      <c r="AI422" s="24"/>
    </row>
    <row r="423" spans="1:35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 t="str">
        <f>VLOOKUP(A423,[4]ImportationMaterialProgrammingE!B$3:C$1048576,2,0)</f>
        <v xml:space="preserve">540201873 </v>
      </c>
      <c r="F423" s="3" t="s">
        <v>585</v>
      </c>
      <c r="H423" s="17">
        <f t="shared" ca="1" si="18"/>
        <v>77</v>
      </c>
      <c r="I423" s="15" t="str">
        <f>IF(VLOOKUP(A423,[4]ImportationMaterialProgrammingE!B$4:U$1048576,20,0)=0,"",VLOOKUP(A423,[4]ImportationMaterialProgrammingE!B$4:U$1048576,20,0))</f>
        <v/>
      </c>
      <c r="J423" s="15" t="str">
        <f>IF(VLOOKUP(A423,[4]ImportationMaterialProgrammingE!B$3:Y$1048576,24,0)&lt;&gt;"","Sim","Não")</f>
        <v>Sim</v>
      </c>
      <c r="K423" s="15" t="str">
        <f>IF(VLOOKUP(A423,[2]ImportationMaterialProgrammingE!B:X,23,0)="DTA TRANSP",VLOOKUP(A423,[2]ImportationMaterialProgrammingE!B:V,21,0),"")</f>
        <v>16/03/2022</v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VLOOKUP(A423,[4]ImportationMaterialProgrammingE!B:AN,39,0)</f>
        <v xml:space="preserve">          </v>
      </c>
      <c r="R423" s="22" t="e">
        <f>VLOOKUP(E423,[3]Relatório!$A$1:$AK$65536,29,0)</f>
        <v>#N/A</v>
      </c>
      <c r="S423" s="22" t="s">
        <v>587</v>
      </c>
      <c r="T423" s="17" t="str">
        <f>VLOOKUP(A423,[4]ImportationMaterialProgrammingE!B:F,5,0)</f>
        <v/>
      </c>
      <c r="U423" s="22" t="e">
        <f>VLOOKUP(E423,[3]Relatório!$A$1:$AK$65536,33,0)</f>
        <v>#N/A</v>
      </c>
      <c r="V423" s="22" t="s">
        <v>587</v>
      </c>
      <c r="Z423" s="15" t="str">
        <f>VLOOKUP(A423,[4]ImportationMaterialProgrammingE!B:X,23,0)</f>
        <v>DTA EADI</v>
      </c>
      <c r="AA423" s="1" t="str">
        <f>IF(Z423="DTA TRANSP","",VLOOKUP(A423,[4]ImportationMaterialProgrammingE!$B:$V,21,0))</f>
        <v/>
      </c>
      <c r="AB423" s="22" t="e">
        <f>VLOOKUP(E423,[3]Relatório!$A$1:$AK$65536,36,0)</f>
        <v>#N/A</v>
      </c>
      <c r="AC423" s="22" t="s">
        <v>587</v>
      </c>
      <c r="AF423" s="24"/>
      <c r="AG423" s="24"/>
      <c r="AH423" s="24"/>
      <c r="AI423" s="24"/>
    </row>
    <row r="424" spans="1:35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 t="str">
        <f>VLOOKUP(A424,[4]ImportationMaterialProgrammingE!B$3:C$1048576,2,0)</f>
        <v xml:space="preserve">540201876 </v>
      </c>
      <c r="F424" s="3" t="s">
        <v>585</v>
      </c>
      <c r="H424" s="17">
        <f t="shared" ca="1" si="18"/>
        <v>77</v>
      </c>
      <c r="I424" s="15" t="str">
        <f>IF(VLOOKUP(A424,[4]ImportationMaterialProgrammingE!B$4:U$1048576,20,0)=0,"",VLOOKUP(A424,[4]ImportationMaterialProgrammingE!B$4:U$1048576,20,0))</f>
        <v>10/03/2022</v>
      </c>
      <c r="J424" s="15" t="str">
        <f>IF(VLOOKUP(A424,[4]ImportationMaterialProgrammingE!B$3:Y$1048576,24,0)&lt;&gt;"","Sim","Não")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VLOOKUP(A424,[4]ImportationMaterialProgrammingE!B:AN,39,0)</f>
        <v>2204634653</v>
      </c>
      <c r="R424" s="22" t="e">
        <f>VLOOKUP(E424,[3]Relatório!$A$1:$AK$65536,29,0)</f>
        <v>#N/A</v>
      </c>
      <c r="S424" s="22">
        <v>44630</v>
      </c>
      <c r="T424" s="17" t="str">
        <f>VLOOKUP(A424,[4]ImportationMaterialProgrammingE!B:F,5,0)</f>
        <v>VERDE</v>
      </c>
      <c r="U424" s="22" t="e">
        <f>VLOOKUP(E424,[3]Relatório!$A$1:$AK$65536,33,0)</f>
        <v>#N/A</v>
      </c>
      <c r="V424" s="22">
        <v>44630</v>
      </c>
      <c r="Z424" s="15" t="str">
        <f>VLOOKUP(A424,[4]ImportationMaterialProgrammingE!B:X,23,0)</f>
        <v>FINALIZADO</v>
      </c>
      <c r="AA424" s="1" t="str">
        <f>IF(Z424="DTA TRANSP","",VLOOKUP(A424,[4]ImportationMaterialProgrammingE!$B:$V,21,0))</f>
        <v>10/03/2022</v>
      </c>
      <c r="AB424" s="22" t="e">
        <f>VLOOKUP(E424,[3]Relatório!$A$1:$AK$65536,36,0)</f>
        <v>#N/A</v>
      </c>
      <c r="AC424" s="22">
        <v>44630</v>
      </c>
      <c r="AD424" s="3" t="s">
        <v>457</v>
      </c>
      <c r="AF424" s="24"/>
      <c r="AG424" s="24"/>
      <c r="AH424" s="24"/>
      <c r="AI424" s="24"/>
    </row>
    <row r="425" spans="1:35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 t="str">
        <f>VLOOKUP(A425,[4]ImportationMaterialProgrammingE!B$3:C$1048576,2,0)</f>
        <v xml:space="preserve">540201877 </v>
      </c>
      <c r="F425" s="3" t="s">
        <v>585</v>
      </c>
      <c r="H425" s="17">
        <f t="shared" ca="1" si="18"/>
        <v>77</v>
      </c>
      <c r="I425" s="15" t="str">
        <f>IF(VLOOKUP(A425,[4]ImportationMaterialProgrammingE!B$4:U$1048576,20,0)=0,"",VLOOKUP(A425,[4]ImportationMaterialProgrammingE!B$4:U$1048576,20,0))</f>
        <v>15/03/2022</v>
      </c>
      <c r="J425" s="15" t="str">
        <f>IF(VLOOKUP(A425,[4]ImportationMaterialProgrammingE!B$3:Y$1048576,24,0)&lt;&gt;"","Sim","Não")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VLOOKUP(A425,[4]ImportationMaterialProgrammingE!B:AN,39,0)</f>
        <v>2204777195</v>
      </c>
      <c r="R425" s="22" t="e">
        <f>VLOOKUP(E425,[3]Relatório!$A$1:$AK$65536,29,0)</f>
        <v>#N/A</v>
      </c>
      <c r="S425" s="22">
        <v>44631</v>
      </c>
      <c r="T425" s="17" t="str">
        <f>VLOOKUP(A425,[4]ImportationMaterialProgrammingE!B:F,5,0)</f>
        <v>VERDE</v>
      </c>
      <c r="U425" s="22" t="e">
        <f>VLOOKUP(E425,[3]Relatório!$A$1:$AK$65536,33,0)</f>
        <v>#N/A</v>
      </c>
      <c r="V425" s="22">
        <v>44634</v>
      </c>
      <c r="W425" s="18">
        <f t="shared" ref="W425" ca="1" si="23">IF(V425&lt;&gt;"",15-_xlfn.DAYS(NOW(),V425),"")</f>
        <v>11</v>
      </c>
      <c r="Z425" s="15" t="str">
        <f>VLOOKUP(A425,[4]ImportationMaterialProgrammingE!B:X,23,0)</f>
        <v>SBL</v>
      </c>
      <c r="AA425" s="1" t="str">
        <f>IF(Z425="DTA TRANSP","",VLOOKUP(A425,[4]ImportationMaterialProgrammingE!$B:$V,21,0))</f>
        <v>15/03/2022</v>
      </c>
      <c r="AB425" s="22" t="e">
        <f>VLOOKUP(E425,[3]Relatório!$A$1:$AK$65536,36,0)</f>
        <v>#N/A</v>
      </c>
      <c r="AC425" s="22">
        <v>44634</v>
      </c>
      <c r="AD425" s="3" t="s">
        <v>457</v>
      </c>
      <c r="AF425" s="24"/>
      <c r="AG425" s="24"/>
      <c r="AH425" s="24"/>
      <c r="AI425" s="24"/>
    </row>
    <row r="426" spans="1:35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 t="str">
        <f>VLOOKUP(A426,[4]ImportationMaterialProgrammingE!B$3:C$1048576,2,0)</f>
        <v xml:space="preserve">540201879 </v>
      </c>
      <c r="F426" s="3" t="s">
        <v>585</v>
      </c>
      <c r="H426" s="17">
        <f t="shared" ca="1" si="18"/>
        <v>77</v>
      </c>
      <c r="I426" s="15" t="str">
        <f>IF(VLOOKUP(A426,[4]ImportationMaterialProgrammingE!B$4:U$1048576,20,0)=0,"",VLOOKUP(A426,[4]ImportationMaterialProgrammingE!B$4:U$1048576,20,0))</f>
        <v>15/03/2022</v>
      </c>
      <c r="J426" s="15" t="str">
        <f>IF(VLOOKUP(A426,[4]ImportationMaterialProgrammingE!B$3:Y$1048576,24,0)&lt;&gt;"","Sim","Não")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VLOOKUP(A426,[4]ImportationMaterialProgrammingE!B:AN,39,0)</f>
        <v>2204720169</v>
      </c>
      <c r="R426" s="22" t="e">
        <f>VLOOKUP(E426,[3]Relatório!$A$1:$AK$65536,29,0)</f>
        <v>#N/A</v>
      </c>
      <c r="S426" s="22">
        <v>44631</v>
      </c>
      <c r="T426" s="17" t="str">
        <f>VLOOKUP(A426,[4]ImportationMaterialProgrammingE!B:F,5,0)</f>
        <v>VERMELHO</v>
      </c>
      <c r="U426" s="22" t="e">
        <f>VLOOKUP(E426,[3]Relatório!$A$1:$AK$65536,33,0)</f>
        <v>#N/A</v>
      </c>
      <c r="V426" s="22" t="s">
        <v>587</v>
      </c>
      <c r="Z426" s="15" t="str">
        <f>VLOOKUP(A426,[4]ImportationMaterialProgrammingE!B:X,23,0)</f>
        <v>SBL</v>
      </c>
      <c r="AA426" s="1" t="str">
        <f>IF(Z426="DTA TRANSP","",VLOOKUP(A426,[4]ImportationMaterialProgrammingE!$B:$V,21,0))</f>
        <v/>
      </c>
      <c r="AB426" s="22" t="e">
        <f>VLOOKUP(E426,[3]Relatório!$A$1:$AK$65536,36,0)</f>
        <v>#N/A</v>
      </c>
      <c r="AC426" s="22" t="s">
        <v>587</v>
      </c>
      <c r="AF426" s="24"/>
      <c r="AG426" s="24"/>
      <c r="AH426" s="24"/>
      <c r="AI426" s="24"/>
    </row>
    <row r="427" spans="1:35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 t="str">
        <f>VLOOKUP(A427,[4]ImportationMaterialProgrammingE!B$3:C$1048576,2,0)</f>
        <v xml:space="preserve">540201881 </v>
      </c>
      <c r="F427" s="3" t="s">
        <v>585</v>
      </c>
      <c r="H427" s="17">
        <f t="shared" ca="1" si="18"/>
        <v>77</v>
      </c>
      <c r="I427" s="15" t="str">
        <f>IF(VLOOKUP(A427,[4]ImportationMaterialProgrammingE!B$4:U$1048576,20,0)=0,"",VLOOKUP(A427,[4]ImportationMaterialProgrammingE!B$4:U$1048576,20,0))</f>
        <v/>
      </c>
      <c r="J427" s="15" t="str">
        <f>IF(VLOOKUP(A427,[4]ImportationMaterialProgrammingE!B$3:Y$1048576,24,0)&lt;&gt;"","Sim","Não")</f>
        <v>Sim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VLOOKUP(A427,[4]ImportationMaterialProgrammingE!B:AN,39,0)</f>
        <v xml:space="preserve">          </v>
      </c>
      <c r="R427" s="22" t="e">
        <f>VLOOKUP(E427,[3]Relatório!$A$1:$AK$65536,29,0)</f>
        <v>#N/A</v>
      </c>
      <c r="S427" s="22" t="s">
        <v>587</v>
      </c>
      <c r="T427" s="17" t="str">
        <f>VLOOKUP(A427,[4]ImportationMaterialProgrammingE!B:F,5,0)</f>
        <v/>
      </c>
      <c r="U427" s="22" t="e">
        <f>VLOOKUP(E427,[3]Relatório!$A$1:$AK$65536,33,0)</f>
        <v>#N/A</v>
      </c>
      <c r="V427" s="22" t="s">
        <v>587</v>
      </c>
      <c r="Z427" s="15" t="str">
        <f>VLOOKUP(A427,[4]ImportationMaterialProgrammingE!B:X,23,0)</f>
        <v>DTA EADI</v>
      </c>
      <c r="AA427" s="1" t="str">
        <f>IF(Z427="DTA TRANSP","",VLOOKUP(A427,[4]ImportationMaterialProgrammingE!$B:$V,21,0))</f>
        <v/>
      </c>
      <c r="AB427" s="22" t="e">
        <f>VLOOKUP(E427,[3]Relatório!$A$1:$AK$65536,36,0)</f>
        <v>#N/A</v>
      </c>
      <c r="AC427" s="22" t="s">
        <v>587</v>
      </c>
      <c r="AF427" s="24"/>
      <c r="AG427" s="24"/>
      <c r="AH427" s="24"/>
      <c r="AI427" s="24"/>
    </row>
    <row r="428" spans="1:35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 t="str">
        <f>VLOOKUP(A428,[4]ImportationMaterialProgrammingE!B$3:C$1048576,2,0)</f>
        <v xml:space="preserve">540201883 </v>
      </c>
      <c r="F428" s="3" t="s">
        <v>585</v>
      </c>
      <c r="H428" s="17">
        <f t="shared" ca="1" si="18"/>
        <v>77</v>
      </c>
      <c r="I428" s="15" t="str">
        <f>IF(VLOOKUP(A428,[4]ImportationMaterialProgrammingE!B$4:U$1048576,20,0)=0,"",VLOOKUP(A428,[4]ImportationMaterialProgrammingE!B$4:U$1048576,20,0))</f>
        <v/>
      </c>
      <c r="J428" s="15" t="str">
        <f>IF(VLOOKUP(A428,[4]ImportationMaterialProgrammingE!B$3:Y$1048576,24,0)&lt;&gt;"","Sim","Não")</f>
        <v>Sim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VLOOKUP(A428,[4]ImportationMaterialProgrammingE!B:AN,39,0)</f>
        <v xml:space="preserve">          </v>
      </c>
      <c r="R428" s="22" t="e">
        <f>VLOOKUP(E428,[3]Relatório!$A$1:$AK$65536,29,0)</f>
        <v>#N/A</v>
      </c>
      <c r="S428" s="22" t="s">
        <v>587</v>
      </c>
      <c r="T428" s="17" t="str">
        <f>VLOOKUP(A428,[4]ImportationMaterialProgrammingE!B:F,5,0)</f>
        <v/>
      </c>
      <c r="U428" s="22" t="e">
        <f>VLOOKUP(E428,[3]Relatório!$A$1:$AK$65536,33,0)</f>
        <v>#N/A</v>
      </c>
      <c r="V428" s="22" t="s">
        <v>587</v>
      </c>
      <c r="Z428" s="15" t="str">
        <f>VLOOKUP(A428,[4]ImportationMaterialProgrammingE!B:X,23,0)</f>
        <v>DTA EADI</v>
      </c>
      <c r="AA428" s="1" t="str">
        <f>IF(Z428="DTA TRANSP","",VLOOKUP(A428,[4]ImportationMaterialProgrammingE!$B:$V,21,0))</f>
        <v/>
      </c>
      <c r="AB428" s="22" t="e">
        <f>VLOOKUP(E428,[3]Relatório!$A$1:$AK$65536,36,0)</f>
        <v>#N/A</v>
      </c>
      <c r="AC428" s="22" t="s">
        <v>587</v>
      </c>
      <c r="AF428" s="24"/>
      <c r="AG428" s="24"/>
      <c r="AH428" s="24"/>
      <c r="AI428" s="24"/>
    </row>
    <row r="429" spans="1:35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 t="str">
        <f>VLOOKUP(A429,[4]ImportationMaterialProgrammingE!B$3:C$1048576,2,0)</f>
        <v xml:space="preserve">540201884 </v>
      </c>
      <c r="F429" s="3" t="s">
        <v>585</v>
      </c>
      <c r="H429" s="17">
        <f t="shared" ca="1" si="18"/>
        <v>77</v>
      </c>
      <c r="I429" s="15" t="str">
        <f>IF(VLOOKUP(A429,[4]ImportationMaterialProgrammingE!B$4:U$1048576,20,0)=0,"",VLOOKUP(A429,[4]ImportationMaterialProgrammingE!B$4:U$1048576,20,0))</f>
        <v>14/03/2022</v>
      </c>
      <c r="J429" s="15" t="str">
        <f>IF(VLOOKUP(A429,[4]ImportationMaterialProgrammingE!B$3:Y$1048576,24,0)&lt;&gt;"","Sim","Não")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VLOOKUP(A429,[4]ImportationMaterialProgrammingE!B:AN,39,0)</f>
        <v>2204893268</v>
      </c>
      <c r="R429" s="22" t="e">
        <f>VLOOKUP(E429,[3]Relatório!$A$1:$AK$65536,29,0)</f>
        <v>#N/A</v>
      </c>
      <c r="S429" s="22">
        <v>44634</v>
      </c>
      <c r="T429" s="17" t="str">
        <f>VLOOKUP(A429,[4]ImportationMaterialProgrammingE!B:F,5,0)</f>
        <v>VERDE</v>
      </c>
      <c r="U429" s="22" t="e">
        <f>VLOOKUP(E429,[3]Relatório!$A$1:$AK$65536,33,0)</f>
        <v>#N/A</v>
      </c>
      <c r="V429" s="22" t="s">
        <v>587</v>
      </c>
      <c r="Z429" s="15" t="str">
        <f>VLOOKUP(A429,[4]ImportationMaterialProgrammingE!B:X,23,0)</f>
        <v/>
      </c>
      <c r="AA429" s="1" t="str">
        <f>IF(Z429="DTA TRANSP","",VLOOKUP(A429,[4]ImportationMaterialProgrammingE!$B:$V,21,0))</f>
        <v/>
      </c>
      <c r="AB429" s="22" t="e">
        <f>VLOOKUP(E429,[3]Relatório!$A$1:$AK$65536,36,0)</f>
        <v>#N/A</v>
      </c>
      <c r="AC429" s="22" t="s">
        <v>587</v>
      </c>
      <c r="AF429" s="24"/>
      <c r="AG429" s="24"/>
      <c r="AH429" s="24"/>
      <c r="AI429" s="24"/>
    </row>
    <row r="430" spans="1:35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 t="str">
        <f>VLOOKUP(A430,[4]ImportationMaterialProgrammingE!B$3:C$1048576,2,0)</f>
        <v xml:space="preserve">540201887 </v>
      </c>
      <c r="F430" s="3" t="s">
        <v>585</v>
      </c>
      <c r="H430" s="17">
        <f t="shared" ca="1" si="18"/>
        <v>77</v>
      </c>
      <c r="I430" s="15" t="str">
        <f>IF(VLOOKUP(A430,[4]ImportationMaterialProgrammingE!B$4:U$1048576,20,0)=0,"",VLOOKUP(A430,[4]ImportationMaterialProgrammingE!B$4:U$1048576,20,0))</f>
        <v/>
      </c>
      <c r="J430" s="15" t="str">
        <f>IF(VLOOKUP(A430,[4]ImportationMaterialProgrammingE!B$3:Y$1048576,24,0)&lt;&gt;"","Sim","Não")</f>
        <v>Sim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VLOOKUP(A430,[4]ImportationMaterialProgrammingE!B:AN,39,0)</f>
        <v xml:space="preserve">          </v>
      </c>
      <c r="R430" s="22" t="e">
        <f>VLOOKUP(E430,[3]Relatório!$A$1:$AK$65536,29,0)</f>
        <v>#N/A</v>
      </c>
      <c r="S430" s="22" t="s">
        <v>587</v>
      </c>
      <c r="T430" s="17" t="str">
        <f>VLOOKUP(A430,[4]ImportationMaterialProgrammingE!B:F,5,0)</f>
        <v/>
      </c>
      <c r="U430" s="22" t="e">
        <f>VLOOKUP(E430,[3]Relatório!$A$1:$AK$65536,33,0)</f>
        <v>#N/A</v>
      </c>
      <c r="V430" s="22" t="s">
        <v>587</v>
      </c>
      <c r="Z430" s="15" t="str">
        <f>VLOOKUP(A430,[4]ImportationMaterialProgrammingE!B:X,23,0)</f>
        <v>DTA EADI</v>
      </c>
      <c r="AA430" s="1" t="str">
        <f>IF(Z430="DTA TRANSP","",VLOOKUP(A430,[4]ImportationMaterialProgrammingE!$B:$V,21,0))</f>
        <v/>
      </c>
      <c r="AB430" s="22" t="e">
        <f>VLOOKUP(E430,[3]Relatório!$A$1:$AK$65536,36,0)</f>
        <v>#N/A</v>
      </c>
      <c r="AC430" s="22" t="s">
        <v>587</v>
      </c>
      <c r="AF430" s="24"/>
      <c r="AG430" s="24"/>
      <c r="AH430" s="24"/>
      <c r="AI430" s="24"/>
    </row>
    <row r="431" spans="1:35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 t="str">
        <f>VLOOKUP(A431,[4]ImportationMaterialProgrammingE!B$3:C$1048576,2,0)</f>
        <v xml:space="preserve">540201888 </v>
      </c>
      <c r="F431" s="3" t="s">
        <v>585</v>
      </c>
      <c r="H431" s="17">
        <f t="shared" ca="1" si="18"/>
        <v>77</v>
      </c>
      <c r="I431" s="15" t="str">
        <f>IF(VLOOKUP(A431,[4]ImportationMaterialProgrammingE!B$4:U$1048576,20,0)=0,"",VLOOKUP(A431,[4]ImportationMaterialProgrammingE!B$4:U$1048576,20,0))</f>
        <v>25/03/2022</v>
      </c>
      <c r="J431" s="15" t="str">
        <f>IF(VLOOKUP(A431,[4]ImportationMaterialProgrammingE!B$3:Y$1048576,24,0)&lt;&gt;"","Sim","Não")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VLOOKUP(A431,[4]ImportationMaterialProgrammingE!B:AN,39,0)</f>
        <v xml:space="preserve">          </v>
      </c>
      <c r="R431" s="22" t="e">
        <f>VLOOKUP(E431,[3]Relatório!$A$1:$AK$65536,29,0)</f>
        <v>#N/A</v>
      </c>
      <c r="S431" s="22" t="s">
        <v>587</v>
      </c>
      <c r="T431" s="17" t="str">
        <f>VLOOKUP(A431,[4]ImportationMaterialProgrammingE!B:F,5,0)</f>
        <v/>
      </c>
      <c r="U431" s="22" t="e">
        <f>VLOOKUP(E431,[3]Relatório!$A$1:$AK$65536,33,0)</f>
        <v>#N/A</v>
      </c>
      <c r="V431" s="22" t="s">
        <v>587</v>
      </c>
      <c r="Z431" s="15" t="str">
        <f>VLOOKUP(A431,[4]ImportationMaterialProgrammingE!B:X,23,0)</f>
        <v/>
      </c>
      <c r="AA431" s="1" t="str">
        <f>IF(Z431="DTA TRANSP","",VLOOKUP(A431,[4]ImportationMaterialProgrammingE!$B:$V,21,0))</f>
        <v/>
      </c>
      <c r="AB431" s="22" t="e">
        <f>VLOOKUP(E431,[3]Relatório!$A$1:$AK$65536,36,0)</f>
        <v>#N/A</v>
      </c>
      <c r="AC431" s="22" t="s">
        <v>587</v>
      </c>
      <c r="AF431" s="24"/>
      <c r="AG431" s="24"/>
      <c r="AH431" s="24"/>
      <c r="AI431" s="24"/>
    </row>
    <row r="432" spans="1:35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 t="str">
        <f>VLOOKUP(A432,[4]ImportationMaterialProgrammingE!B$3:C$1048576,2,0)</f>
        <v xml:space="preserve">540201889 </v>
      </c>
      <c r="F432" s="3" t="s">
        <v>585</v>
      </c>
      <c r="H432" s="17">
        <f t="shared" ca="1" si="18"/>
        <v>77</v>
      </c>
      <c r="I432" s="15" t="str">
        <f>IF(VLOOKUP(A432,[4]ImportationMaterialProgrammingE!B$4:U$1048576,20,0)=0,"",VLOOKUP(A432,[4]ImportationMaterialProgrammingE!B$4:U$1048576,20,0))</f>
        <v/>
      </c>
      <c r="J432" s="15" t="str">
        <f>IF(VLOOKUP(A432,[4]ImportationMaterialProgrammingE!B$3:Y$1048576,24,0)&lt;&gt;"","Sim","Não")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VLOOKUP(A432,[4]ImportationMaterialProgrammingE!B:AN,39,0)</f>
        <v xml:space="preserve">          </v>
      </c>
      <c r="R432" s="22" t="e">
        <f>VLOOKUP(E432,[3]Relatório!$A$1:$AK$65536,29,0)</f>
        <v>#N/A</v>
      </c>
      <c r="S432" s="22" t="s">
        <v>587</v>
      </c>
      <c r="T432" s="17" t="str">
        <f>VLOOKUP(A432,[4]ImportationMaterialProgrammingE!B:F,5,0)</f>
        <v/>
      </c>
      <c r="U432" s="22" t="e">
        <f>VLOOKUP(E432,[3]Relatório!$A$1:$AK$65536,33,0)</f>
        <v>#N/A</v>
      </c>
      <c r="V432" s="22" t="s">
        <v>587</v>
      </c>
      <c r="Z432" s="15" t="str">
        <f>VLOOKUP(A432,[4]ImportationMaterialProgrammingE!B:X,23,0)</f>
        <v>DTA TRANSP</v>
      </c>
      <c r="AA432" s="1" t="str">
        <f>IF(Z432="DTA TRANSP","",VLOOKUP(A432,[4]ImportationMaterialProgrammingE!$B:$V,21,0))</f>
        <v/>
      </c>
      <c r="AB432" s="22" t="e">
        <f>VLOOKUP(E432,[3]Relatório!$A$1:$AK$65536,36,0)</f>
        <v>#N/A</v>
      </c>
      <c r="AC432" s="22" t="s">
        <v>587</v>
      </c>
      <c r="AF432" s="24"/>
      <c r="AG432" s="24"/>
      <c r="AH432" s="24"/>
      <c r="AI432" s="24"/>
    </row>
    <row r="433" spans="1:35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 t="str">
        <f>VLOOKUP(A433,[4]ImportationMaterialProgrammingE!B$3:C$1048576,2,0)</f>
        <v xml:space="preserve">540201869 </v>
      </c>
      <c r="F433" s="3" t="s">
        <v>585</v>
      </c>
      <c r="H433" s="17">
        <f t="shared" ca="1" si="18"/>
        <v>77</v>
      </c>
      <c r="I433" s="15" t="str">
        <f>IF(VLOOKUP(A433,[4]ImportationMaterialProgrammingE!B$4:U$1048576,20,0)=0,"",VLOOKUP(A433,[4]ImportationMaterialProgrammingE!B$4:U$1048576,20,0))</f>
        <v>28/03/2022</v>
      </c>
      <c r="J433" s="15" t="str">
        <f>IF(VLOOKUP(A433,[4]ImportationMaterialProgrammingE!B$3:Y$1048576,24,0)&lt;&gt;"","Sim","Não")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VLOOKUP(A433,[4]ImportationMaterialProgrammingE!B:AN,39,0)</f>
        <v xml:space="preserve">          </v>
      </c>
      <c r="R433" s="22" t="e">
        <f>VLOOKUP(E433,[3]Relatório!$A$1:$AK$65536,29,0)</f>
        <v>#N/A</v>
      </c>
      <c r="S433" s="22" t="s">
        <v>587</v>
      </c>
      <c r="T433" s="17" t="str">
        <f>VLOOKUP(A433,[4]ImportationMaterialProgrammingE!B:F,5,0)</f>
        <v/>
      </c>
      <c r="U433" s="22" t="e">
        <f>VLOOKUP(E433,[3]Relatório!$A$1:$AK$65536,33,0)</f>
        <v>#N/A</v>
      </c>
      <c r="V433" s="22" t="s">
        <v>587</v>
      </c>
      <c r="Z433" s="15" t="str">
        <f>VLOOKUP(A433,[4]ImportationMaterialProgrammingE!B:X,23,0)</f>
        <v>DTA TRANSP</v>
      </c>
      <c r="AA433" s="1" t="str">
        <f>IF(Z433="DTA TRANSP","",VLOOKUP(A433,[4]ImportationMaterialProgrammingE!$B:$V,21,0))</f>
        <v/>
      </c>
      <c r="AB433" s="22" t="e">
        <f>VLOOKUP(E433,[3]Relatório!$A$1:$AK$65536,36,0)</f>
        <v>#N/A</v>
      </c>
      <c r="AC433" s="22" t="s">
        <v>587</v>
      </c>
      <c r="AF433" s="24"/>
      <c r="AG433" s="24"/>
      <c r="AH433" s="24"/>
      <c r="AI433" s="24"/>
    </row>
    <row r="434" spans="1:35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 t="str">
        <f>VLOOKUP(A434,[4]ImportationMaterialProgrammingE!B$3:C$1048576,2,0)</f>
        <v xml:space="preserve">540201894 </v>
      </c>
      <c r="F434" s="3" t="s">
        <v>585</v>
      </c>
      <c r="H434" s="17">
        <f t="shared" ca="1" si="18"/>
        <v>77</v>
      </c>
      <c r="I434" s="15" t="str">
        <f>IF(VLOOKUP(A434,[4]ImportationMaterialProgrammingE!B$4:U$1048576,20,0)=0,"",VLOOKUP(A434,[4]ImportationMaterialProgrammingE!B$4:U$1048576,20,0))</f>
        <v/>
      </c>
      <c r="J434" s="15" t="str">
        <f>IF(VLOOKUP(A434,[4]ImportationMaterialProgrammingE!B$3:Y$1048576,24,0)&lt;&gt;"","Sim","Não")</f>
        <v>Sim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VLOOKUP(A434,[4]ImportationMaterialProgrammingE!B:AN,39,0)</f>
        <v xml:space="preserve">          </v>
      </c>
      <c r="R434" s="22" t="e">
        <f>VLOOKUP(E434,[3]Relatório!$A$1:$AK$65536,29,0)</f>
        <v>#N/A</v>
      </c>
      <c r="S434" s="22" t="s">
        <v>587</v>
      </c>
      <c r="T434" s="17" t="str">
        <f>VLOOKUP(A434,[4]ImportationMaterialProgrammingE!B:F,5,0)</f>
        <v/>
      </c>
      <c r="U434" s="22" t="e">
        <f>VLOOKUP(E434,[3]Relatório!$A$1:$AK$65536,33,0)</f>
        <v>#N/A</v>
      </c>
      <c r="V434" s="22" t="s">
        <v>587</v>
      </c>
      <c r="Z434" s="15" t="str">
        <f>VLOOKUP(A434,[4]ImportationMaterialProgrammingE!B:X,23,0)</f>
        <v>DTA EADI</v>
      </c>
      <c r="AA434" s="1" t="str">
        <f>IF(Z434="DTA TRANSP","",VLOOKUP(A434,[4]ImportationMaterialProgrammingE!$B:$V,21,0))</f>
        <v/>
      </c>
      <c r="AB434" s="22" t="e">
        <f>VLOOKUP(E434,[3]Relatório!$A$1:$AK$65536,36,0)</f>
        <v>#N/A</v>
      </c>
      <c r="AC434" s="22" t="s">
        <v>587</v>
      </c>
      <c r="AF434" s="24"/>
      <c r="AG434" s="24"/>
      <c r="AH434" s="24"/>
      <c r="AI434" s="24"/>
    </row>
    <row r="435" spans="1:35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 t="str">
        <f>VLOOKUP(A435,[4]ImportationMaterialProgrammingE!B$3:C$1048576,2,0)</f>
        <v xml:space="preserve">540201891 </v>
      </c>
      <c r="F435" s="3" t="s">
        <v>585</v>
      </c>
      <c r="H435" s="17">
        <f t="shared" ca="1" si="18"/>
        <v>77</v>
      </c>
      <c r="I435" s="15" t="str">
        <f>IF(VLOOKUP(A435,[4]ImportationMaterialProgrammingE!B$4:U$1048576,20,0)=0,"",VLOOKUP(A435,[4]ImportationMaterialProgrammingE!B$4:U$1048576,20,0))</f>
        <v>08/03/2022</v>
      </c>
      <c r="J435" s="15" t="str">
        <f>IF(VLOOKUP(A435,[4]ImportationMaterialProgrammingE!B$3:Y$1048576,24,0)&lt;&gt;"","Sim","Não")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VLOOKUP(A435,[4]ImportationMaterialProgrammingE!B:AN,39,0)</f>
        <v>2204463581</v>
      </c>
      <c r="R435" s="22" t="e">
        <f>VLOOKUP(E435,[3]Relatório!$A$1:$AK$65536,29,0)</f>
        <v>#N/A</v>
      </c>
      <c r="S435" s="22">
        <v>44629</v>
      </c>
      <c r="T435" s="17" t="str">
        <f>VLOOKUP(A435,[4]ImportationMaterialProgrammingE!B:F,5,0)</f>
        <v>VERDE</v>
      </c>
      <c r="U435" s="22" t="e">
        <f>VLOOKUP(E435,[3]Relatório!$A$1:$AK$65536,33,0)</f>
        <v>#N/A</v>
      </c>
      <c r="V435" s="22">
        <v>44629</v>
      </c>
      <c r="Z435" s="15" t="str">
        <f>VLOOKUP(A435,[4]ImportationMaterialProgrammingE!B:X,23,0)</f>
        <v>FINALIZADO</v>
      </c>
      <c r="AA435" s="1" t="str">
        <f>IF(Z435="DTA TRANSP","",VLOOKUP(A435,[4]ImportationMaterialProgrammingE!$B:$V,21,0))</f>
        <v>08/03/2022</v>
      </c>
      <c r="AB435" s="22" t="e">
        <f>VLOOKUP(E435,[3]Relatório!$A$1:$AK$65536,36,0)</f>
        <v>#N/A</v>
      </c>
      <c r="AC435" s="22">
        <v>44629</v>
      </c>
      <c r="AD435" s="3" t="s">
        <v>457</v>
      </c>
      <c r="AF435" s="24"/>
      <c r="AG435" s="24"/>
      <c r="AH435" s="24"/>
      <c r="AI435" s="24"/>
    </row>
    <row r="436" spans="1:35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 t="str">
        <f>VLOOKUP(A436,[4]ImportationMaterialProgrammingE!B$3:C$1048576,2,0)</f>
        <v xml:space="preserve">540201912 </v>
      </c>
      <c r="F436" s="3" t="s">
        <v>585</v>
      </c>
      <c r="H436" s="17">
        <f t="shared" ca="1" si="18"/>
        <v>77</v>
      </c>
      <c r="I436" s="15" t="str">
        <f>IF(VLOOKUP(A436,[4]ImportationMaterialProgrammingE!B$4:U$1048576,20,0)=0,"",VLOOKUP(A436,[4]ImportationMaterialProgrammingE!B$4:U$1048576,20,0))</f>
        <v>09/03/2022</v>
      </c>
      <c r="J436" s="15" t="str">
        <f>IF(VLOOKUP(A436,[4]ImportationMaterialProgrammingE!B$3:Y$1048576,24,0)&lt;&gt;"","Sim","Não")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VLOOKUP(A436,[4]ImportationMaterialProgrammingE!B:AN,39,0)</f>
        <v>2204487138</v>
      </c>
      <c r="R436" s="22" t="e">
        <f>VLOOKUP(E436,[3]Relatório!$A$1:$AK$65536,29,0)</f>
        <v>#N/A</v>
      </c>
      <c r="S436" s="22">
        <v>44628</v>
      </c>
      <c r="T436" s="17" t="str">
        <f>VLOOKUP(A436,[4]ImportationMaterialProgrammingE!B:F,5,0)</f>
        <v>VERDE</v>
      </c>
      <c r="U436" s="22" t="e">
        <f>VLOOKUP(E436,[3]Relatório!$A$1:$AK$65536,33,0)</f>
        <v>#N/A</v>
      </c>
      <c r="V436" s="22">
        <v>44629</v>
      </c>
      <c r="Z436" s="15" t="str">
        <f>VLOOKUP(A436,[4]ImportationMaterialProgrammingE!B:X,23,0)</f>
        <v>FINALIZADO</v>
      </c>
      <c r="AA436" s="1" t="str">
        <f>IF(Z436="DTA TRANSP","",VLOOKUP(A436,[4]ImportationMaterialProgrammingE!$B:$V,21,0))</f>
        <v>09/03/2022</v>
      </c>
      <c r="AB436" s="22" t="e">
        <f>VLOOKUP(E436,[3]Relatório!$A$1:$AK$65536,36,0)</f>
        <v>#N/A</v>
      </c>
      <c r="AC436" s="22">
        <v>44629</v>
      </c>
      <c r="AD436" s="3" t="s">
        <v>457</v>
      </c>
      <c r="AF436" s="24"/>
      <c r="AG436" s="24"/>
      <c r="AH436" s="24"/>
      <c r="AI436" s="24"/>
    </row>
    <row r="437" spans="1:35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 t="str">
        <f>VLOOKUP(A437,[4]ImportationMaterialProgrammingE!B$3:C$1048576,2,0)</f>
        <v xml:space="preserve">540201896 </v>
      </c>
      <c r="F437" s="3" t="s">
        <v>585</v>
      </c>
      <c r="H437" s="17">
        <f t="shared" ca="1" si="18"/>
        <v>77</v>
      </c>
      <c r="I437" s="15" t="str">
        <f>IF(VLOOKUP(A437,[4]ImportationMaterialProgrammingE!B$4:U$1048576,20,0)=0,"",VLOOKUP(A437,[4]ImportationMaterialProgrammingE!B$4:U$1048576,20,0))</f>
        <v>11/03/2022</v>
      </c>
      <c r="J437" s="15" t="str">
        <f>IF(VLOOKUP(A437,[4]ImportationMaterialProgrammingE!B$3:Y$1048576,24,0)&lt;&gt;"","Sim","Não")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VLOOKUP(A437,[4]ImportationMaterialProgrammingE!B:AN,39,0)</f>
        <v>2204628777</v>
      </c>
      <c r="R437" s="22" t="e">
        <f>VLOOKUP(E437,[3]Relatório!$A$1:$AK$65536,29,0)</f>
        <v>#N/A</v>
      </c>
      <c r="S437" s="22">
        <v>44630</v>
      </c>
      <c r="T437" s="17" t="str">
        <f>VLOOKUP(A437,[4]ImportationMaterialProgrammingE!B:F,5,0)</f>
        <v>VERDE</v>
      </c>
      <c r="U437" s="22" t="e">
        <f>VLOOKUP(E437,[3]Relatório!$A$1:$AK$65536,33,0)</f>
        <v>#N/A</v>
      </c>
      <c r="V437" s="22">
        <v>44630</v>
      </c>
      <c r="Z437" s="15" t="str">
        <f>VLOOKUP(A437,[4]ImportationMaterialProgrammingE!B:X,23,0)</f>
        <v>EM DESOVA</v>
      </c>
      <c r="AA437" s="1" t="str">
        <f>IF(Z437="DTA TRANSP","",VLOOKUP(A437,[4]ImportationMaterialProgrammingE!$B:$V,21,0))</f>
        <v>11/03/2022</v>
      </c>
      <c r="AB437" s="22" t="e">
        <f>VLOOKUP(E437,[3]Relatório!$A$1:$AK$65536,36,0)</f>
        <v>#N/A</v>
      </c>
      <c r="AC437" s="22">
        <v>44630</v>
      </c>
      <c r="AD437" s="3" t="s">
        <v>457</v>
      </c>
      <c r="AF437" s="24"/>
      <c r="AG437" s="24"/>
      <c r="AH437" s="24"/>
      <c r="AI437" s="24"/>
    </row>
    <row r="438" spans="1:35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 t="str">
        <f>VLOOKUP(A438,[4]ImportationMaterialProgrammingE!B$3:C$1048576,2,0)</f>
        <v xml:space="preserve">540201903 </v>
      </c>
      <c r="F438" s="3" t="s">
        <v>585</v>
      </c>
      <c r="H438" s="17">
        <f t="shared" ca="1" si="18"/>
        <v>77</v>
      </c>
      <c r="I438" s="15" t="str">
        <f>IF(VLOOKUP(A438,[4]ImportationMaterialProgrammingE!B$4:U$1048576,20,0)=0,"",VLOOKUP(A438,[4]ImportationMaterialProgrammingE!B$4:U$1048576,20,0))</f>
        <v/>
      </c>
      <c r="J438" s="15" t="str">
        <f>IF(VLOOKUP(A438,[4]ImportationMaterialProgrammingE!B$3:Y$1048576,24,0)&lt;&gt;"","Sim","Não")</f>
        <v>Sim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VLOOKUP(A438,[4]ImportationMaterialProgrammingE!B:AN,39,0)</f>
        <v xml:space="preserve">          </v>
      </c>
      <c r="R438" s="22" t="e">
        <f>VLOOKUP(E438,[3]Relatório!$A$1:$AK$65536,29,0)</f>
        <v>#N/A</v>
      </c>
      <c r="S438" s="22" t="s">
        <v>587</v>
      </c>
      <c r="T438" s="17" t="str">
        <f>VLOOKUP(A438,[4]ImportationMaterialProgrammingE!B:F,5,0)</f>
        <v/>
      </c>
      <c r="U438" s="22" t="e">
        <f>VLOOKUP(E438,[3]Relatório!$A$1:$AK$65536,33,0)</f>
        <v>#N/A</v>
      </c>
      <c r="V438" s="22" t="s">
        <v>587</v>
      </c>
      <c r="Z438" s="15" t="str">
        <f>VLOOKUP(A438,[4]ImportationMaterialProgrammingE!B:X,23,0)</f>
        <v>DTA EADI</v>
      </c>
      <c r="AA438" s="1" t="str">
        <f>IF(Z438="DTA TRANSP","",VLOOKUP(A438,[4]ImportationMaterialProgrammingE!$B:$V,21,0))</f>
        <v/>
      </c>
      <c r="AB438" s="22" t="e">
        <f>VLOOKUP(E438,[3]Relatório!$A$1:$AK$65536,36,0)</f>
        <v>#N/A</v>
      </c>
      <c r="AC438" s="22" t="s">
        <v>587</v>
      </c>
      <c r="AF438" s="24"/>
      <c r="AG438" s="24"/>
      <c r="AH438" s="24"/>
      <c r="AI438" s="24"/>
    </row>
    <row r="439" spans="1:35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 t="str">
        <f>VLOOKUP(A439,[4]ImportationMaterialProgrammingE!B$3:C$1048576,2,0)</f>
        <v xml:space="preserve">540201906 </v>
      </c>
      <c r="F439" s="3" t="s">
        <v>585</v>
      </c>
      <c r="H439" s="17">
        <f t="shared" ca="1" si="18"/>
        <v>77</v>
      </c>
      <c r="I439" s="15" t="str">
        <f>IF(VLOOKUP(A439,[4]ImportationMaterialProgrammingE!B$4:U$1048576,20,0)=0,"",VLOOKUP(A439,[4]ImportationMaterialProgrammingE!B$4:U$1048576,20,0))</f>
        <v>04/03/2022</v>
      </c>
      <c r="J439" s="15" t="str">
        <f>IF(VLOOKUP(A439,[4]ImportationMaterialProgrammingE!B$3:Y$1048576,24,0)&lt;&gt;"","Sim","Não")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VLOOKUP(A439,[4]ImportationMaterialProgrammingE!B:AN,39,0)</f>
        <v>2205127798</v>
      </c>
      <c r="R439" s="22" t="e">
        <f>VLOOKUP(E439,[3]Relatório!$A$1:$AK$65536,29,0)</f>
        <v>#N/A</v>
      </c>
      <c r="S439" s="22" t="s">
        <v>587</v>
      </c>
      <c r="T439" s="17" t="str">
        <f>VLOOKUP(A439,[4]ImportationMaterialProgrammingE!B:F,5,0)</f>
        <v>VERDE</v>
      </c>
      <c r="U439" s="22" t="e">
        <f>VLOOKUP(E439,[3]Relatório!$A$1:$AK$65536,33,0)</f>
        <v>#N/A</v>
      </c>
      <c r="V439" s="22" t="s">
        <v>587</v>
      </c>
      <c r="Z439" s="15" t="str">
        <f>VLOOKUP(A439,[4]ImportationMaterialProgrammingE!B:X,23,0)</f>
        <v>DTA TRANSP</v>
      </c>
      <c r="AA439" s="1" t="str">
        <f>IF(Z439="DTA TRANSP","",VLOOKUP(A439,[4]ImportationMaterialProgrammingE!$B:$V,21,0))</f>
        <v/>
      </c>
      <c r="AB439" s="22" t="e">
        <f>VLOOKUP(E439,[3]Relatório!$A$1:$AK$65536,36,0)</f>
        <v>#N/A</v>
      </c>
      <c r="AC439" s="22" t="s">
        <v>587</v>
      </c>
      <c r="AF439" s="24"/>
      <c r="AG439" s="24"/>
      <c r="AH439" s="24"/>
      <c r="AI439" s="24"/>
    </row>
    <row r="440" spans="1:35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 t="str">
        <f>VLOOKUP(A440,[4]ImportationMaterialProgrammingE!B$3:C$1048576,2,0)</f>
        <v xml:space="preserve">540201897 </v>
      </c>
      <c r="F440" s="3" t="s">
        <v>585</v>
      </c>
      <c r="H440" s="17">
        <f t="shared" ca="1" si="18"/>
        <v>77</v>
      </c>
      <c r="I440" s="15" t="str">
        <f>IF(VLOOKUP(A440,[4]ImportationMaterialProgrammingE!B$4:U$1048576,20,0)=0,"",VLOOKUP(A440,[4]ImportationMaterialProgrammingE!B$4:U$1048576,20,0))</f>
        <v>10/03/2022</v>
      </c>
      <c r="J440" s="15" t="str">
        <f>IF(VLOOKUP(A440,[4]ImportationMaterialProgrammingE!B$3:Y$1048576,24,0)&lt;&gt;"","Sim","Não")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VLOOKUP(A440,[4]ImportationMaterialProgrammingE!B:AN,39,0)</f>
        <v>2204634670</v>
      </c>
      <c r="R440" s="22" t="e">
        <f>VLOOKUP(E440,[3]Relatório!$A$1:$AK$65536,29,0)</f>
        <v>#N/A</v>
      </c>
      <c r="S440" s="22">
        <v>44630</v>
      </c>
      <c r="T440" s="17" t="str">
        <f>VLOOKUP(A440,[4]ImportationMaterialProgrammingE!B:F,5,0)</f>
        <v>VERDE</v>
      </c>
      <c r="U440" s="22" t="e">
        <f>VLOOKUP(E440,[3]Relatório!$A$1:$AK$65536,33,0)</f>
        <v>#N/A</v>
      </c>
      <c r="V440" s="22">
        <v>44630</v>
      </c>
      <c r="Z440" s="15" t="str">
        <f>VLOOKUP(A440,[4]ImportationMaterialProgrammingE!B:X,23,0)</f>
        <v>FINALIZADO</v>
      </c>
      <c r="AA440" s="1" t="str">
        <f>IF(Z440="DTA TRANSP","",VLOOKUP(A440,[4]ImportationMaterialProgrammingE!$B:$V,21,0))</f>
        <v>11/03/2022</v>
      </c>
      <c r="AB440" s="22" t="e">
        <f>VLOOKUP(E440,[3]Relatório!$A$1:$AK$65536,36,0)</f>
        <v>#N/A</v>
      </c>
      <c r="AC440" s="22">
        <v>44630</v>
      </c>
      <c r="AD440" s="3" t="s">
        <v>457</v>
      </c>
      <c r="AF440" s="24"/>
      <c r="AG440" s="24"/>
      <c r="AH440" s="24"/>
      <c r="AI440" s="24"/>
    </row>
    <row r="441" spans="1:35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 t="str">
        <f>VLOOKUP(A441,[4]ImportationMaterialProgrammingE!B$3:C$1048576,2,0)</f>
        <v xml:space="preserve">540201899 </v>
      </c>
      <c r="F441" s="3" t="s">
        <v>585</v>
      </c>
      <c r="H441" s="17">
        <f t="shared" ca="1" si="18"/>
        <v>77</v>
      </c>
      <c r="I441" s="15" t="str">
        <f>IF(VLOOKUP(A441,[4]ImportationMaterialProgrammingE!B$4:U$1048576,20,0)=0,"",VLOOKUP(A441,[4]ImportationMaterialProgrammingE!B$4:U$1048576,20,0))</f>
        <v>22/03/2022</v>
      </c>
      <c r="J441" s="15" t="str">
        <f>IF(VLOOKUP(A441,[4]ImportationMaterialProgrammingE!B$3:Y$1048576,24,0)&lt;&gt;"","Sim","Não")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VLOOKUP(A441,[4]ImportationMaterialProgrammingE!B:AN,39,0)</f>
        <v xml:space="preserve">          </v>
      </c>
      <c r="R441" s="22" t="e">
        <f>VLOOKUP(E441,[3]Relatório!$A$1:$AK$65536,29,0)</f>
        <v>#N/A</v>
      </c>
      <c r="S441" s="22" t="s">
        <v>587</v>
      </c>
      <c r="T441" s="17" t="str">
        <f>VLOOKUP(A441,[4]ImportationMaterialProgrammingE!B:F,5,0)</f>
        <v/>
      </c>
      <c r="U441" s="22" t="e">
        <f>VLOOKUP(E441,[3]Relatório!$A$1:$AK$65536,33,0)</f>
        <v>#N/A</v>
      </c>
      <c r="V441" s="22" t="s">
        <v>587</v>
      </c>
      <c r="Z441" s="15" t="str">
        <f>VLOOKUP(A441,[4]ImportationMaterialProgrammingE!B:X,23,0)</f>
        <v>SBL</v>
      </c>
      <c r="AA441" s="1" t="str">
        <f>IF(Z441="DTA TRANSP","",VLOOKUP(A441,[4]ImportationMaterialProgrammingE!$B:$V,21,0))</f>
        <v/>
      </c>
      <c r="AB441" s="22" t="e">
        <f>VLOOKUP(E441,[3]Relatório!$A$1:$AK$65536,36,0)</f>
        <v>#N/A</v>
      </c>
      <c r="AC441" s="22" t="s">
        <v>587</v>
      </c>
      <c r="AF441" s="24"/>
      <c r="AG441" s="24"/>
      <c r="AH441" s="24"/>
      <c r="AI441" s="24"/>
    </row>
    <row r="442" spans="1:35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 t="str">
        <f>VLOOKUP(A442,[4]ImportationMaterialProgrammingE!B$3:C$1048576,2,0)</f>
        <v xml:space="preserve">540201909 </v>
      </c>
      <c r="F442" s="3" t="s">
        <v>585</v>
      </c>
      <c r="H442" s="17">
        <f t="shared" ca="1" si="18"/>
        <v>77</v>
      </c>
      <c r="I442" s="15" t="str">
        <f>IF(VLOOKUP(A442,[4]ImportationMaterialProgrammingE!B$4:U$1048576,20,0)=0,"",VLOOKUP(A442,[4]ImportationMaterialProgrammingE!B$4:U$1048576,20,0))</f>
        <v>23/03/2022</v>
      </c>
      <c r="J442" s="15" t="str">
        <f>IF(VLOOKUP(A442,[4]ImportationMaterialProgrammingE!B$3:Y$1048576,24,0)&lt;&gt;"","Sim","Não")</f>
        <v>Sim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VLOOKUP(A442,[4]ImportationMaterialProgrammingE!B:AN,39,0)</f>
        <v xml:space="preserve">          </v>
      </c>
      <c r="R442" s="22" t="e">
        <f>VLOOKUP(E442,[3]Relatório!$A$1:$AK$65536,29,0)</f>
        <v>#N/A</v>
      </c>
      <c r="S442" s="22" t="s">
        <v>587</v>
      </c>
      <c r="T442" s="17" t="str">
        <f>VLOOKUP(A442,[4]ImportationMaterialProgrammingE!B:F,5,0)</f>
        <v/>
      </c>
      <c r="U442" s="22" t="e">
        <f>VLOOKUP(E442,[3]Relatório!$A$1:$AK$65536,33,0)</f>
        <v>#N/A</v>
      </c>
      <c r="V442" s="22" t="s">
        <v>587</v>
      </c>
      <c r="X442" s="3" t="s">
        <v>458</v>
      </c>
      <c r="Z442" s="15" t="str">
        <f>VLOOKUP(A442,[4]ImportationMaterialProgrammingE!B:X,23,0)</f>
        <v>DTA EADI</v>
      </c>
      <c r="AA442" s="1" t="str">
        <f>IF(Z442="DTA TRANSP","",VLOOKUP(A442,[4]ImportationMaterialProgrammingE!$B:$V,21,0))</f>
        <v/>
      </c>
      <c r="AB442" s="22" t="e">
        <f>VLOOKUP(E442,[3]Relatório!$A$1:$AK$65536,36,0)</f>
        <v>#N/A</v>
      </c>
      <c r="AC442" s="22" t="s">
        <v>587</v>
      </c>
      <c r="AF442" s="24"/>
      <c r="AG442" s="24"/>
      <c r="AH442" s="24"/>
      <c r="AI442" s="24"/>
    </row>
    <row r="443" spans="1:35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 t="str">
        <f>VLOOKUP(A443,[4]ImportationMaterialProgrammingE!B$3:C$1048576,2,0)</f>
        <v xml:space="preserve">540201910 </v>
      </c>
      <c r="F443" s="3" t="s">
        <v>585</v>
      </c>
      <c r="H443" s="17">
        <f t="shared" ca="1" si="18"/>
        <v>77</v>
      </c>
      <c r="I443" s="15" t="str">
        <f>IF(VLOOKUP(A443,[4]ImportationMaterialProgrammingE!B$4:U$1048576,20,0)=0,"",VLOOKUP(A443,[4]ImportationMaterialProgrammingE!B$4:U$1048576,20,0))</f>
        <v>22/03/2022</v>
      </c>
      <c r="J443" s="15" t="str">
        <f>IF(VLOOKUP(A443,[4]ImportationMaterialProgrammingE!B$3:Y$1048576,24,0)&lt;&gt;"","Sim","Não")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VLOOKUP(A443,[4]ImportationMaterialProgrammingE!B:AN,39,0)</f>
        <v>2204969264</v>
      </c>
      <c r="R443" s="22" t="e">
        <f>VLOOKUP(E443,[3]Relatório!$A$1:$AK$65536,29,0)</f>
        <v>#N/A</v>
      </c>
      <c r="S443" s="22" t="s">
        <v>587</v>
      </c>
      <c r="T443" s="17" t="str">
        <f>VLOOKUP(A443,[4]ImportationMaterialProgrammingE!B:F,5,0)</f>
        <v>VERDE</v>
      </c>
      <c r="U443" s="22" t="e">
        <f>VLOOKUP(E443,[3]Relatório!$A$1:$AK$65536,33,0)</f>
        <v>#N/A</v>
      </c>
      <c r="V443" s="22" t="s">
        <v>587</v>
      </c>
      <c r="X443" s="3" t="s">
        <v>458</v>
      </c>
      <c r="Z443" s="15" t="str">
        <f>VLOOKUP(A443,[4]ImportationMaterialProgrammingE!B:X,23,0)</f>
        <v/>
      </c>
      <c r="AA443" s="1" t="str">
        <f>IF(Z443="DTA TRANSP","",VLOOKUP(A443,[4]ImportationMaterialProgrammingE!$B:$V,21,0))</f>
        <v/>
      </c>
      <c r="AB443" s="22" t="e">
        <f>VLOOKUP(E443,[3]Relatório!$A$1:$AK$65536,36,0)</f>
        <v>#N/A</v>
      </c>
      <c r="AC443" s="22" t="s">
        <v>587</v>
      </c>
      <c r="AF443" s="24"/>
      <c r="AG443" s="24"/>
      <c r="AH443" s="24"/>
      <c r="AI443" s="24"/>
    </row>
    <row r="444" spans="1:35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 t="str">
        <f>VLOOKUP(A444,[4]ImportationMaterialProgrammingE!B$3:C$1048576,2,0)</f>
        <v xml:space="preserve">540201900 </v>
      </c>
      <c r="F444" s="3" t="s">
        <v>585</v>
      </c>
      <c r="H444" s="17">
        <f t="shared" ca="1" si="18"/>
        <v>77</v>
      </c>
      <c r="I444" s="15" t="str">
        <f>IF(VLOOKUP(A444,[4]ImportationMaterialProgrammingE!B$4:U$1048576,20,0)=0,"",VLOOKUP(A444,[4]ImportationMaterialProgrammingE!B$4:U$1048576,20,0))</f>
        <v>24/03/2022</v>
      </c>
      <c r="J444" s="15" t="str">
        <f>IF(VLOOKUP(A444,[4]ImportationMaterialProgrammingE!B$3:Y$1048576,24,0)&lt;&gt;"","Sim","Não")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VLOOKUP(A444,[4]ImportationMaterialProgrammingE!B:AN,39,0)</f>
        <v xml:space="preserve">          </v>
      </c>
      <c r="R444" s="22" t="e">
        <f>VLOOKUP(E444,[3]Relatório!$A$1:$AK$65536,29,0)</f>
        <v>#N/A</v>
      </c>
      <c r="S444" s="22" t="s">
        <v>587</v>
      </c>
      <c r="T444" s="17" t="str">
        <f>VLOOKUP(A444,[4]ImportationMaterialProgrammingE!B:F,5,0)</f>
        <v/>
      </c>
      <c r="U444" s="22" t="e">
        <f>VLOOKUP(E444,[3]Relatório!$A$1:$AK$65536,33,0)</f>
        <v>#N/A</v>
      </c>
      <c r="V444" s="22" t="s">
        <v>587</v>
      </c>
      <c r="Z444" s="15" t="str">
        <f>VLOOKUP(A444,[4]ImportationMaterialProgrammingE!B:X,23,0)</f>
        <v>DTA TRANSP</v>
      </c>
      <c r="AA444" s="1" t="str">
        <f>IF(Z444="DTA TRANSP","",VLOOKUP(A444,[4]ImportationMaterialProgrammingE!$B:$V,21,0))</f>
        <v/>
      </c>
      <c r="AB444" s="22" t="e">
        <f>VLOOKUP(E444,[3]Relatório!$A$1:$AK$65536,36,0)</f>
        <v>#N/A</v>
      </c>
      <c r="AC444" s="22" t="s">
        <v>587</v>
      </c>
      <c r="AF444" s="24"/>
      <c r="AG444" s="24"/>
      <c r="AH444" s="24"/>
      <c r="AI444" s="24"/>
    </row>
    <row r="445" spans="1:35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 t="str">
        <f>VLOOKUP(A445,[4]ImportationMaterialProgrammingE!B$3:C$1048576,2,0)</f>
        <v xml:space="preserve">540201916 </v>
      </c>
      <c r="F445" s="3" t="s">
        <v>585</v>
      </c>
      <c r="H445" s="17">
        <f t="shared" ca="1" si="18"/>
        <v>77</v>
      </c>
      <c r="I445" s="15" t="str">
        <f>IF(VLOOKUP(A445,[4]ImportationMaterialProgrammingE!B$4:U$1048576,20,0)=0,"",VLOOKUP(A445,[4]ImportationMaterialProgrammingE!B$4:U$1048576,20,0))</f>
        <v>16/03/2022</v>
      </c>
      <c r="J445" s="15" t="str">
        <f>IF(VLOOKUP(A445,[4]ImportationMaterialProgrammingE!B$3:Y$1048576,24,0)&lt;&gt;"","Sim","Não")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VLOOKUP(A445,[4]ImportationMaterialProgrammingE!B:AN,39,0)</f>
        <v>2204895490</v>
      </c>
      <c r="R445" s="22" t="e">
        <f>VLOOKUP(E445,[3]Relatório!$A$1:$AK$65536,29,0)</f>
        <v>#N/A</v>
      </c>
      <c r="S445" s="22">
        <v>44634</v>
      </c>
      <c r="T445" s="17" t="str">
        <f>VLOOKUP(A445,[4]ImportationMaterialProgrammingE!B:F,5,0)</f>
        <v>VERDE</v>
      </c>
      <c r="U445" s="22" t="e">
        <f>VLOOKUP(E445,[3]Relatório!$A$1:$AK$65536,33,0)</f>
        <v>#N/A</v>
      </c>
      <c r="V445" s="22" t="s">
        <v>587</v>
      </c>
      <c r="Z445" s="15" t="str">
        <f>VLOOKUP(A445,[4]ImportationMaterialProgrammingE!B:X,23,0)</f>
        <v>SBL</v>
      </c>
      <c r="AA445" s="1" t="str">
        <f>IF(Z445="DTA TRANSP","",VLOOKUP(A445,[4]ImportationMaterialProgrammingE!$B:$V,21,0))</f>
        <v>16/03/2022</v>
      </c>
      <c r="AB445" s="22" t="e">
        <f>VLOOKUP(E445,[3]Relatório!$A$1:$AK$65536,36,0)</f>
        <v>#N/A</v>
      </c>
      <c r="AC445" s="22" t="s">
        <v>587</v>
      </c>
      <c r="AF445" s="24"/>
      <c r="AG445" s="24"/>
      <c r="AH445" s="24"/>
      <c r="AI445" s="24"/>
    </row>
    <row r="446" spans="1:35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 t="str">
        <f>VLOOKUP(A446,[4]ImportationMaterialProgrammingE!B$3:C$1048576,2,0)</f>
        <v xml:space="preserve">540201932 </v>
      </c>
      <c r="F446" s="3" t="s">
        <v>585</v>
      </c>
      <c r="H446" s="17">
        <f t="shared" ca="1" si="18"/>
        <v>77</v>
      </c>
      <c r="I446" s="15" t="str">
        <f>IF(VLOOKUP(A446,[4]ImportationMaterialProgrammingE!B$4:U$1048576,20,0)=0,"",VLOOKUP(A446,[4]ImportationMaterialProgrammingE!B$4:U$1048576,20,0))</f>
        <v/>
      </c>
      <c r="J446" s="15" t="str">
        <f>IF(VLOOKUP(A446,[4]ImportationMaterialProgrammingE!B$3:Y$1048576,24,0)&lt;&gt;"","Sim","Não")</f>
        <v>Sim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VLOOKUP(A446,[4]ImportationMaterialProgrammingE!B:AN,39,0)</f>
        <v xml:space="preserve">          </v>
      </c>
      <c r="R446" s="22" t="e">
        <f>VLOOKUP(E446,[3]Relatório!$A$1:$AK$65536,29,0)</f>
        <v>#N/A</v>
      </c>
      <c r="S446" s="22" t="s">
        <v>587</v>
      </c>
      <c r="T446" s="17" t="str">
        <f>VLOOKUP(A446,[4]ImportationMaterialProgrammingE!B:F,5,0)</f>
        <v/>
      </c>
      <c r="U446" s="22" t="e">
        <f>VLOOKUP(E446,[3]Relatório!$A$1:$AK$65536,33,0)</f>
        <v>#N/A</v>
      </c>
      <c r="V446" s="22" t="s">
        <v>587</v>
      </c>
      <c r="Z446" s="15" t="str">
        <f>VLOOKUP(A446,[4]ImportationMaterialProgrammingE!B:X,23,0)</f>
        <v>DTA EADI</v>
      </c>
      <c r="AA446" s="1" t="str">
        <f>IF(Z446="DTA TRANSP","",VLOOKUP(A446,[4]ImportationMaterialProgrammingE!$B:$V,21,0))</f>
        <v/>
      </c>
      <c r="AB446" s="22" t="e">
        <f>VLOOKUP(E446,[3]Relatório!$A$1:$AK$65536,36,0)</f>
        <v>#N/A</v>
      </c>
      <c r="AC446" s="22" t="s">
        <v>587</v>
      </c>
      <c r="AF446" s="24"/>
      <c r="AG446" s="24"/>
      <c r="AH446" s="24"/>
      <c r="AI446" s="24"/>
    </row>
    <row r="447" spans="1:35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 t="str">
        <f>VLOOKUP(A447,[4]ImportationMaterialProgrammingE!B$3:C$1048576,2,0)</f>
        <v xml:space="preserve">540201721 </v>
      </c>
      <c r="F447" s="3" t="s">
        <v>585</v>
      </c>
      <c r="H447" s="17">
        <f t="shared" ca="1" si="18"/>
        <v>77</v>
      </c>
      <c r="I447" s="15" t="str">
        <f>IF(VLOOKUP(A447,[4]ImportationMaterialProgrammingE!B$4:U$1048576,20,0)=0,"",VLOOKUP(A447,[4]ImportationMaterialProgrammingE!B$4:U$1048576,20,0))</f>
        <v>21/03/2022</v>
      </c>
      <c r="J447" s="15" t="str">
        <f>IF(VLOOKUP(A447,[4]ImportationMaterialProgrammingE!B$3:Y$1048576,24,0)&lt;&gt;"","Sim","Não")</f>
        <v>Sim</v>
      </c>
      <c r="K447" s="15" t="str">
        <f>IF(VLOOKUP(A447,[2]ImportationMaterialProgrammingE!B:X,23,0)="DTA TRANSP",VLOOKUP(A447,[2]ImportationMaterialProgrammingE!B:V,21,0),"")</f>
        <v>16/03/2022</v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VLOOKUP(A447,[4]ImportationMaterialProgrammingE!B:AN,39,0)</f>
        <v xml:space="preserve">          </v>
      </c>
      <c r="R447" s="22" t="e">
        <f>VLOOKUP(E447,[3]Relatório!$A$1:$AK$65536,29,0)</f>
        <v>#N/A</v>
      </c>
      <c r="S447" s="22" t="s">
        <v>587</v>
      </c>
      <c r="T447" s="17" t="str">
        <f>VLOOKUP(A447,[4]ImportationMaterialProgrammingE!B:F,5,0)</f>
        <v/>
      </c>
      <c r="U447" s="22" t="e">
        <f>VLOOKUP(E447,[3]Relatório!$A$1:$AK$65536,33,0)</f>
        <v>#N/A</v>
      </c>
      <c r="V447" s="22" t="s">
        <v>587</v>
      </c>
      <c r="Z447" s="15" t="str">
        <f>VLOOKUP(A447,[4]ImportationMaterialProgrammingE!B:X,23,0)</f>
        <v>MBB</v>
      </c>
      <c r="AA447" s="1" t="str">
        <f>IF(Z447="DTA TRANSP","",VLOOKUP(A447,[4]ImportationMaterialProgrammingE!$B:$V,21,0))</f>
        <v>21/03/2022</v>
      </c>
      <c r="AB447" s="22" t="e">
        <f>VLOOKUP(E447,[3]Relatório!$A$1:$AK$65536,36,0)</f>
        <v>#N/A</v>
      </c>
      <c r="AC447" s="22" t="s">
        <v>587</v>
      </c>
      <c r="AF447" s="24"/>
      <c r="AG447" s="24"/>
      <c r="AH447" s="24"/>
      <c r="AI447" s="24"/>
    </row>
    <row r="448" spans="1:35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 t="str">
        <f>VLOOKUP(A448,[4]ImportationMaterialProgrammingE!B$3:C$1048576,2,0)</f>
        <v xml:space="preserve">540201934 </v>
      </c>
      <c r="F448" s="3" t="s">
        <v>585</v>
      </c>
      <c r="H448" s="17">
        <f t="shared" ca="1" si="18"/>
        <v>77</v>
      </c>
      <c r="I448" s="15" t="str">
        <f>IF(VLOOKUP(A448,[4]ImportationMaterialProgrammingE!B$4:U$1048576,20,0)=0,"",VLOOKUP(A448,[4]ImportationMaterialProgrammingE!B$4:U$1048576,20,0))</f>
        <v>10/03/2022</v>
      </c>
      <c r="J448" s="15" t="str">
        <f>IF(VLOOKUP(A448,[4]ImportationMaterialProgrammingE!B$3:Y$1048576,24,0)&lt;&gt;"","Sim","Não")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VLOOKUP(A448,[4]ImportationMaterialProgrammingE!B:AN,39,0)</f>
        <v>2204577684</v>
      </c>
      <c r="R448" s="22" t="e">
        <f>VLOOKUP(E448,[3]Relatório!$A$1:$AK$65536,29,0)</f>
        <v>#N/A</v>
      </c>
      <c r="S448" s="22">
        <v>44629</v>
      </c>
      <c r="T448" s="17" t="str">
        <f>VLOOKUP(A448,[4]ImportationMaterialProgrammingE!B:F,5,0)</f>
        <v>VERDE</v>
      </c>
      <c r="U448" s="22" t="e">
        <f>VLOOKUP(E448,[3]Relatório!$A$1:$AK$65536,33,0)</f>
        <v>#N/A</v>
      </c>
      <c r="V448" s="22">
        <v>44630</v>
      </c>
      <c r="Z448" s="15" t="str">
        <f>VLOOKUP(A448,[4]ImportationMaterialProgrammingE!B:X,23,0)</f>
        <v>FINALIZADO</v>
      </c>
      <c r="AA448" s="1" t="str">
        <f>IF(Z448="DTA TRANSP","",VLOOKUP(A448,[4]ImportationMaterialProgrammingE!$B:$V,21,0))</f>
        <v>09/03/2022</v>
      </c>
      <c r="AB448" s="22" t="e">
        <f>VLOOKUP(E448,[3]Relatório!$A$1:$AK$65536,36,0)</f>
        <v>#N/A</v>
      </c>
      <c r="AC448" s="22">
        <v>44630</v>
      </c>
      <c r="AD448" s="3" t="s">
        <v>457</v>
      </c>
      <c r="AF448" s="24"/>
      <c r="AG448" s="24"/>
      <c r="AH448" s="24"/>
      <c r="AI448" s="24"/>
    </row>
    <row r="449" spans="1:35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 t="str">
        <f>VLOOKUP(A449,[4]ImportationMaterialProgrammingE!B$3:C$1048576,2,0)</f>
        <v xml:space="preserve">540201913 </v>
      </c>
      <c r="F449" s="3" t="s">
        <v>585</v>
      </c>
      <c r="H449" s="17">
        <f t="shared" ca="1" si="18"/>
        <v>77</v>
      </c>
      <c r="I449" s="15" t="str">
        <f>IF(VLOOKUP(A449,[4]ImportationMaterialProgrammingE!B$4:U$1048576,20,0)=0,"",VLOOKUP(A449,[4]ImportationMaterialProgrammingE!B$4:U$1048576,20,0))</f>
        <v>22/03/2022</v>
      </c>
      <c r="J449" s="15" t="str">
        <f>IF(VLOOKUP(A449,[4]ImportationMaterialProgrammingE!B$3:Y$1048576,24,0)&lt;&gt;"","Sim","Não")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VLOOKUP(A449,[4]ImportationMaterialProgrammingE!B:AN,39,0)</f>
        <v>2204895759</v>
      </c>
      <c r="R449" s="22" t="e">
        <f>VLOOKUP(E449,[3]Relatório!$A$1:$AK$65536,29,0)</f>
        <v>#N/A</v>
      </c>
      <c r="S449" s="22">
        <v>44634</v>
      </c>
      <c r="T449" s="17" t="str">
        <f>VLOOKUP(A449,[4]ImportationMaterialProgrammingE!B:F,5,0)</f>
        <v>VERDE</v>
      </c>
      <c r="U449" s="22" t="e">
        <f>VLOOKUP(E449,[3]Relatório!$A$1:$AK$65536,33,0)</f>
        <v>#N/A</v>
      </c>
      <c r="V449" s="22" t="s">
        <v>587</v>
      </c>
      <c r="Z449" s="15" t="str">
        <f>VLOOKUP(A449,[4]ImportationMaterialProgrammingE!B:X,23,0)</f>
        <v>SBL</v>
      </c>
      <c r="AA449" s="1" t="str">
        <f>IF(Z449="DTA TRANSP","",VLOOKUP(A449,[4]ImportationMaterialProgrammingE!$B:$V,21,0))</f>
        <v/>
      </c>
      <c r="AB449" s="22" t="e">
        <f>VLOOKUP(E449,[3]Relatório!$A$1:$AK$65536,36,0)</f>
        <v>#N/A</v>
      </c>
      <c r="AC449" s="22" t="s">
        <v>587</v>
      </c>
      <c r="AF449" s="24"/>
      <c r="AG449" s="24"/>
      <c r="AH449" s="24"/>
      <c r="AI449" s="24"/>
    </row>
    <row r="450" spans="1:35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 t="str">
        <f>VLOOKUP(A450,[4]ImportationMaterialProgrammingE!B$3:C$1048576,2,0)</f>
        <v xml:space="preserve">540201935 </v>
      </c>
      <c r="F450" s="3" t="s">
        <v>585</v>
      </c>
      <c r="H450" s="17">
        <f t="shared" ca="1" si="18"/>
        <v>77</v>
      </c>
      <c r="I450" s="15" t="str">
        <f>IF(VLOOKUP(A450,[4]ImportationMaterialProgrammingE!B$4:U$1048576,20,0)=0,"",VLOOKUP(A450,[4]ImportationMaterialProgrammingE!B$4:U$1048576,20,0))</f>
        <v/>
      </c>
      <c r="J450" s="15" t="str">
        <f>IF(VLOOKUP(A450,[4]ImportationMaterialProgrammingE!B$3:Y$1048576,24,0)&lt;&gt;"","Sim","Não")</f>
        <v>Sim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VLOOKUP(A450,[4]ImportationMaterialProgrammingE!B:AN,39,0)</f>
        <v xml:space="preserve">          </v>
      </c>
      <c r="R450" s="22" t="e">
        <f>VLOOKUP(E450,[3]Relatório!$A$1:$AK$65536,29,0)</f>
        <v>#N/A</v>
      </c>
      <c r="S450" s="22" t="s">
        <v>587</v>
      </c>
      <c r="T450" s="17" t="str">
        <f>VLOOKUP(A450,[4]ImportationMaterialProgrammingE!B:F,5,0)</f>
        <v/>
      </c>
      <c r="U450" s="22" t="e">
        <f>VLOOKUP(E450,[3]Relatório!$A$1:$AK$65536,33,0)</f>
        <v>#N/A</v>
      </c>
      <c r="V450" s="22" t="s">
        <v>587</v>
      </c>
      <c r="Z450" s="15" t="str">
        <f>VLOOKUP(A450,[4]ImportationMaterialProgrammingE!B:X,23,0)</f>
        <v>DTA EADI</v>
      </c>
      <c r="AA450" s="1" t="str">
        <f>IF(Z450="DTA TRANSP","",VLOOKUP(A450,[4]ImportationMaterialProgrammingE!$B:$V,21,0))</f>
        <v/>
      </c>
      <c r="AB450" s="22" t="e">
        <f>VLOOKUP(E450,[3]Relatório!$A$1:$AK$65536,36,0)</f>
        <v>#N/A</v>
      </c>
      <c r="AC450" s="22" t="s">
        <v>587</v>
      </c>
      <c r="AF450" s="24"/>
      <c r="AG450" s="24"/>
      <c r="AH450" s="24"/>
      <c r="AI450" s="24"/>
    </row>
    <row r="451" spans="1:35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 t="str">
        <f>VLOOKUP(A451,[4]ImportationMaterialProgrammingE!B$3:C$1048576,2,0)</f>
        <v xml:space="preserve">540201937 </v>
      </c>
      <c r="F451" s="3" t="s">
        <v>585</v>
      </c>
      <c r="H451" s="17">
        <f t="shared" ca="1" si="18"/>
        <v>77</v>
      </c>
      <c r="I451" s="15" t="str">
        <f>IF(VLOOKUP(A451,[4]ImportationMaterialProgrammingE!B$4:U$1048576,20,0)=0,"",VLOOKUP(A451,[4]ImportationMaterialProgrammingE!B$4:U$1048576,20,0))</f>
        <v/>
      </c>
      <c r="J451" s="15" t="str">
        <f>IF(VLOOKUP(A451,[4]ImportationMaterialProgrammingE!B$3:Y$1048576,24,0)&lt;&gt;"","Sim","Não")</f>
        <v>Sim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VLOOKUP(A451,[4]ImportationMaterialProgrammingE!B:AN,39,0)</f>
        <v xml:space="preserve">          </v>
      </c>
      <c r="R451" s="22" t="e">
        <f>VLOOKUP(E451,[3]Relatório!$A$1:$AK$65536,29,0)</f>
        <v>#N/A</v>
      </c>
      <c r="S451" s="22" t="s">
        <v>587</v>
      </c>
      <c r="T451" s="17" t="str">
        <f>VLOOKUP(A451,[4]ImportationMaterialProgrammingE!B:F,5,0)</f>
        <v/>
      </c>
      <c r="U451" s="22" t="e">
        <f>VLOOKUP(E451,[3]Relatório!$A$1:$AK$65536,33,0)</f>
        <v>#N/A</v>
      </c>
      <c r="V451" s="22" t="s">
        <v>587</v>
      </c>
      <c r="X451" s="3" t="s">
        <v>458</v>
      </c>
      <c r="Z451" s="15" t="str">
        <f>VLOOKUP(A451,[4]ImportationMaterialProgrammingE!B:X,23,0)</f>
        <v>DTA EADI</v>
      </c>
      <c r="AA451" s="1" t="str">
        <f>IF(Z451="DTA TRANSP","",VLOOKUP(A451,[4]ImportationMaterialProgrammingE!$B:$V,21,0))</f>
        <v/>
      </c>
      <c r="AB451" s="22" t="e">
        <f>VLOOKUP(E451,[3]Relatório!$A$1:$AK$65536,36,0)</f>
        <v>#N/A</v>
      </c>
      <c r="AC451" s="22" t="s">
        <v>587</v>
      </c>
      <c r="AF451" s="24"/>
      <c r="AG451" s="24"/>
      <c r="AH451" s="24"/>
      <c r="AI451" s="24"/>
    </row>
    <row r="452" spans="1:35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 t="str">
        <f>VLOOKUP(A452,[4]ImportationMaterialProgrammingE!B$3:C$1048576,2,0)</f>
        <v xml:space="preserve">540201947 </v>
      </c>
      <c r="F452" s="3" t="s">
        <v>585</v>
      </c>
      <c r="H452" s="17">
        <f t="shared" ca="1" si="18"/>
        <v>77</v>
      </c>
      <c r="I452" s="15" t="str">
        <f>IF(VLOOKUP(A452,[4]ImportationMaterialProgrammingE!B$4:U$1048576,20,0)=0,"",VLOOKUP(A452,[4]ImportationMaterialProgrammingE!B$4:U$1048576,20,0))</f>
        <v>15/03/2022</v>
      </c>
      <c r="J452" s="15" t="str">
        <f>IF(VLOOKUP(A452,[4]ImportationMaterialProgrammingE!B$3:Y$1048576,24,0)&lt;&gt;"","Sim","Não")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VLOOKUP(A452,[4]ImportationMaterialProgrammingE!B:AN,39,0)</f>
        <v>2204895740</v>
      </c>
      <c r="R452" s="22" t="e">
        <f>VLOOKUP(E452,[3]Relatório!$A$1:$AK$65536,29,0)</f>
        <v>#N/A</v>
      </c>
      <c r="S452" s="22">
        <v>44634</v>
      </c>
      <c r="T452" s="17" t="str">
        <f>VLOOKUP(A452,[4]ImportationMaterialProgrammingE!B:F,5,0)</f>
        <v>VERDE</v>
      </c>
      <c r="U452" s="22" t="e">
        <f>VLOOKUP(E452,[3]Relatório!$A$1:$AK$65536,33,0)</f>
        <v>#N/A</v>
      </c>
      <c r="V452" s="22" t="s">
        <v>587</v>
      </c>
      <c r="X452" s="3" t="s">
        <v>458</v>
      </c>
      <c r="Z452" s="15" t="str">
        <f>VLOOKUP(A452,[4]ImportationMaterialProgrammingE!B:X,23,0)</f>
        <v>FINALIZADO</v>
      </c>
      <c r="AA452" s="1" t="str">
        <f>IF(Z452="DTA TRANSP","",VLOOKUP(A452,[4]ImportationMaterialProgrammingE!$B:$V,21,0))</f>
        <v>17/03/2022</v>
      </c>
      <c r="AB452" s="22" t="e">
        <f>VLOOKUP(E452,[3]Relatório!$A$1:$AK$65536,36,0)</f>
        <v>#N/A</v>
      </c>
      <c r="AC452" s="22" t="s">
        <v>587</v>
      </c>
      <c r="AF452" s="24"/>
      <c r="AG452" s="24"/>
      <c r="AH452" s="24"/>
      <c r="AI452" s="24"/>
    </row>
    <row r="453" spans="1:35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 t="str">
        <f>VLOOKUP(A453,[4]ImportationMaterialProgrammingE!B$3:C$1048576,2,0)</f>
        <v xml:space="preserve">540202155 </v>
      </c>
      <c r="F453" s="3" t="s">
        <v>585</v>
      </c>
      <c r="H453" s="17">
        <f t="shared" ref="H453:H516" ca="1" si="24">IFERROR(IF(D453&gt;L453,90-_xlfn.DAYS(NOW(),D453),90-_xlfn.DAYS(NOW(),L453)),90-_xlfn.DAYS(NOW(),D453))</f>
        <v>77</v>
      </c>
      <c r="I453" s="15" t="str">
        <f>IF(VLOOKUP(A453,[4]ImportationMaterialProgrammingE!B$4:U$1048576,20,0)=0,"",VLOOKUP(A453,[4]ImportationMaterialProgrammingE!B$4:U$1048576,20,0))</f>
        <v>11/03/2022</v>
      </c>
      <c r="J453" s="15" t="str">
        <f>IF(VLOOKUP(A453,[4]ImportationMaterialProgrammingE!B$3:Y$1048576,24,0)&lt;&gt;"","Sim","Não")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5">IF(AND(M453&gt;=-0.1,M453&lt;=0.1,M453&lt;&gt;""),"Remover bloqueio","")</f>
        <v/>
      </c>
      <c r="P453" s="3" t="s">
        <v>456</v>
      </c>
      <c r="Q453" s="16" t="str">
        <f>VLOOKUP(A453,[4]ImportationMaterialProgrammingE!B:AN,39,0)</f>
        <v>2204463689</v>
      </c>
      <c r="R453" s="22" t="e">
        <f>VLOOKUP(E453,[3]Relatório!$A$1:$AK$65536,29,0)</f>
        <v>#N/A</v>
      </c>
      <c r="S453" s="22">
        <v>44629</v>
      </c>
      <c r="T453" s="17" t="str">
        <f>VLOOKUP(A453,[4]ImportationMaterialProgrammingE!B:F,5,0)</f>
        <v>VERDE</v>
      </c>
      <c r="U453" s="22" t="e">
        <f>VLOOKUP(E453,[3]Relatório!$A$1:$AK$65536,33,0)</f>
        <v>#N/A</v>
      </c>
      <c r="V453" s="22">
        <v>44629</v>
      </c>
      <c r="Z453" s="15" t="str">
        <f>VLOOKUP(A453,[4]ImportationMaterialProgrammingE!B:X,23,0)</f>
        <v>FINALIZADO</v>
      </c>
      <c r="AA453" s="1" t="str">
        <f>IF(Z453="DTA TRANSP","",VLOOKUP(A453,[4]ImportationMaterialProgrammingE!$B:$V,21,0))</f>
        <v>11/03/2022</v>
      </c>
      <c r="AB453" s="22" t="e">
        <f>VLOOKUP(E453,[3]Relatório!$A$1:$AK$65536,36,0)</f>
        <v>#N/A</v>
      </c>
      <c r="AC453" s="22">
        <v>44630</v>
      </c>
      <c r="AD453" s="3" t="s">
        <v>457</v>
      </c>
      <c r="AF453" s="24"/>
      <c r="AG453" s="24"/>
      <c r="AH453" s="24"/>
      <c r="AI453" s="24"/>
    </row>
    <row r="454" spans="1:35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 t="str">
        <f>VLOOKUP(A454,[4]ImportationMaterialProgrammingE!B$3:C$1048576,2,0)</f>
        <v xml:space="preserve">540201953 </v>
      </c>
      <c r="F454" s="3" t="s">
        <v>585</v>
      </c>
      <c r="H454" s="17">
        <f t="shared" ca="1" si="24"/>
        <v>77</v>
      </c>
      <c r="I454" s="15" t="str">
        <f>IF(VLOOKUP(A454,[4]ImportationMaterialProgrammingE!B$4:U$1048576,20,0)=0,"",VLOOKUP(A454,[4]ImportationMaterialProgrammingE!B$4:U$1048576,20,0))</f>
        <v>10/03/2022</v>
      </c>
      <c r="J454" s="15" t="str">
        <f>IF(VLOOKUP(A454,[4]ImportationMaterialProgrammingE!B$3:Y$1048576,24,0)&lt;&gt;"","Sim","Não")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5"/>
        <v/>
      </c>
      <c r="Q454" s="16" t="str">
        <f>VLOOKUP(A454,[4]ImportationMaterialProgrammingE!B:AN,39,0)</f>
        <v>2204571414</v>
      </c>
      <c r="R454" s="22" t="e">
        <f>VLOOKUP(E454,[3]Relatório!$A$1:$AK$65536,29,0)</f>
        <v>#N/A</v>
      </c>
      <c r="S454" s="22">
        <v>44629</v>
      </c>
      <c r="T454" s="17" t="str">
        <f>VLOOKUP(A454,[4]ImportationMaterialProgrammingE!B:F,5,0)</f>
        <v>VERDE</v>
      </c>
      <c r="U454" s="22" t="e">
        <f>VLOOKUP(E454,[3]Relatório!$A$1:$AK$65536,33,0)</f>
        <v>#N/A</v>
      </c>
      <c r="V454" s="22">
        <v>44630</v>
      </c>
      <c r="Z454" s="15" t="str">
        <f>VLOOKUP(A454,[4]ImportationMaterialProgrammingE!B:X,23,0)</f>
        <v>FINALIZADO</v>
      </c>
      <c r="AA454" s="1" t="str">
        <f>IF(Z454="DTA TRANSP","",VLOOKUP(A454,[4]ImportationMaterialProgrammingE!$B:$V,21,0))</f>
        <v>09/03/2022</v>
      </c>
      <c r="AB454" s="22" t="e">
        <f>VLOOKUP(E454,[3]Relatório!$A$1:$AK$65536,36,0)</f>
        <v>#N/A</v>
      </c>
      <c r="AC454" s="22">
        <v>44630</v>
      </c>
      <c r="AD454" s="3" t="s">
        <v>457</v>
      </c>
      <c r="AF454" s="24"/>
      <c r="AG454" s="24"/>
      <c r="AH454" s="24"/>
      <c r="AI454" s="24"/>
    </row>
    <row r="455" spans="1:35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 t="str">
        <f>VLOOKUP(A455,[4]ImportationMaterialProgrammingE!B$3:C$1048576,2,0)</f>
        <v xml:space="preserve">540201940 </v>
      </c>
      <c r="F455" s="3" t="s">
        <v>585</v>
      </c>
      <c r="H455" s="17">
        <f t="shared" ca="1" si="24"/>
        <v>77</v>
      </c>
      <c r="I455" s="15" t="str">
        <f>IF(VLOOKUP(A455,[4]ImportationMaterialProgrammingE!B$4:U$1048576,20,0)=0,"",VLOOKUP(A455,[4]ImportationMaterialProgrammingE!B$4:U$1048576,20,0))</f>
        <v/>
      </c>
      <c r="J455" s="15" t="str">
        <f>IF(VLOOKUP(A455,[4]ImportationMaterialProgrammingE!B$3:Y$1048576,24,0)&lt;&gt;"","Sim","Não")</f>
        <v>Sim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5"/>
        <v/>
      </c>
      <c r="Q455" s="16" t="str">
        <f>VLOOKUP(A455,[4]ImportationMaterialProgrammingE!B:AN,39,0)</f>
        <v xml:space="preserve">          </v>
      </c>
      <c r="R455" s="22" t="e">
        <f>VLOOKUP(E455,[3]Relatório!$A$1:$AK$65536,29,0)</f>
        <v>#N/A</v>
      </c>
      <c r="S455" s="22" t="s">
        <v>587</v>
      </c>
      <c r="T455" s="17" t="str">
        <f>VLOOKUP(A455,[4]ImportationMaterialProgrammingE!B:F,5,0)</f>
        <v/>
      </c>
      <c r="U455" s="22" t="e">
        <f>VLOOKUP(E455,[3]Relatório!$A$1:$AK$65536,33,0)</f>
        <v>#N/A</v>
      </c>
      <c r="V455" s="22" t="s">
        <v>587</v>
      </c>
      <c r="Z455" s="15" t="str">
        <f>VLOOKUP(A455,[4]ImportationMaterialProgrammingE!B:X,23,0)</f>
        <v>DTA EADI</v>
      </c>
      <c r="AA455" s="1" t="str">
        <f>IF(Z455="DTA TRANSP","",VLOOKUP(A455,[4]ImportationMaterialProgrammingE!$B:$V,21,0))</f>
        <v>21/03/2022</v>
      </c>
      <c r="AB455" s="22" t="e">
        <f>VLOOKUP(E455,[3]Relatório!$A$1:$AK$65536,36,0)</f>
        <v>#N/A</v>
      </c>
      <c r="AC455" s="22" t="s">
        <v>587</v>
      </c>
      <c r="AF455" s="24"/>
      <c r="AG455" s="24"/>
      <c r="AH455" s="24"/>
      <c r="AI455" s="24"/>
    </row>
    <row r="456" spans="1:35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 t="str">
        <f>VLOOKUP(A456,[4]ImportationMaterialProgrammingE!B$3:C$1048576,2,0)</f>
        <v xml:space="preserve">540201946 </v>
      </c>
      <c r="F456" s="3" t="s">
        <v>585</v>
      </c>
      <c r="H456" s="17">
        <f t="shared" ca="1" si="24"/>
        <v>77</v>
      </c>
      <c r="I456" s="15" t="str">
        <f>IF(VLOOKUP(A456,[4]ImportationMaterialProgrammingE!B$4:U$1048576,20,0)=0,"",VLOOKUP(A456,[4]ImportationMaterialProgrammingE!B$4:U$1048576,20,0))</f>
        <v>11/03/2022</v>
      </c>
      <c r="J456" s="15" t="str">
        <f>IF(VLOOKUP(A456,[4]ImportationMaterialProgrammingE!B$3:Y$1048576,24,0)&lt;&gt;"","Sim","Não")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5"/>
        <v/>
      </c>
      <c r="Q456" s="16" t="str">
        <f>VLOOKUP(A456,[4]ImportationMaterialProgrammingE!B:AN,39,0)</f>
        <v>2204731578</v>
      </c>
      <c r="R456" s="22" t="e">
        <f>VLOOKUP(E456,[3]Relatório!$A$1:$AK$65536,29,0)</f>
        <v>#N/A</v>
      </c>
      <c r="S456" s="22">
        <v>44631</v>
      </c>
      <c r="T456" s="17" t="str">
        <f>VLOOKUP(A456,[4]ImportationMaterialProgrammingE!B:F,5,0)</f>
        <v>VERDE</v>
      </c>
      <c r="U456" s="22" t="e">
        <f>VLOOKUP(E456,[3]Relatório!$A$1:$AK$65536,33,0)</f>
        <v>#N/A</v>
      </c>
      <c r="V456" s="22">
        <v>44631</v>
      </c>
      <c r="W456" s="18">
        <f t="shared" ref="W456:W458" ca="1" si="26">IF(V456&lt;&gt;"",15-_xlfn.DAYS(NOW(),V456),"")</f>
        <v>8</v>
      </c>
      <c r="X456" s="3" t="s">
        <v>458</v>
      </c>
      <c r="Z456" s="15" t="str">
        <f>VLOOKUP(A456,[4]ImportationMaterialProgrammingE!B:X,23,0)</f>
        <v>FINALIZADO</v>
      </c>
      <c r="AA456" s="1" t="str">
        <f>IF(Z456="DTA TRANSP","",VLOOKUP(A456,[4]ImportationMaterialProgrammingE!$B:$V,21,0))</f>
        <v>11/03/2022</v>
      </c>
      <c r="AB456" s="22" t="e">
        <f>VLOOKUP(E456,[3]Relatório!$A$1:$AK$65536,36,0)</f>
        <v>#N/A</v>
      </c>
      <c r="AC456" s="22">
        <v>44631</v>
      </c>
      <c r="AD456" s="3" t="s">
        <v>457</v>
      </c>
      <c r="AF456" s="24"/>
      <c r="AG456" s="24"/>
      <c r="AH456" s="24"/>
      <c r="AI456" s="24"/>
    </row>
    <row r="457" spans="1:35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 t="str">
        <f>VLOOKUP(A457,[4]ImportationMaterialProgrammingE!B$3:C$1048576,2,0)</f>
        <v xml:space="preserve">540201938 </v>
      </c>
      <c r="F457" s="3" t="s">
        <v>585</v>
      </c>
      <c r="H457" s="17">
        <f t="shared" ca="1" si="24"/>
        <v>77</v>
      </c>
      <c r="I457" s="15" t="str">
        <f>IF(VLOOKUP(A457,[4]ImportationMaterialProgrammingE!B$4:U$1048576,20,0)=0,"",VLOOKUP(A457,[4]ImportationMaterialProgrammingE!B$4:U$1048576,20,0))</f>
        <v/>
      </c>
      <c r="J457" s="15" t="str">
        <f>IF(VLOOKUP(A457,[4]ImportationMaterialProgrammingE!B$3:Y$1048576,24,0)&lt;&gt;"","Sim","Não")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5"/>
        <v/>
      </c>
      <c r="Q457" s="16" t="str">
        <f>VLOOKUP(A457,[4]ImportationMaterialProgrammingE!B:AN,39,0)</f>
        <v xml:space="preserve">          </v>
      </c>
      <c r="R457" s="22" t="e">
        <f>VLOOKUP(E457,[3]Relatório!$A$1:$AK$65536,29,0)</f>
        <v>#N/A</v>
      </c>
      <c r="S457" s="22">
        <v>44634</v>
      </c>
      <c r="T457" s="17" t="str">
        <f>VLOOKUP(A457,[4]ImportationMaterialProgrammingE!B:F,5,0)</f>
        <v/>
      </c>
      <c r="U457" s="22" t="e">
        <f>VLOOKUP(E457,[3]Relatório!$A$1:$AK$65536,33,0)</f>
        <v>#N/A</v>
      </c>
      <c r="V457" s="22">
        <v>44634</v>
      </c>
      <c r="W457" s="18">
        <f t="shared" ca="1" si="26"/>
        <v>11</v>
      </c>
      <c r="X457" s="3" t="s">
        <v>458</v>
      </c>
      <c r="Z457" s="15" t="str">
        <f>VLOOKUP(A457,[4]ImportationMaterialProgrammingE!B:X,23,0)</f>
        <v>DTA TRANSP</v>
      </c>
      <c r="AA457" s="1" t="str">
        <f>IF(Z457="DTA TRANSP","",VLOOKUP(A457,[4]ImportationMaterialProgrammingE!$B:$V,21,0))</f>
        <v/>
      </c>
      <c r="AB457" s="22" t="e">
        <f>VLOOKUP(E457,[3]Relatório!$A$1:$AK$65536,36,0)</f>
        <v>#N/A</v>
      </c>
      <c r="AC457" s="22" t="s">
        <v>587</v>
      </c>
      <c r="AF457" s="24"/>
      <c r="AG457" s="24"/>
      <c r="AH457" s="24"/>
      <c r="AI457" s="24"/>
    </row>
    <row r="458" spans="1:35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 t="str">
        <f>VLOOKUP(A458,[4]ImportationMaterialProgrammingE!B$3:C$1048576,2,0)</f>
        <v xml:space="preserve">540201943 </v>
      </c>
      <c r="F458" s="3" t="s">
        <v>585</v>
      </c>
      <c r="H458" s="17">
        <f t="shared" ca="1" si="24"/>
        <v>77</v>
      </c>
      <c r="I458" s="15" t="str">
        <f>IF(VLOOKUP(A458,[4]ImportationMaterialProgrammingE!B$4:U$1048576,20,0)=0,"",VLOOKUP(A458,[4]ImportationMaterialProgrammingE!B$4:U$1048576,20,0))</f>
        <v>04/03/2022</v>
      </c>
      <c r="J458" s="15" t="str">
        <f>IF(VLOOKUP(A458,[4]ImportationMaterialProgrammingE!B$3:Y$1048576,24,0)&lt;&gt;"","Sim","Não")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5"/>
        <v/>
      </c>
      <c r="Q458" s="16" t="str">
        <f>VLOOKUP(A458,[4]ImportationMaterialProgrammingE!B:AN,39,0)</f>
        <v>2204836353</v>
      </c>
      <c r="R458" s="22" t="e">
        <f>VLOOKUP(E458,[3]Relatório!$A$1:$AK$65536,29,0)</f>
        <v>#N/A</v>
      </c>
      <c r="S458" s="22">
        <v>44634</v>
      </c>
      <c r="T458" s="17" t="str">
        <f>VLOOKUP(A458,[4]ImportationMaterialProgrammingE!B:F,5,0)</f>
        <v>VERDE</v>
      </c>
      <c r="U458" s="22" t="e">
        <f>VLOOKUP(E458,[3]Relatório!$A$1:$AK$65536,33,0)</f>
        <v>#N/A</v>
      </c>
      <c r="V458" s="22">
        <v>44634</v>
      </c>
      <c r="W458" s="18">
        <f t="shared" ca="1" si="26"/>
        <v>11</v>
      </c>
      <c r="X458" s="3" t="s">
        <v>458</v>
      </c>
      <c r="Z458" s="15" t="str">
        <f>VLOOKUP(A458,[4]ImportationMaterialProgrammingE!B:X,23,0)</f>
        <v>FINALIZADO</v>
      </c>
      <c r="AA458" s="1" t="str">
        <f>IF(Z458="DTA TRANSP","",VLOOKUP(A458,[4]ImportationMaterialProgrammingE!$B:$V,21,0))</f>
        <v>14/03/2022</v>
      </c>
      <c r="AB458" s="22" t="e">
        <f>VLOOKUP(E458,[3]Relatório!$A$1:$AK$65536,36,0)</f>
        <v>#N/A</v>
      </c>
      <c r="AC458" s="22">
        <v>44634</v>
      </c>
      <c r="AD458" s="3" t="s">
        <v>457</v>
      </c>
      <c r="AF458" s="24"/>
      <c r="AG458" s="24"/>
      <c r="AH458" s="24"/>
      <c r="AI458" s="24"/>
    </row>
    <row r="459" spans="1:35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 t="str">
        <f>VLOOKUP(A459,[4]ImportationMaterialProgrammingE!B$3:C$1048576,2,0)</f>
        <v xml:space="preserve">540201761 </v>
      </c>
      <c r="F459" s="3" t="s">
        <v>585</v>
      </c>
      <c r="H459" s="17">
        <f t="shared" ca="1" si="24"/>
        <v>77</v>
      </c>
      <c r="I459" s="15" t="str">
        <f>IF(VLOOKUP(A459,[4]ImportationMaterialProgrammingE!B$4:U$1048576,20,0)=0,"",VLOOKUP(A459,[4]ImportationMaterialProgrammingE!B$4:U$1048576,20,0))</f>
        <v>15/03/2022</v>
      </c>
      <c r="J459" s="15" t="str">
        <f>IF(VLOOKUP(A459,[4]ImportationMaterialProgrammingE!B$3:Y$1048576,24,0)&lt;&gt;"","Sim","Não")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5"/>
        <v/>
      </c>
      <c r="Q459" s="16" t="str">
        <f>VLOOKUP(A459,[4]ImportationMaterialProgrammingE!B:AN,39,0)</f>
        <v>2204531480</v>
      </c>
      <c r="R459" s="22" t="e">
        <f>VLOOKUP(E459,[3]Relatório!$A$1:$AK$65536,29,0)</f>
        <v>#N/A</v>
      </c>
      <c r="S459" s="22">
        <v>44629</v>
      </c>
      <c r="T459" s="17" t="str">
        <f>VLOOKUP(A459,[4]ImportationMaterialProgrammingE!B:F,5,0)</f>
        <v>VERDE</v>
      </c>
      <c r="U459" s="22" t="e">
        <f>VLOOKUP(E459,[3]Relatório!$A$1:$AK$65536,33,0)</f>
        <v>#N/A</v>
      </c>
      <c r="V459" s="22">
        <v>44629</v>
      </c>
      <c r="Z459" s="15" t="str">
        <f>VLOOKUP(A459,[4]ImportationMaterialProgrammingE!B:X,23,0)</f>
        <v>FINALIZADO</v>
      </c>
      <c r="AA459" s="1" t="str">
        <f>IF(Z459="DTA TRANSP","",VLOOKUP(A459,[4]ImportationMaterialProgrammingE!$B:$V,21,0))</f>
        <v>16/03/2022</v>
      </c>
      <c r="AB459" s="22" t="e">
        <f>VLOOKUP(E459,[3]Relatório!$A$1:$AK$65536,36,0)</f>
        <v>#N/A</v>
      </c>
      <c r="AC459" s="22" t="s">
        <v>587</v>
      </c>
      <c r="AF459" s="24"/>
      <c r="AG459" s="24"/>
      <c r="AH459" s="24"/>
      <c r="AI459" s="24"/>
    </row>
    <row r="460" spans="1:35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 t="str">
        <f>VLOOKUP(A460,[4]ImportationMaterialProgrammingE!B$3:C$1048576,2,0)</f>
        <v xml:space="preserve">540201941 </v>
      </c>
      <c r="F460" s="3" t="s">
        <v>585</v>
      </c>
      <c r="H460" s="17">
        <f t="shared" ca="1" si="24"/>
        <v>77</v>
      </c>
      <c r="I460" s="15" t="str">
        <f>IF(VLOOKUP(A460,[4]ImportationMaterialProgrammingE!B$4:U$1048576,20,0)=0,"",VLOOKUP(A460,[4]ImportationMaterialProgrammingE!B$4:U$1048576,20,0))</f>
        <v/>
      </c>
      <c r="J460" s="15" t="str">
        <f>IF(VLOOKUP(A460,[4]ImportationMaterialProgrammingE!B$3:Y$1048576,24,0)&lt;&gt;"","Sim","Não")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5"/>
        <v/>
      </c>
      <c r="Q460" s="16" t="str">
        <f>VLOOKUP(A460,[4]ImportationMaterialProgrammingE!B:AN,39,0)</f>
        <v>2204842299</v>
      </c>
      <c r="R460" s="22" t="e">
        <f>VLOOKUP(E460,[3]Relatório!$A$1:$AK$65536,29,0)</f>
        <v>#N/A</v>
      </c>
      <c r="S460" s="22" t="s">
        <v>587</v>
      </c>
      <c r="T460" s="17" t="str">
        <f>VLOOKUP(A460,[4]ImportationMaterialProgrammingE!B:F,5,0)</f>
        <v>VERDE</v>
      </c>
      <c r="U460" s="22" t="e">
        <f>VLOOKUP(E460,[3]Relatório!$A$1:$AK$65536,33,0)</f>
        <v>#N/A</v>
      </c>
      <c r="V460" s="22" t="s">
        <v>587</v>
      </c>
      <c r="X460" s="3" t="s">
        <v>458</v>
      </c>
      <c r="Z460" s="15" t="str">
        <f>VLOOKUP(A460,[4]ImportationMaterialProgrammingE!B:X,23,0)</f>
        <v/>
      </c>
      <c r="AA460" s="1" t="str">
        <f>IF(Z460="DTA TRANSP","",VLOOKUP(A460,[4]ImportationMaterialProgrammingE!$B:$V,21,0))</f>
        <v/>
      </c>
      <c r="AB460" s="22" t="e">
        <f>VLOOKUP(E460,[3]Relatório!$A$1:$AK$65536,36,0)</f>
        <v>#N/A</v>
      </c>
      <c r="AC460" s="22" t="s">
        <v>587</v>
      </c>
      <c r="AF460" s="24"/>
      <c r="AG460" s="24"/>
      <c r="AH460" s="24"/>
      <c r="AI460" s="24"/>
    </row>
    <row r="461" spans="1:35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 t="str">
        <f>VLOOKUP(A461,[4]ImportationMaterialProgrammingE!B$3:C$1048576,2,0)</f>
        <v xml:space="preserve">540201949 </v>
      </c>
      <c r="F461" s="3" t="s">
        <v>585</v>
      </c>
      <c r="H461" s="17">
        <f t="shared" ca="1" si="24"/>
        <v>77</v>
      </c>
      <c r="I461" s="15" t="str">
        <f>IF(VLOOKUP(A461,[4]ImportationMaterialProgrammingE!B$4:U$1048576,20,0)=0,"",VLOOKUP(A461,[4]ImportationMaterialProgrammingE!B$4:U$1048576,20,0))</f>
        <v>18/03/2022</v>
      </c>
      <c r="J461" s="15" t="str">
        <f>IF(VLOOKUP(A461,[4]ImportationMaterialProgrammingE!B$3:Y$1048576,24,0)&lt;&gt;"","Sim","Não")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5"/>
        <v/>
      </c>
      <c r="Q461" s="16" t="str">
        <f>VLOOKUP(A461,[4]ImportationMaterialProgrammingE!B:AN,39,0)</f>
        <v>2204628700</v>
      </c>
      <c r="R461" s="22" t="e">
        <f>VLOOKUP(E461,[3]Relatório!$A$1:$AK$65536,29,0)</f>
        <v>#N/A</v>
      </c>
      <c r="S461" s="22">
        <v>44630</v>
      </c>
      <c r="T461" s="17" t="str">
        <f>VLOOKUP(A461,[4]ImportationMaterialProgrammingE!B:F,5,0)</f>
        <v>VERDE</v>
      </c>
      <c r="U461" s="22" t="e">
        <f>VLOOKUP(E461,[3]Relatório!$A$1:$AK$65536,33,0)</f>
        <v>#N/A</v>
      </c>
      <c r="V461" s="22">
        <v>44630</v>
      </c>
      <c r="X461" s="3" t="s">
        <v>458</v>
      </c>
      <c r="Z461" s="15" t="str">
        <f>VLOOKUP(A461,[4]ImportationMaterialProgrammingE!B:X,23,0)</f>
        <v>SBL</v>
      </c>
      <c r="AA461" s="1" t="str">
        <f>IF(Z461="DTA TRANSP","",VLOOKUP(A461,[4]ImportationMaterialProgrammingE!$B:$V,21,0))</f>
        <v>18/03/2022</v>
      </c>
      <c r="AB461" s="22" t="e">
        <f>VLOOKUP(E461,[3]Relatório!$A$1:$AK$65536,36,0)</f>
        <v>#N/A</v>
      </c>
      <c r="AC461" s="22" t="s">
        <v>587</v>
      </c>
      <c r="AF461" s="24"/>
      <c r="AG461" s="24"/>
      <c r="AH461" s="24"/>
      <c r="AI461" s="24"/>
    </row>
    <row r="462" spans="1:35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 t="str">
        <f>VLOOKUP(A462,[4]ImportationMaterialProgrammingE!B$3:C$1048576,2,0)</f>
        <v xml:space="preserve">540201955 </v>
      </c>
      <c r="F462" s="3" t="s">
        <v>585</v>
      </c>
      <c r="H462" s="17">
        <f t="shared" ca="1" si="24"/>
        <v>77</v>
      </c>
      <c r="I462" s="15" t="str">
        <f>IF(VLOOKUP(A462,[4]ImportationMaterialProgrammingE!B$4:U$1048576,20,0)=0,"",VLOOKUP(A462,[4]ImportationMaterialProgrammingE!B$4:U$1048576,20,0))</f>
        <v>14/03/2022</v>
      </c>
      <c r="J462" s="15" t="str">
        <f>IF(VLOOKUP(A462,[4]ImportationMaterialProgrammingE!B$3:Y$1048576,24,0)&lt;&gt;"","Sim","Não")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5"/>
        <v/>
      </c>
      <c r="Q462" s="16" t="str">
        <f>VLOOKUP(A462,[4]ImportationMaterialProgrammingE!B:AN,39,0)</f>
        <v>2204837724</v>
      </c>
      <c r="R462" s="22" t="e">
        <f>VLOOKUP(E462,[3]Relatório!$A$1:$AK$65536,29,0)</f>
        <v>#N/A</v>
      </c>
      <c r="S462" s="22">
        <v>44634</v>
      </c>
      <c r="T462" s="17" t="str">
        <f>VLOOKUP(A462,[4]ImportationMaterialProgrammingE!B:F,5,0)</f>
        <v>VERDE</v>
      </c>
      <c r="U462" s="22" t="e">
        <f>VLOOKUP(E462,[3]Relatório!$A$1:$AK$65536,33,0)</f>
        <v>#N/A</v>
      </c>
      <c r="V462" s="22">
        <v>44634</v>
      </c>
      <c r="W462" s="18">
        <f t="shared" ref="W462" ca="1" si="27">IF(V462&lt;&gt;"",15-_xlfn.DAYS(NOW(),V462),"")</f>
        <v>11</v>
      </c>
      <c r="X462" s="3" t="s">
        <v>458</v>
      </c>
      <c r="Z462" s="15" t="str">
        <f>VLOOKUP(A462,[4]ImportationMaterialProgrammingE!B:X,23,0)</f>
        <v>FINALIZADO</v>
      </c>
      <c r="AA462" s="1" t="str">
        <f>IF(Z462="DTA TRANSP","",VLOOKUP(A462,[4]ImportationMaterialProgrammingE!$B:$V,21,0))</f>
        <v>14/03/2022</v>
      </c>
      <c r="AB462" s="22" t="e">
        <f>VLOOKUP(E462,[3]Relatório!$A$1:$AK$65536,36,0)</f>
        <v>#N/A</v>
      </c>
      <c r="AC462" s="22">
        <v>44635</v>
      </c>
      <c r="AD462" s="3" t="s">
        <v>457</v>
      </c>
      <c r="AF462" s="24"/>
      <c r="AG462" s="24"/>
      <c r="AH462" s="24"/>
      <c r="AI462" s="24"/>
    </row>
    <row r="463" spans="1:35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 t="str">
        <f>VLOOKUP(A463,[4]ImportationMaterialProgrammingE!B$3:C$1048576,2,0)</f>
        <v xml:space="preserve">540201762 </v>
      </c>
      <c r="F463" s="3" t="s">
        <v>585</v>
      </c>
      <c r="H463" s="17">
        <f t="shared" ca="1" si="24"/>
        <v>77</v>
      </c>
      <c r="I463" s="15" t="str">
        <f>IF(VLOOKUP(A463,[4]ImportationMaterialProgrammingE!B$4:U$1048576,20,0)=0,"",VLOOKUP(A463,[4]ImportationMaterialProgrammingE!B$4:U$1048576,20,0))</f>
        <v/>
      </c>
      <c r="J463" s="15" t="str">
        <f>IF(VLOOKUP(A463,[4]ImportationMaterialProgrammingE!B$3:Y$1048576,24,0)&lt;&gt;"","Sim","Não")</f>
        <v>Sim</v>
      </c>
      <c r="K463" s="15" t="str">
        <f>IF(VLOOKUP(A463,[2]ImportationMaterialProgrammingE!B:X,23,0)="DTA TRANSP",VLOOKUP(A463,[2]ImportationMaterialProgrammingE!B:V,21,0),"")</f>
        <v>16/03/2022</v>
      </c>
      <c r="L463" s="15" t="str">
        <f>IF(VLOOKUP(A463,[2]ImportationMaterialProgrammingE!B:Y,24,0)=0,"",VLOOKUP(A463,[2]ImportationMaterialProgrammingE!B:Y,24,0))</f>
        <v/>
      </c>
      <c r="N463" s="3" t="str">
        <f t="shared" si="25"/>
        <v/>
      </c>
      <c r="Q463" s="16" t="str">
        <f>VLOOKUP(A463,[4]ImportationMaterialProgrammingE!B:AN,39,0)</f>
        <v xml:space="preserve">          </v>
      </c>
      <c r="R463" s="22" t="e">
        <f>VLOOKUP(E463,[3]Relatório!$A$1:$AK$65536,29,0)</f>
        <v>#N/A</v>
      </c>
      <c r="S463" s="22" t="s">
        <v>587</v>
      </c>
      <c r="T463" s="17" t="str">
        <f>VLOOKUP(A463,[4]ImportationMaterialProgrammingE!B:F,5,0)</f>
        <v/>
      </c>
      <c r="U463" s="22" t="e">
        <f>VLOOKUP(E463,[3]Relatório!$A$1:$AK$65536,33,0)</f>
        <v>#N/A</v>
      </c>
      <c r="V463" s="22" t="s">
        <v>587</v>
      </c>
      <c r="Z463" s="15" t="str">
        <f>VLOOKUP(A463,[4]ImportationMaterialProgrammingE!B:X,23,0)</f>
        <v>DTA EADI</v>
      </c>
      <c r="AA463" s="1" t="str">
        <f>IF(Z463="DTA TRANSP","",VLOOKUP(A463,[4]ImportationMaterialProgrammingE!$B:$V,21,0))</f>
        <v/>
      </c>
      <c r="AB463" s="22" t="e">
        <f>VLOOKUP(E463,[3]Relatório!$A$1:$AK$65536,36,0)</f>
        <v>#N/A</v>
      </c>
      <c r="AC463" s="22" t="s">
        <v>587</v>
      </c>
      <c r="AF463" s="24"/>
      <c r="AG463" s="24"/>
      <c r="AH463" s="24"/>
      <c r="AI463" s="24"/>
    </row>
    <row r="464" spans="1:35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 t="str">
        <f>VLOOKUP(A464,[4]ImportationMaterialProgrammingE!B$3:C$1048576,2,0)</f>
        <v xml:space="preserve">540201752 </v>
      </c>
      <c r="F464" s="3" t="s">
        <v>585</v>
      </c>
      <c r="H464" s="17">
        <f t="shared" ca="1" si="24"/>
        <v>77</v>
      </c>
      <c r="I464" s="15" t="str">
        <f>IF(VLOOKUP(A464,[4]ImportationMaterialProgrammingE!B$4:U$1048576,20,0)=0,"",VLOOKUP(A464,[4]ImportationMaterialProgrammingE!B$4:U$1048576,20,0))</f>
        <v>14/03/2022</v>
      </c>
      <c r="J464" s="15" t="str">
        <f>IF(VLOOKUP(A464,[4]ImportationMaterialProgrammingE!B$3:Y$1048576,24,0)&lt;&gt;"","Sim","Não")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5"/>
        <v/>
      </c>
      <c r="P464" s="3" t="s">
        <v>456</v>
      </c>
      <c r="Q464" s="16" t="str">
        <f>VLOOKUP(A464,[4]ImportationMaterialProgrammingE!B:AN,39,0)</f>
        <v>2204432295</v>
      </c>
      <c r="R464" s="22" t="e">
        <f>VLOOKUP(E464,[3]Relatório!$A$1:$AK$65536,29,0)</f>
        <v>#N/A</v>
      </c>
      <c r="S464" s="22">
        <v>44628</v>
      </c>
      <c r="T464" s="17" t="str">
        <f>VLOOKUP(A464,[4]ImportationMaterialProgrammingE!B:F,5,0)</f>
        <v>VERDE</v>
      </c>
      <c r="U464" s="22" t="e">
        <f>VLOOKUP(E464,[3]Relatório!$A$1:$AK$65536,33,0)</f>
        <v>#N/A</v>
      </c>
      <c r="V464" s="22">
        <v>44628</v>
      </c>
      <c r="X464" s="3" t="s">
        <v>455</v>
      </c>
      <c r="Z464" s="15" t="str">
        <f>VLOOKUP(A464,[4]ImportationMaterialProgrammingE!B:X,23,0)</f>
        <v>MBB</v>
      </c>
      <c r="AA464" s="1" t="str">
        <f>IF(Z464="DTA TRANSP","",VLOOKUP(A464,[4]ImportationMaterialProgrammingE!$B:$V,21,0))</f>
        <v>17/03/2022</v>
      </c>
      <c r="AB464" s="22" t="e">
        <f>VLOOKUP(E464,[3]Relatório!$A$1:$AK$65536,36,0)</f>
        <v>#N/A</v>
      </c>
      <c r="AC464" s="22" t="s">
        <v>587</v>
      </c>
      <c r="AF464" s="24"/>
      <c r="AG464" s="24"/>
      <c r="AH464" s="24"/>
      <c r="AI464" s="24"/>
    </row>
    <row r="465" spans="1:35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 t="str">
        <f>VLOOKUP(A465,[4]ImportationMaterialProgrammingE!B$3:C$1048576,2,0)</f>
        <v xml:space="preserve">540201759 </v>
      </c>
      <c r="F465" s="3" t="s">
        <v>585</v>
      </c>
      <c r="H465" s="17">
        <f t="shared" ca="1" si="24"/>
        <v>77</v>
      </c>
      <c r="I465" s="15" t="str">
        <f>IF(VLOOKUP(A465,[4]ImportationMaterialProgrammingE!B$4:U$1048576,20,0)=0,"",VLOOKUP(A465,[4]ImportationMaterialProgrammingE!B$4:U$1048576,20,0))</f>
        <v>10/03/2022</v>
      </c>
      <c r="J465" s="15" t="str">
        <f>IF(VLOOKUP(A465,[4]ImportationMaterialProgrammingE!B$3:Y$1048576,24,0)&lt;&gt;"","Sim","Não")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5"/>
        <v/>
      </c>
      <c r="Q465" s="16" t="str">
        <f>VLOOKUP(A465,[4]ImportationMaterialProgrammingE!B:AN,39,0)</f>
        <v>2204533075</v>
      </c>
      <c r="R465" s="22" t="e">
        <f>VLOOKUP(E465,[3]Relatório!$A$1:$AK$65536,29,0)</f>
        <v>#N/A</v>
      </c>
      <c r="S465" s="22">
        <v>44629</v>
      </c>
      <c r="T465" s="17" t="str">
        <f>VLOOKUP(A465,[4]ImportationMaterialProgrammingE!B:F,5,0)</f>
        <v>VERDE</v>
      </c>
      <c r="U465" s="22" t="e">
        <f>VLOOKUP(E465,[3]Relatório!$A$1:$AK$65536,33,0)</f>
        <v>#N/A</v>
      </c>
      <c r="V465" s="22">
        <v>44629</v>
      </c>
      <c r="X465" s="3" t="s">
        <v>455</v>
      </c>
      <c r="Z465" s="15" t="str">
        <f>VLOOKUP(A465,[4]ImportationMaterialProgrammingE!B:X,23,0)</f>
        <v>FINALIZADO</v>
      </c>
      <c r="AA465" s="1" t="str">
        <f>IF(Z465="DTA TRANSP","",VLOOKUP(A465,[4]ImportationMaterialProgrammingE!$B:$V,21,0))</f>
        <v>17/03/2022</v>
      </c>
      <c r="AB465" s="22" t="e">
        <f>VLOOKUP(E465,[3]Relatório!$A$1:$AK$65536,36,0)</f>
        <v>#N/A</v>
      </c>
      <c r="AC465" s="22" t="s">
        <v>587</v>
      </c>
      <c r="AF465" s="24"/>
      <c r="AG465" s="24"/>
      <c r="AH465" s="24"/>
      <c r="AI465" s="24"/>
    </row>
    <row r="466" spans="1:35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 t="str">
        <f>VLOOKUP(A466,[4]ImportationMaterialProgrammingE!B$3:C$1048576,2,0)</f>
        <v xml:space="preserve">540201977 </v>
      </c>
      <c r="F466" s="3" t="s">
        <v>585</v>
      </c>
      <c r="H466" s="17">
        <f t="shared" ca="1" si="24"/>
        <v>77</v>
      </c>
      <c r="I466" s="15" t="str">
        <f>IF(VLOOKUP(A466,[4]ImportationMaterialProgrammingE!B$4:U$1048576,20,0)=0,"",VLOOKUP(A466,[4]ImportationMaterialProgrammingE!B$4:U$1048576,20,0))</f>
        <v/>
      </c>
      <c r="J466" s="15" t="str">
        <f>IF(VLOOKUP(A466,[4]ImportationMaterialProgrammingE!B$3:Y$1048576,24,0)&lt;&gt;"","Sim","Não")</f>
        <v>Sim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5"/>
        <v/>
      </c>
      <c r="Q466" s="16" t="str">
        <f>VLOOKUP(A466,[4]ImportationMaterialProgrammingE!B:AN,39,0)</f>
        <v xml:space="preserve">          </v>
      </c>
      <c r="R466" s="22" t="e">
        <f>VLOOKUP(E466,[3]Relatório!$A$1:$AK$65536,29,0)</f>
        <v>#N/A</v>
      </c>
      <c r="S466" s="22" t="s">
        <v>587</v>
      </c>
      <c r="T466" s="17" t="str">
        <f>VLOOKUP(A466,[4]ImportationMaterialProgrammingE!B:F,5,0)</f>
        <v/>
      </c>
      <c r="U466" s="22" t="e">
        <f>VLOOKUP(E466,[3]Relatório!$A$1:$AK$65536,33,0)</f>
        <v>#N/A</v>
      </c>
      <c r="V466" s="22" t="s">
        <v>587</v>
      </c>
      <c r="Z466" s="15" t="str">
        <f>VLOOKUP(A466,[4]ImportationMaterialProgrammingE!B:X,23,0)</f>
        <v>DTA EADI</v>
      </c>
      <c r="AA466" s="1" t="str">
        <f>IF(Z466="DTA TRANSP","",VLOOKUP(A466,[4]ImportationMaterialProgrammingE!$B:$V,21,0))</f>
        <v>21/03/2022</v>
      </c>
      <c r="AB466" s="22" t="e">
        <f>VLOOKUP(E466,[3]Relatório!$A$1:$AK$65536,36,0)</f>
        <v>#N/A</v>
      </c>
      <c r="AC466" s="22" t="s">
        <v>587</v>
      </c>
      <c r="AF466" s="24"/>
      <c r="AG466" s="24"/>
      <c r="AH466" s="24"/>
      <c r="AI466" s="24"/>
    </row>
    <row r="467" spans="1:35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 t="str">
        <f>VLOOKUP(A467,[4]ImportationMaterialProgrammingE!B$3:C$1048576,2,0)</f>
        <v xml:space="preserve">540201856 </v>
      </c>
      <c r="F467" s="3" t="s">
        <v>585</v>
      </c>
      <c r="H467" s="17">
        <f t="shared" ca="1" si="24"/>
        <v>77</v>
      </c>
      <c r="I467" s="15" t="str">
        <f>IF(VLOOKUP(A467,[4]ImportationMaterialProgrammingE!B$4:U$1048576,20,0)=0,"",VLOOKUP(A467,[4]ImportationMaterialProgrammingE!B$4:U$1048576,20,0))</f>
        <v>09/03/2022</v>
      </c>
      <c r="J467" s="15" t="str">
        <f>IF(VLOOKUP(A467,[4]ImportationMaterialProgrammingE!B$3:Y$1048576,24,0)&lt;&gt;"","Sim","Não")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5"/>
        <v/>
      </c>
      <c r="P467" s="3" t="s">
        <v>456</v>
      </c>
      <c r="Q467" s="16" t="str">
        <f>VLOOKUP(A467,[4]ImportationMaterialProgrammingE!B:AN,39,0)</f>
        <v>2204432341</v>
      </c>
      <c r="R467" s="22" t="e">
        <f>VLOOKUP(E467,[3]Relatório!$A$1:$AK$65536,29,0)</f>
        <v>#N/A</v>
      </c>
      <c r="S467" s="22">
        <v>44628</v>
      </c>
      <c r="T467" s="17" t="str">
        <f>VLOOKUP(A467,[4]ImportationMaterialProgrammingE!B:F,5,0)</f>
        <v>VERDE</v>
      </c>
      <c r="U467" s="22" t="e">
        <f>VLOOKUP(E467,[3]Relatório!$A$1:$AK$65536,33,0)</f>
        <v>#N/A</v>
      </c>
      <c r="V467" s="22">
        <v>44628</v>
      </c>
      <c r="X467" s="3" t="s">
        <v>455</v>
      </c>
      <c r="Z467" s="15" t="str">
        <f>VLOOKUP(A467,[4]ImportationMaterialProgrammingE!B:X,23,0)</f>
        <v>SBL</v>
      </c>
      <c r="AA467" s="1" t="str">
        <f>IF(Z467="DTA TRANSP","",VLOOKUP(A467,[4]ImportationMaterialProgrammingE!$B:$V,21,0))</f>
        <v>10/03/2022</v>
      </c>
      <c r="AB467" s="22" t="e">
        <f>VLOOKUP(E467,[3]Relatório!$A$1:$AK$65536,36,0)</f>
        <v>#N/A</v>
      </c>
      <c r="AC467" s="22">
        <v>44629</v>
      </c>
      <c r="AD467" s="3" t="s">
        <v>457</v>
      </c>
      <c r="AF467" s="24"/>
      <c r="AG467" s="24"/>
      <c r="AH467" s="24"/>
      <c r="AI467" s="24"/>
    </row>
    <row r="468" spans="1:35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 t="str">
        <f>VLOOKUP(A468,[4]ImportationMaterialProgrammingE!B$3:C$1048576,2,0)</f>
        <v xml:space="preserve">540201855 </v>
      </c>
      <c r="F468" s="3" t="s">
        <v>585</v>
      </c>
      <c r="H468" s="17">
        <f t="shared" ca="1" si="24"/>
        <v>77</v>
      </c>
      <c r="I468" s="15" t="str">
        <f>IF(VLOOKUP(A468,[4]ImportationMaterialProgrammingE!B$4:U$1048576,20,0)=0,"",VLOOKUP(A468,[4]ImportationMaterialProgrammingE!B$4:U$1048576,20,0))</f>
        <v>17/03/2022</v>
      </c>
      <c r="J468" s="15" t="str">
        <f>IF(VLOOKUP(A468,[4]ImportationMaterialProgrammingE!B$3:Y$1048576,24,0)&lt;&gt;"","Sim","Não")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5"/>
        <v/>
      </c>
      <c r="Q468" s="16" t="str">
        <f>VLOOKUP(A468,[4]ImportationMaterialProgrammingE!B:AN,39,0)</f>
        <v>2204731543</v>
      </c>
      <c r="R468" s="22" t="e">
        <f>VLOOKUP(E468,[3]Relatório!$A$1:$AK$65536,29,0)</f>
        <v>#N/A</v>
      </c>
      <c r="S468" s="22">
        <v>44631</v>
      </c>
      <c r="T468" s="17" t="str">
        <f>VLOOKUP(A468,[4]ImportationMaterialProgrammingE!B:F,5,0)</f>
        <v>VERDE</v>
      </c>
      <c r="U468" s="22" t="e">
        <f>VLOOKUP(E468,[3]Relatório!$A$1:$AK$65536,33,0)</f>
        <v>#N/A</v>
      </c>
      <c r="V468" s="22">
        <v>44631</v>
      </c>
      <c r="W468" s="18">
        <f t="shared" ref="W468" ca="1" si="28">IF(V468&lt;&gt;"",15-_xlfn.DAYS(NOW(),V468),"")</f>
        <v>8</v>
      </c>
      <c r="Z468" s="15" t="str">
        <f>VLOOKUP(A468,[4]ImportationMaterialProgrammingE!B:X,23,0)</f>
        <v>MBB</v>
      </c>
      <c r="AA468" s="1" t="str">
        <f>IF(Z468="DTA TRANSP","",VLOOKUP(A468,[4]ImportationMaterialProgrammingE!$B:$V,21,0))</f>
        <v>17/03/2022</v>
      </c>
      <c r="AB468" s="22" t="e">
        <f>VLOOKUP(E468,[3]Relatório!$A$1:$AK$65536,36,0)</f>
        <v>#N/A</v>
      </c>
      <c r="AC468" s="22" t="s">
        <v>587</v>
      </c>
      <c r="AF468" s="24"/>
      <c r="AG468" s="24"/>
      <c r="AH468" s="24"/>
      <c r="AI468" s="24"/>
    </row>
    <row r="469" spans="1:35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 t="str">
        <f>VLOOKUP(A469,[4]ImportationMaterialProgrammingE!B$3:C$1048576,2,0)</f>
        <v xml:space="preserve">540201862 </v>
      </c>
      <c r="F469" s="3" t="s">
        <v>585</v>
      </c>
      <c r="H469" s="17">
        <f t="shared" ca="1" si="24"/>
        <v>77</v>
      </c>
      <c r="I469" s="15" t="str">
        <f>IF(VLOOKUP(A469,[4]ImportationMaterialProgrammingE!B$4:U$1048576,20,0)=0,"",VLOOKUP(A469,[4]ImportationMaterialProgrammingE!B$4:U$1048576,20,0))</f>
        <v/>
      </c>
      <c r="J469" s="15" t="str">
        <f>IF(VLOOKUP(A469,[4]ImportationMaterialProgrammingE!B$3:Y$1048576,24,0)&lt;&gt;"","Sim","Não")</f>
        <v>Sim</v>
      </c>
      <c r="K469" s="15" t="str">
        <f>IF(VLOOKUP(A469,[2]ImportationMaterialProgrammingE!B:X,23,0)="DTA TRANSP",VLOOKUP(A469,[2]ImportationMaterialProgrammingE!B:V,21,0),"")</f>
        <v>16/03/2022</v>
      </c>
      <c r="L469" s="15" t="str">
        <f>IF(VLOOKUP(A469,[2]ImportationMaterialProgrammingE!B:Y,24,0)=0,"",VLOOKUP(A469,[2]ImportationMaterialProgrammingE!B:Y,24,0))</f>
        <v/>
      </c>
      <c r="N469" s="3" t="str">
        <f t="shared" si="25"/>
        <v/>
      </c>
      <c r="Q469" s="16" t="str">
        <f>VLOOKUP(A469,[4]ImportationMaterialProgrammingE!B:AN,39,0)</f>
        <v xml:space="preserve">          </v>
      </c>
      <c r="R469" s="22" t="e">
        <f>VLOOKUP(E469,[3]Relatório!$A$1:$AK$65536,29,0)</f>
        <v>#N/A</v>
      </c>
      <c r="S469" s="22" t="s">
        <v>587</v>
      </c>
      <c r="T469" s="17" t="str">
        <f>VLOOKUP(A469,[4]ImportationMaterialProgrammingE!B:F,5,0)</f>
        <v/>
      </c>
      <c r="U469" s="22" t="e">
        <f>VLOOKUP(E469,[3]Relatório!$A$1:$AK$65536,33,0)</f>
        <v>#N/A</v>
      </c>
      <c r="V469" s="22" t="s">
        <v>587</v>
      </c>
      <c r="Z469" s="15" t="str">
        <f>VLOOKUP(A469,[4]ImportationMaterialProgrammingE!B:X,23,0)</f>
        <v>DTA EADI</v>
      </c>
      <c r="AA469" s="1" t="str">
        <f>IF(Z469="DTA TRANSP","",VLOOKUP(A469,[4]ImportationMaterialProgrammingE!$B:$V,21,0))</f>
        <v/>
      </c>
      <c r="AB469" s="22" t="e">
        <f>VLOOKUP(E469,[3]Relatório!$A$1:$AK$65536,36,0)</f>
        <v>#N/A</v>
      </c>
      <c r="AC469" s="22" t="s">
        <v>587</v>
      </c>
      <c r="AF469" s="24"/>
      <c r="AG469" s="24"/>
      <c r="AH469" s="24"/>
      <c r="AI469" s="24"/>
    </row>
    <row r="470" spans="1:35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 t="str">
        <f>VLOOKUP(A470,[4]ImportationMaterialProgrammingE!B$3:C$1048576,2,0)</f>
        <v xml:space="preserve">540201857 </v>
      </c>
      <c r="F470" s="3" t="s">
        <v>585</v>
      </c>
      <c r="H470" s="17">
        <f t="shared" ca="1" si="24"/>
        <v>77</v>
      </c>
      <c r="I470" s="15" t="str">
        <f>IF(VLOOKUP(A470,[4]ImportationMaterialProgrammingE!B$4:U$1048576,20,0)=0,"",VLOOKUP(A470,[4]ImportationMaterialProgrammingE!B$4:U$1048576,20,0))</f>
        <v/>
      </c>
      <c r="J470" s="15" t="str">
        <f>IF(VLOOKUP(A470,[4]ImportationMaterialProgrammingE!B$3:Y$1048576,24,0)&lt;&gt;"","Sim","Não")</f>
        <v>Sim</v>
      </c>
      <c r="K470" s="15" t="str">
        <f>IF(VLOOKUP(A470,[2]ImportationMaterialProgrammingE!B:X,23,0)="DTA TRANSP",VLOOKUP(A470,[2]ImportationMaterialProgrammingE!B:V,21,0),"")</f>
        <v>16/03/2022</v>
      </c>
      <c r="L470" s="15" t="str">
        <f>IF(VLOOKUP(A470,[2]ImportationMaterialProgrammingE!B:Y,24,0)=0,"",VLOOKUP(A470,[2]ImportationMaterialProgrammingE!B:Y,24,0))</f>
        <v/>
      </c>
      <c r="N470" s="3" t="str">
        <f t="shared" si="25"/>
        <v/>
      </c>
      <c r="Q470" s="16" t="str">
        <f>VLOOKUP(A470,[4]ImportationMaterialProgrammingE!B:AN,39,0)</f>
        <v xml:space="preserve">          </v>
      </c>
      <c r="R470" s="22" t="e">
        <f>VLOOKUP(E470,[3]Relatório!$A$1:$AK$65536,29,0)</f>
        <v>#N/A</v>
      </c>
      <c r="S470" s="22" t="s">
        <v>587</v>
      </c>
      <c r="T470" s="17" t="str">
        <f>VLOOKUP(A470,[4]ImportationMaterialProgrammingE!B:F,5,0)</f>
        <v/>
      </c>
      <c r="U470" s="22" t="e">
        <f>VLOOKUP(E470,[3]Relatório!$A$1:$AK$65536,33,0)</f>
        <v>#N/A</v>
      </c>
      <c r="V470" s="22" t="s">
        <v>587</v>
      </c>
      <c r="Z470" s="15" t="str">
        <f>VLOOKUP(A470,[4]ImportationMaterialProgrammingE!B:X,23,0)</f>
        <v>DTA EADI</v>
      </c>
      <c r="AA470" s="1" t="str">
        <f>IF(Z470="DTA TRANSP","",VLOOKUP(A470,[4]ImportationMaterialProgrammingE!$B:$V,21,0))</f>
        <v/>
      </c>
      <c r="AB470" s="22" t="e">
        <f>VLOOKUP(E470,[3]Relatório!$A$1:$AK$65536,36,0)</f>
        <v>#N/A</v>
      </c>
      <c r="AC470" s="22" t="s">
        <v>587</v>
      </c>
      <c r="AF470" s="24"/>
      <c r="AG470" s="24"/>
      <c r="AH470" s="24"/>
      <c r="AI470" s="24"/>
    </row>
    <row r="471" spans="1:35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 t="str">
        <f>VLOOKUP(A471,[4]ImportationMaterialProgrammingE!B$3:C$1048576,2,0)</f>
        <v xml:space="preserve">540201863 </v>
      </c>
      <c r="F471" s="3" t="s">
        <v>585</v>
      </c>
      <c r="H471" s="17">
        <f t="shared" ca="1" si="24"/>
        <v>77</v>
      </c>
      <c r="I471" s="15" t="str">
        <f>IF(VLOOKUP(A471,[4]ImportationMaterialProgrammingE!B$4:U$1048576,20,0)=0,"",VLOOKUP(A471,[4]ImportationMaterialProgrammingE!B$4:U$1048576,20,0))</f>
        <v>15/03/2022</v>
      </c>
      <c r="J471" s="15" t="str">
        <f>IF(VLOOKUP(A471,[4]ImportationMaterialProgrammingE!B$3:Y$1048576,24,0)&lt;&gt;"","Sim","Não")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5"/>
        <v/>
      </c>
      <c r="Q471" s="16" t="str">
        <f>VLOOKUP(A471,[4]ImportationMaterialProgrammingE!B:AN,39,0)</f>
        <v>2204731551</v>
      </c>
      <c r="R471" s="22" t="e">
        <f>VLOOKUP(E471,[3]Relatório!$A$1:$AK$65536,29,0)</f>
        <v>#N/A</v>
      </c>
      <c r="S471" s="22">
        <v>44631</v>
      </c>
      <c r="T471" s="17" t="str">
        <f>VLOOKUP(A471,[4]ImportationMaterialProgrammingE!B:F,5,0)</f>
        <v>VERDE</v>
      </c>
      <c r="U471" s="22" t="e">
        <f>VLOOKUP(E471,[3]Relatório!$A$1:$AK$65536,33,0)</f>
        <v>#N/A</v>
      </c>
      <c r="V471" s="22">
        <v>44631</v>
      </c>
      <c r="W471" s="18">
        <f t="shared" ref="W471" ca="1" si="29">IF(V471&lt;&gt;"",15-_xlfn.DAYS(NOW(),V471),"")</f>
        <v>8</v>
      </c>
      <c r="Z471" s="15" t="str">
        <f>VLOOKUP(A471,[4]ImportationMaterialProgrammingE!B:X,23,0)</f>
        <v>FINALIZADO</v>
      </c>
      <c r="AA471" s="1" t="str">
        <f>IF(Z471="DTA TRANSP","",VLOOKUP(A471,[4]ImportationMaterialProgrammingE!$B:$V,21,0))</f>
        <v>15/03/2022</v>
      </c>
      <c r="AB471" s="22" t="e">
        <f>VLOOKUP(E471,[3]Relatório!$A$1:$AK$65536,36,0)</f>
        <v>#N/A</v>
      </c>
      <c r="AC471" s="22">
        <v>44634</v>
      </c>
      <c r="AD471" s="3" t="s">
        <v>457</v>
      </c>
      <c r="AF471" s="24"/>
      <c r="AG471" s="24"/>
      <c r="AH471" s="24"/>
      <c r="AI471" s="24"/>
    </row>
    <row r="472" spans="1:35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 t="str">
        <f>VLOOKUP(A472,[4]ImportationMaterialProgrammingE!B$3:C$1048576,2,0)</f>
        <v xml:space="preserve">540201858 </v>
      </c>
      <c r="F472" s="3" t="s">
        <v>585</v>
      </c>
      <c r="H472" s="17">
        <f t="shared" ca="1" si="24"/>
        <v>77</v>
      </c>
      <c r="I472" s="15" t="str">
        <f>IF(VLOOKUP(A472,[4]ImportationMaterialProgrammingE!B$4:U$1048576,20,0)=0,"",VLOOKUP(A472,[4]ImportationMaterialProgrammingE!B$4:U$1048576,20,0))</f>
        <v>24/03/2022</v>
      </c>
      <c r="J472" s="15" t="str">
        <f>IF(VLOOKUP(A472,[4]ImportationMaterialProgrammingE!B$3:Y$1048576,24,0)&lt;&gt;"","Sim","Não")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5"/>
        <v/>
      </c>
      <c r="P472" s="3" t="s">
        <v>456</v>
      </c>
      <c r="Q472" s="16" t="str">
        <f>VLOOKUP(A472,[4]ImportationMaterialProgrammingE!B:AN,39,0)</f>
        <v>2204433585</v>
      </c>
      <c r="R472" s="22" t="e">
        <f>VLOOKUP(E472,[3]Relatório!$A$1:$AK$65536,29,0)</f>
        <v>#N/A</v>
      </c>
      <c r="S472" s="22">
        <v>44628</v>
      </c>
      <c r="T472" s="17" t="str">
        <f>VLOOKUP(A472,[4]ImportationMaterialProgrammingE!B:F,5,0)</f>
        <v>VERMELHO</v>
      </c>
      <c r="U472" s="22" t="e">
        <f>VLOOKUP(E472,[3]Relatório!$A$1:$AK$65536,33,0)</f>
        <v>#N/A</v>
      </c>
      <c r="V472" s="22" t="s">
        <v>587</v>
      </c>
      <c r="X472" s="3" t="s">
        <v>455</v>
      </c>
      <c r="Z472" s="15" t="str">
        <f>VLOOKUP(A472,[4]ImportationMaterialProgrammingE!B:X,23,0)</f>
        <v>SBL</v>
      </c>
      <c r="AA472" s="1" t="str">
        <f>IF(Z472="DTA TRANSP","",VLOOKUP(A472,[4]ImportationMaterialProgrammingE!$B:$V,21,0))</f>
        <v/>
      </c>
      <c r="AB472" s="22" t="e">
        <f>VLOOKUP(E472,[3]Relatório!$A$1:$AK$65536,36,0)</f>
        <v>#N/A</v>
      </c>
      <c r="AC472" s="22" t="s">
        <v>587</v>
      </c>
      <c r="AF472" s="24"/>
      <c r="AG472" s="24"/>
      <c r="AH472" s="24"/>
      <c r="AI472" s="24"/>
    </row>
    <row r="473" spans="1:35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 t="str">
        <f>VLOOKUP(A473,[4]ImportationMaterialProgrammingE!B$3:C$1048576,2,0)</f>
        <v xml:space="preserve">540201859 </v>
      </c>
      <c r="F473" s="3" t="s">
        <v>585</v>
      </c>
      <c r="H473" s="17">
        <f t="shared" ca="1" si="24"/>
        <v>77</v>
      </c>
      <c r="I473" s="15" t="str">
        <f>IF(VLOOKUP(A473,[4]ImportationMaterialProgrammingE!B$4:U$1048576,20,0)=0,"",VLOOKUP(A473,[4]ImportationMaterialProgrammingE!B$4:U$1048576,20,0))</f>
        <v>15/03/2022</v>
      </c>
      <c r="J473" s="15" t="str">
        <f>IF(VLOOKUP(A473,[4]ImportationMaterialProgrammingE!B$3:Y$1048576,24,0)&lt;&gt;"","Sim","Não")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5"/>
        <v/>
      </c>
      <c r="Q473" s="16" t="str">
        <f>VLOOKUP(A473,[4]ImportationMaterialProgrammingE!B:AN,39,0)</f>
        <v>2204892920</v>
      </c>
      <c r="R473" s="22" t="e">
        <f>VLOOKUP(E473,[3]Relatório!$A$1:$AK$65536,29,0)</f>
        <v>#N/A</v>
      </c>
      <c r="S473" s="22">
        <v>44634</v>
      </c>
      <c r="T473" s="17" t="str">
        <f>VLOOKUP(A473,[4]ImportationMaterialProgrammingE!B:F,5,0)</f>
        <v>VERDE</v>
      </c>
      <c r="U473" s="22" t="e">
        <f>VLOOKUP(E473,[3]Relatório!$A$1:$AK$65536,33,0)</f>
        <v>#N/A</v>
      </c>
      <c r="V473" s="22" t="s">
        <v>587</v>
      </c>
      <c r="Z473" s="15" t="str">
        <f>VLOOKUP(A473,[4]ImportationMaterialProgrammingE!B:X,23,0)</f>
        <v>FINALIZADO</v>
      </c>
      <c r="AA473" s="1" t="str">
        <f>IF(Z473="DTA TRANSP","",VLOOKUP(A473,[4]ImportationMaterialProgrammingE!$B:$V,21,0))</f>
        <v>15/03/2022</v>
      </c>
      <c r="AB473" s="22" t="e">
        <f>VLOOKUP(E473,[3]Relatório!$A$1:$AK$65536,36,0)</f>
        <v>#N/A</v>
      </c>
      <c r="AC473" s="22" t="s">
        <v>587</v>
      </c>
      <c r="AF473" s="24"/>
      <c r="AG473" s="24"/>
      <c r="AH473" s="24"/>
      <c r="AI473" s="24"/>
    </row>
    <row r="474" spans="1:35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 t="str">
        <f>VLOOKUP(A474,[4]ImportationMaterialProgrammingE!B$3:C$1048576,2,0)</f>
        <v xml:space="preserve">540201860 </v>
      </c>
      <c r="F474" s="3" t="s">
        <v>585</v>
      </c>
      <c r="H474" s="17">
        <f t="shared" ca="1" si="24"/>
        <v>77</v>
      </c>
      <c r="I474" s="15" t="str">
        <f>IF(VLOOKUP(A474,[4]ImportationMaterialProgrammingE!B$4:U$1048576,20,0)=0,"",VLOOKUP(A474,[4]ImportationMaterialProgrammingE!B$4:U$1048576,20,0))</f>
        <v>21/03/2022</v>
      </c>
      <c r="J474" s="15" t="str">
        <f>IF(VLOOKUP(A474,[4]ImportationMaterialProgrammingE!B$3:Y$1048576,24,0)&lt;&gt;"","Sim","Não")</f>
        <v>Sim</v>
      </c>
      <c r="K474" s="15" t="str">
        <f>IF(VLOOKUP(A474,[2]ImportationMaterialProgrammingE!B:X,23,0)="DTA TRANSP",VLOOKUP(A474,[2]ImportationMaterialProgrammingE!B:V,21,0),"")</f>
        <v>16/03/2022</v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5"/>
        <v>Remover bloqueio</v>
      </c>
      <c r="Q474" s="16" t="str">
        <f>VLOOKUP(A474,[4]ImportationMaterialProgrammingE!B:AN,39,0)</f>
        <v xml:space="preserve">          </v>
      </c>
      <c r="R474" s="22" t="e">
        <f>VLOOKUP(E474,[3]Relatório!$A$1:$AK$65536,29,0)</f>
        <v>#N/A</v>
      </c>
      <c r="S474" s="22" t="s">
        <v>587</v>
      </c>
      <c r="T474" s="17" t="str">
        <f>VLOOKUP(A474,[4]ImportationMaterialProgrammingE!B:F,5,0)</f>
        <v/>
      </c>
      <c r="U474" s="22" t="e">
        <f>VLOOKUP(E474,[3]Relatório!$A$1:$AK$65536,33,0)</f>
        <v>#N/A</v>
      </c>
      <c r="V474" s="22" t="s">
        <v>587</v>
      </c>
      <c r="Z474" s="15" t="str">
        <f>VLOOKUP(A474,[4]ImportationMaterialProgrammingE!B:X,23,0)</f>
        <v>MBB</v>
      </c>
      <c r="AA474" s="1" t="str">
        <f>IF(Z474="DTA TRANSP","",VLOOKUP(A474,[4]ImportationMaterialProgrammingE!$B:$V,21,0))</f>
        <v>21/03/2022</v>
      </c>
      <c r="AB474" s="22" t="e">
        <f>VLOOKUP(E474,[3]Relatório!$A$1:$AK$65536,36,0)</f>
        <v>#N/A</v>
      </c>
      <c r="AC474" s="22" t="s">
        <v>587</v>
      </c>
      <c r="AF474" s="24"/>
      <c r="AG474" s="24"/>
      <c r="AH474" s="24"/>
      <c r="AI474" s="24"/>
    </row>
    <row r="475" spans="1:35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 t="str">
        <f>VLOOKUP(A475,[4]ImportationMaterialProgrammingE!B$3:C$1048576,2,0)</f>
        <v xml:space="preserve">540201861 </v>
      </c>
      <c r="F475" s="3" t="s">
        <v>585</v>
      </c>
      <c r="H475" s="17">
        <f t="shared" ca="1" si="24"/>
        <v>77</v>
      </c>
      <c r="I475" s="15" t="str">
        <f>IF(VLOOKUP(A475,[4]ImportationMaterialProgrammingE!B$4:U$1048576,20,0)=0,"",VLOOKUP(A475,[4]ImportationMaterialProgrammingE!B$4:U$1048576,20,0))</f>
        <v>16/03/2022</v>
      </c>
      <c r="J475" s="15" t="str">
        <f>IF(VLOOKUP(A475,[4]ImportationMaterialProgrammingE!B$3:Y$1048576,24,0)&lt;&gt;"","Sim","Não")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5"/>
        <v>Remover bloqueio</v>
      </c>
      <c r="Q475" s="16" t="str">
        <f>VLOOKUP(A475,[4]ImportationMaterialProgrammingE!B:AN,39,0)</f>
        <v>2204777071</v>
      </c>
      <c r="R475" s="22" t="e">
        <f>VLOOKUP(E475,[3]Relatório!$A$1:$AK$65536,29,0)</f>
        <v>#N/A</v>
      </c>
      <c r="S475" s="22">
        <v>44631</v>
      </c>
      <c r="T475" s="17" t="str">
        <f>VLOOKUP(A475,[4]ImportationMaterialProgrammingE!B:F,5,0)</f>
        <v>VERDE</v>
      </c>
      <c r="U475" s="22" t="e">
        <f>VLOOKUP(E475,[3]Relatório!$A$1:$AK$65536,33,0)</f>
        <v>#N/A</v>
      </c>
      <c r="V475" s="22">
        <v>44634</v>
      </c>
      <c r="W475" s="18">
        <f t="shared" ref="W475:W476" ca="1" si="30">IF(V475&lt;&gt;"",15-_xlfn.DAYS(NOW(),V475),"")</f>
        <v>11</v>
      </c>
      <c r="Z475" s="15" t="str">
        <f>VLOOKUP(A475,[4]ImportationMaterialProgrammingE!B:X,23,0)</f>
        <v>EM DESOVA</v>
      </c>
      <c r="AA475" s="1" t="str">
        <f>IF(Z475="DTA TRANSP","",VLOOKUP(A475,[4]ImportationMaterialProgrammingE!$B:$V,21,0))</f>
        <v>15/03/2022</v>
      </c>
      <c r="AB475" s="22" t="e">
        <f>VLOOKUP(E475,[3]Relatório!$A$1:$AK$65536,36,0)</f>
        <v>#N/A</v>
      </c>
      <c r="AC475" s="22">
        <v>44634</v>
      </c>
      <c r="AD475" s="3" t="s">
        <v>457</v>
      </c>
      <c r="AF475" s="24"/>
      <c r="AG475" s="24"/>
      <c r="AH475" s="24"/>
      <c r="AI475" s="24"/>
    </row>
    <row r="476" spans="1:35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 t="str">
        <f>VLOOKUP(A476,[4]ImportationMaterialProgrammingE!B$3:C$1048576,2,0)</f>
        <v xml:space="preserve">540201864 </v>
      </c>
      <c r="F476" s="3" t="s">
        <v>585</v>
      </c>
      <c r="H476" s="17">
        <f t="shared" ca="1" si="24"/>
        <v>77</v>
      </c>
      <c r="I476" s="15" t="str">
        <f>IF(VLOOKUP(A476,[4]ImportationMaterialProgrammingE!B$4:U$1048576,20,0)=0,"",VLOOKUP(A476,[4]ImportationMaterialProgrammingE!B$4:U$1048576,20,0))</f>
        <v>14/03/2022</v>
      </c>
      <c r="J476" s="15" t="str">
        <f>IF(VLOOKUP(A476,[4]ImportationMaterialProgrammingE!B$3:Y$1048576,24,0)&lt;&gt;"","Sim","Não")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5"/>
        <v/>
      </c>
      <c r="Q476" s="16" t="str">
        <f>VLOOKUP(A476,[4]ImportationMaterialProgrammingE!B:AN,39,0)</f>
        <v>2204777063</v>
      </c>
      <c r="R476" s="22" t="e">
        <f>VLOOKUP(E476,[3]Relatório!$A$1:$AK$65536,29,0)</f>
        <v>#N/A</v>
      </c>
      <c r="S476" s="22">
        <v>44631</v>
      </c>
      <c r="T476" s="17" t="str">
        <f>VLOOKUP(A476,[4]ImportationMaterialProgrammingE!B:F,5,0)</f>
        <v>VERDE</v>
      </c>
      <c r="U476" s="22" t="e">
        <f>VLOOKUP(E476,[3]Relatório!$A$1:$AK$65536,33,0)</f>
        <v>#N/A</v>
      </c>
      <c r="V476" s="22">
        <v>44634</v>
      </c>
      <c r="W476" s="18">
        <f t="shared" ca="1" si="30"/>
        <v>11</v>
      </c>
      <c r="Z476" s="15" t="str">
        <f>VLOOKUP(A476,[4]ImportationMaterialProgrammingE!B:X,23,0)</f>
        <v>SBL</v>
      </c>
      <c r="AA476" s="1" t="str">
        <f>IF(Z476="DTA TRANSP","",VLOOKUP(A476,[4]ImportationMaterialProgrammingE!$B:$V,21,0))</f>
        <v>14/03/2022</v>
      </c>
      <c r="AB476" s="22" t="e">
        <f>VLOOKUP(E476,[3]Relatório!$A$1:$AK$65536,36,0)</f>
        <v>#N/A</v>
      </c>
      <c r="AC476" s="22">
        <v>44634</v>
      </c>
      <c r="AD476" s="3" t="s">
        <v>457</v>
      </c>
      <c r="AF476" s="24"/>
      <c r="AG476" s="24"/>
      <c r="AH476" s="24"/>
      <c r="AI476" s="24"/>
    </row>
    <row r="477" spans="1:35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 t="str">
        <f>VLOOKUP(A477,[4]ImportationMaterialProgrammingE!B$3:C$1048576,2,0)</f>
        <v xml:space="preserve">540201867 </v>
      </c>
      <c r="F477" s="3" t="s">
        <v>585</v>
      </c>
      <c r="H477" s="17">
        <f t="shared" ca="1" si="24"/>
        <v>77</v>
      </c>
      <c r="I477" s="15" t="str">
        <f>IF(VLOOKUP(A477,[4]ImportationMaterialProgrammingE!B$4:U$1048576,20,0)=0,"",VLOOKUP(A477,[4]ImportationMaterialProgrammingE!B$4:U$1048576,20,0))</f>
        <v>21/03/2022</v>
      </c>
      <c r="J477" s="15" t="str">
        <f>IF(VLOOKUP(A477,[4]ImportationMaterialProgrammingE!B$3:Y$1048576,24,0)&lt;&gt;"","Sim","Não")</f>
        <v>Sim</v>
      </c>
      <c r="K477" s="15" t="str">
        <f>IF(VLOOKUP(A477,[2]ImportationMaterialProgrammingE!B:X,23,0)="DTA TRANSP",VLOOKUP(A477,[2]ImportationMaterialProgrammingE!B:V,21,0),"")</f>
        <v>16/03/2022</v>
      </c>
      <c r="L477" s="15" t="str">
        <f>IF(VLOOKUP(A477,[2]ImportationMaterialProgrammingE!B:Y,24,0)=0,"",VLOOKUP(A477,[2]ImportationMaterialProgrammingE!B:Y,24,0))</f>
        <v/>
      </c>
      <c r="N477" s="3" t="str">
        <f t="shared" si="25"/>
        <v/>
      </c>
      <c r="Q477" s="16" t="str">
        <f>VLOOKUP(A477,[4]ImportationMaterialProgrammingE!B:AN,39,0)</f>
        <v xml:space="preserve">          </v>
      </c>
      <c r="R477" s="22" t="e">
        <f>VLOOKUP(E477,[3]Relatório!$A$1:$AK$65536,29,0)</f>
        <v>#N/A</v>
      </c>
      <c r="S477" s="22" t="s">
        <v>587</v>
      </c>
      <c r="T477" s="17" t="str">
        <f>VLOOKUP(A477,[4]ImportationMaterialProgrammingE!B:F,5,0)</f>
        <v/>
      </c>
      <c r="U477" s="22" t="e">
        <f>VLOOKUP(E477,[3]Relatório!$A$1:$AK$65536,33,0)</f>
        <v>#N/A</v>
      </c>
      <c r="V477" s="22" t="s">
        <v>587</v>
      </c>
      <c r="Z477" s="15" t="str">
        <f>VLOOKUP(A477,[4]ImportationMaterialProgrammingE!B:X,23,0)</f>
        <v>DTA EADI</v>
      </c>
      <c r="AA477" s="1" t="str">
        <f>IF(Z477="DTA TRANSP","",VLOOKUP(A477,[4]ImportationMaterialProgrammingE!$B:$V,21,0))</f>
        <v/>
      </c>
      <c r="AB477" s="22" t="e">
        <f>VLOOKUP(E477,[3]Relatório!$A$1:$AK$65536,36,0)</f>
        <v>#N/A</v>
      </c>
      <c r="AC477" s="22" t="s">
        <v>587</v>
      </c>
      <c r="AF477" s="24"/>
      <c r="AG477" s="24"/>
      <c r="AH477" s="24"/>
      <c r="AI477" s="24"/>
    </row>
    <row r="478" spans="1:35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 t="str">
        <f>VLOOKUP(A478,[4]ImportationMaterialProgrammingE!B$3:C$1048576,2,0)</f>
        <v xml:space="preserve">540201882 </v>
      </c>
      <c r="F478" s="3" t="s">
        <v>585</v>
      </c>
      <c r="H478" s="17">
        <f t="shared" ca="1" si="24"/>
        <v>77</v>
      </c>
      <c r="I478" s="15" t="str">
        <f>IF(VLOOKUP(A478,[4]ImportationMaterialProgrammingE!B$4:U$1048576,20,0)=0,"",VLOOKUP(A478,[4]ImportationMaterialProgrammingE!B$4:U$1048576,20,0))</f>
        <v>14/03/2022</v>
      </c>
      <c r="J478" s="15" t="str">
        <f>IF(VLOOKUP(A478,[4]ImportationMaterialProgrammingE!B$3:Y$1048576,24,0)&lt;&gt;"","Sim","Não")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5"/>
        <v>Remover bloqueio</v>
      </c>
      <c r="Q478" s="16" t="str">
        <f>VLOOKUP(A478,[4]ImportationMaterialProgrammingE!B:AN,39,0)</f>
        <v>2204893209</v>
      </c>
      <c r="R478" s="22" t="e">
        <f>VLOOKUP(E478,[3]Relatório!$A$1:$AK$65536,29,0)</f>
        <v>#N/A</v>
      </c>
      <c r="S478" s="22">
        <v>44634</v>
      </c>
      <c r="T478" s="17" t="str">
        <f>VLOOKUP(A478,[4]ImportationMaterialProgrammingE!B:F,5,0)</f>
        <v>VERDE</v>
      </c>
      <c r="U478" s="22" t="e">
        <f>VLOOKUP(E478,[3]Relatório!$A$1:$AK$65536,33,0)</f>
        <v>#N/A</v>
      </c>
      <c r="V478" s="22" t="s">
        <v>587</v>
      </c>
      <c r="Z478" s="15" t="str">
        <f>VLOOKUP(A478,[4]ImportationMaterialProgrammingE!B:X,23,0)</f>
        <v>SBL</v>
      </c>
      <c r="AA478" s="1" t="str">
        <f>IF(Z478="DTA TRANSP","",VLOOKUP(A478,[4]ImportationMaterialProgrammingE!$B:$V,21,0))</f>
        <v>15/03/2022</v>
      </c>
      <c r="AB478" s="22" t="e">
        <f>VLOOKUP(E478,[3]Relatório!$A$1:$AK$65536,36,0)</f>
        <v>#N/A</v>
      </c>
      <c r="AC478" s="22" t="s">
        <v>587</v>
      </c>
      <c r="AF478" s="24"/>
      <c r="AG478" s="24"/>
      <c r="AH478" s="24"/>
      <c r="AI478" s="24"/>
    </row>
    <row r="479" spans="1:35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 t="str">
        <f>VLOOKUP(A479,[4]ImportationMaterialProgrammingE!B$3:C$1048576,2,0)</f>
        <v xml:space="preserve">540201870 </v>
      </c>
      <c r="F479" s="3" t="s">
        <v>585</v>
      </c>
      <c r="H479" s="17">
        <f t="shared" ca="1" si="24"/>
        <v>77</v>
      </c>
      <c r="I479" s="15" t="str">
        <f>IF(VLOOKUP(A479,[4]ImportationMaterialProgrammingE!B$4:U$1048576,20,0)=0,"",VLOOKUP(A479,[4]ImportationMaterialProgrammingE!B$4:U$1048576,20,0))</f>
        <v>14/03/2022</v>
      </c>
      <c r="J479" s="15" t="str">
        <f>IF(VLOOKUP(A479,[4]ImportationMaterialProgrammingE!B$3:Y$1048576,24,0)&lt;&gt;"","Sim","Não")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5"/>
        <v/>
      </c>
      <c r="P479" s="3" t="s">
        <v>456</v>
      </c>
      <c r="Q479" s="16" t="str">
        <f>VLOOKUP(A479,[4]ImportationMaterialProgrammingE!B:AN,39,0)</f>
        <v>2204531510</v>
      </c>
      <c r="R479" s="22" t="e">
        <f>VLOOKUP(E479,[3]Relatório!$A$1:$AK$65536,29,0)</f>
        <v>#N/A</v>
      </c>
      <c r="S479" s="22">
        <v>44629</v>
      </c>
      <c r="T479" s="17" t="str">
        <f>VLOOKUP(A479,[4]ImportationMaterialProgrammingE!B:F,5,0)</f>
        <v>VERDE</v>
      </c>
      <c r="U479" s="22" t="e">
        <f>VLOOKUP(E479,[3]Relatório!$A$1:$AK$65536,33,0)</f>
        <v>#N/A</v>
      </c>
      <c r="V479" s="22">
        <v>44629</v>
      </c>
      <c r="Z479" s="15" t="str">
        <f>VLOOKUP(A479,[4]ImportationMaterialProgrammingE!B:X,23,0)</f>
        <v>FINALIZADO</v>
      </c>
      <c r="AA479" s="1" t="str">
        <f>IF(Z479="DTA TRANSP","",VLOOKUP(A479,[4]ImportationMaterialProgrammingE!$B:$V,21,0))</f>
        <v>14/03/2022</v>
      </c>
      <c r="AB479" s="22" t="e">
        <f>VLOOKUP(E479,[3]Relatório!$A$1:$AK$65536,36,0)</f>
        <v>#N/A</v>
      </c>
      <c r="AC479" s="22">
        <v>44631</v>
      </c>
      <c r="AD479" s="3" t="s">
        <v>457</v>
      </c>
      <c r="AF479" s="24"/>
      <c r="AG479" s="24"/>
      <c r="AH479" s="24"/>
      <c r="AI479" s="24"/>
    </row>
    <row r="480" spans="1:35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 t="str">
        <f>VLOOKUP(A480,[4]ImportationMaterialProgrammingE!B$3:C$1048576,2,0)</f>
        <v xml:space="preserve">540201872 </v>
      </c>
      <c r="F480" s="3" t="s">
        <v>585</v>
      </c>
      <c r="H480" s="17">
        <f t="shared" ca="1" si="24"/>
        <v>77</v>
      </c>
      <c r="I480" s="15" t="str">
        <f>IF(VLOOKUP(A480,[4]ImportationMaterialProgrammingE!B$4:U$1048576,20,0)=0,"",VLOOKUP(A480,[4]ImportationMaterialProgrammingE!B$4:U$1048576,20,0))</f>
        <v>14/03/2022</v>
      </c>
      <c r="J480" s="15" t="str">
        <f>IF(VLOOKUP(A480,[4]ImportationMaterialProgrammingE!B$3:Y$1048576,24,0)&lt;&gt;"","Sim","Não")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5"/>
        <v/>
      </c>
      <c r="Q480" s="16" t="str">
        <f>VLOOKUP(A480,[4]ImportationMaterialProgrammingE!B:AN,39,0)</f>
        <v>2204777187</v>
      </c>
      <c r="R480" s="22" t="e">
        <f>VLOOKUP(E480,[3]Relatório!$A$1:$AK$65536,29,0)</f>
        <v>#N/A</v>
      </c>
      <c r="S480" s="22">
        <v>44631</v>
      </c>
      <c r="T480" s="17" t="str">
        <f>VLOOKUP(A480,[4]ImportationMaterialProgrammingE!B:F,5,0)</f>
        <v>VERDE</v>
      </c>
      <c r="U480" s="22" t="e">
        <f>VLOOKUP(E480,[3]Relatório!$A$1:$AK$65536,33,0)</f>
        <v>#N/A</v>
      </c>
      <c r="V480" s="22">
        <v>44634</v>
      </c>
      <c r="W480" s="18">
        <f t="shared" ref="W480" ca="1" si="31">IF(V480&lt;&gt;"",15-_xlfn.DAYS(NOW(),V480),"")</f>
        <v>11</v>
      </c>
      <c r="Z480" s="15" t="str">
        <f>VLOOKUP(A480,[4]ImportationMaterialProgrammingE!B:X,23,0)</f>
        <v>FINALIZADO</v>
      </c>
      <c r="AA480" s="1" t="str">
        <f>IF(Z480="DTA TRANSP","",VLOOKUP(A480,[4]ImportationMaterialProgrammingE!$B:$V,21,0))</f>
        <v>14/03/2022</v>
      </c>
      <c r="AB480" s="22" t="e">
        <f>VLOOKUP(E480,[3]Relatório!$A$1:$AK$65536,36,0)</f>
        <v>#N/A</v>
      </c>
      <c r="AC480" s="22">
        <v>44634</v>
      </c>
      <c r="AD480" s="3" t="s">
        <v>457</v>
      </c>
      <c r="AF480" s="24"/>
      <c r="AG480" s="24"/>
      <c r="AH480" s="24"/>
      <c r="AI480" s="24"/>
    </row>
    <row r="481" spans="1:35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 t="str">
        <f>VLOOKUP(A481,[4]ImportationMaterialProgrammingE!B$3:C$1048576,2,0)</f>
        <v xml:space="preserve">540201875 </v>
      </c>
      <c r="F481" s="3" t="s">
        <v>585</v>
      </c>
      <c r="H481" s="17">
        <f t="shared" ca="1" si="24"/>
        <v>77</v>
      </c>
      <c r="I481" s="15" t="str">
        <f>IF(VLOOKUP(A481,[4]ImportationMaterialProgrammingE!B$4:U$1048576,20,0)=0,"",VLOOKUP(A481,[4]ImportationMaterialProgrammingE!B$4:U$1048576,20,0))</f>
        <v/>
      </c>
      <c r="J481" s="15" t="str">
        <f>IF(VLOOKUP(A481,[4]ImportationMaterialProgrammingE!B$3:Y$1048576,24,0)&lt;&gt;"","Sim","Não")</f>
        <v>Sim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5"/>
        <v>Remover bloqueio</v>
      </c>
      <c r="Q481" s="16" t="str">
        <f>VLOOKUP(A481,[4]ImportationMaterialProgrammingE!B:AN,39,0)</f>
        <v xml:space="preserve">          </v>
      </c>
      <c r="R481" s="22" t="e">
        <f>VLOOKUP(E481,[3]Relatório!$A$1:$AK$65536,29,0)</f>
        <v>#N/A</v>
      </c>
      <c r="S481" s="22" t="s">
        <v>587</v>
      </c>
      <c r="T481" s="17" t="str">
        <f>VLOOKUP(A481,[4]ImportationMaterialProgrammingE!B:F,5,0)</f>
        <v/>
      </c>
      <c r="U481" s="22" t="e">
        <f>VLOOKUP(E481,[3]Relatório!$A$1:$AK$65536,33,0)</f>
        <v>#N/A</v>
      </c>
      <c r="V481" s="22" t="s">
        <v>587</v>
      </c>
      <c r="Z481" s="15" t="str">
        <f>VLOOKUP(A481,[4]ImportationMaterialProgrammingE!B:X,23,0)</f>
        <v>DTA EADI</v>
      </c>
      <c r="AA481" s="1" t="str">
        <f>IF(Z481="DTA TRANSP","",VLOOKUP(A481,[4]ImportationMaterialProgrammingE!$B:$V,21,0))</f>
        <v/>
      </c>
      <c r="AB481" s="22" t="e">
        <f>VLOOKUP(E481,[3]Relatório!$A$1:$AK$65536,36,0)</f>
        <v>#N/A</v>
      </c>
      <c r="AC481" s="22" t="s">
        <v>587</v>
      </c>
      <c r="AF481" s="24"/>
      <c r="AG481" s="24"/>
      <c r="AH481" s="24"/>
      <c r="AI481" s="24"/>
    </row>
    <row r="482" spans="1:35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 t="str">
        <f>VLOOKUP(A482,[4]ImportationMaterialProgrammingE!B$3:C$1048576,2,0)</f>
        <v xml:space="preserve">540201878 </v>
      </c>
      <c r="F482" s="3" t="s">
        <v>585</v>
      </c>
      <c r="H482" s="17">
        <f t="shared" ca="1" si="24"/>
        <v>77</v>
      </c>
      <c r="I482" s="15" t="str">
        <f>IF(VLOOKUP(A482,[4]ImportationMaterialProgrammingE!B$4:U$1048576,20,0)=0,"",VLOOKUP(A482,[4]ImportationMaterialProgrammingE!B$4:U$1048576,20,0))</f>
        <v/>
      </c>
      <c r="J482" s="15" t="str">
        <f>IF(VLOOKUP(A482,[4]ImportationMaterialProgrammingE!B$3:Y$1048576,24,0)&lt;&gt;"","Sim","Não")</f>
        <v>Sim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5"/>
        <v/>
      </c>
      <c r="Q482" s="16" t="str">
        <f>VLOOKUP(A482,[4]ImportationMaterialProgrammingE!B:AN,39,0)</f>
        <v xml:space="preserve">          </v>
      </c>
      <c r="R482" s="22" t="e">
        <f>VLOOKUP(E482,[3]Relatório!$A$1:$AK$65536,29,0)</f>
        <v>#N/A</v>
      </c>
      <c r="S482" s="22" t="s">
        <v>587</v>
      </c>
      <c r="T482" s="17" t="str">
        <f>VLOOKUP(A482,[4]ImportationMaterialProgrammingE!B:F,5,0)</f>
        <v/>
      </c>
      <c r="U482" s="22" t="e">
        <f>VLOOKUP(E482,[3]Relatório!$A$1:$AK$65536,33,0)</f>
        <v>#N/A</v>
      </c>
      <c r="V482" s="22" t="s">
        <v>587</v>
      </c>
      <c r="Z482" s="15" t="str">
        <f>VLOOKUP(A482,[4]ImportationMaterialProgrammingE!B:X,23,0)</f>
        <v>DTA EADI</v>
      </c>
      <c r="AA482" s="1" t="str">
        <f>IF(Z482="DTA TRANSP","",VLOOKUP(A482,[4]ImportationMaterialProgrammingE!$B:$V,21,0))</f>
        <v/>
      </c>
      <c r="AB482" s="22" t="e">
        <f>VLOOKUP(E482,[3]Relatório!$A$1:$AK$65536,36,0)</f>
        <v>#N/A</v>
      </c>
      <c r="AC482" s="22" t="s">
        <v>587</v>
      </c>
      <c r="AF482" s="24"/>
      <c r="AG482" s="24"/>
      <c r="AH482" s="24"/>
      <c r="AI482" s="24"/>
    </row>
    <row r="483" spans="1:35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 t="str">
        <f>VLOOKUP(A483,[4]ImportationMaterialProgrammingE!B$3:C$1048576,2,0)</f>
        <v xml:space="preserve">540201880 </v>
      </c>
      <c r="F483" s="3" t="s">
        <v>585</v>
      </c>
      <c r="H483" s="17">
        <f t="shared" ca="1" si="24"/>
        <v>77</v>
      </c>
      <c r="I483" s="15" t="str">
        <f>IF(VLOOKUP(A483,[4]ImportationMaterialProgrammingE!B$4:U$1048576,20,0)=0,"",VLOOKUP(A483,[4]ImportationMaterialProgrammingE!B$4:U$1048576,20,0))</f>
        <v>18/03/2022</v>
      </c>
      <c r="J483" s="15" t="str">
        <f>IF(VLOOKUP(A483,[4]ImportationMaterialProgrammingE!B$3:Y$1048576,24,0)&lt;&gt;"","Sim","Não")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5"/>
        <v/>
      </c>
      <c r="Q483" s="16" t="str">
        <f>VLOOKUP(A483,[4]ImportationMaterialProgrammingE!B:AN,39,0)</f>
        <v>2204893462</v>
      </c>
      <c r="R483" s="22" t="e">
        <f>VLOOKUP(E483,[3]Relatório!$A$1:$AK$65536,29,0)</f>
        <v>#N/A</v>
      </c>
      <c r="S483" s="22">
        <v>44634</v>
      </c>
      <c r="T483" s="17" t="str">
        <f>VLOOKUP(A483,[4]ImportationMaterialProgrammingE!B:F,5,0)</f>
        <v>VERDE</v>
      </c>
      <c r="U483" s="22" t="e">
        <f>VLOOKUP(E483,[3]Relatório!$A$1:$AK$65536,33,0)</f>
        <v>#N/A</v>
      </c>
      <c r="V483" s="22" t="s">
        <v>587</v>
      </c>
      <c r="Z483" s="15" t="str">
        <f>VLOOKUP(A483,[4]ImportationMaterialProgrammingE!B:X,23,0)</f>
        <v>MBB</v>
      </c>
      <c r="AA483" s="1" t="str">
        <f>IF(Z483="DTA TRANSP","",VLOOKUP(A483,[4]ImportationMaterialProgrammingE!$B:$V,21,0))</f>
        <v>21/03/2022</v>
      </c>
      <c r="AB483" s="22" t="e">
        <f>VLOOKUP(E483,[3]Relatório!$A$1:$AK$65536,36,0)</f>
        <v>#N/A</v>
      </c>
      <c r="AC483" s="22" t="s">
        <v>587</v>
      </c>
      <c r="AF483" s="24"/>
      <c r="AG483" s="24"/>
      <c r="AH483" s="24"/>
      <c r="AI483" s="24"/>
    </row>
    <row r="484" spans="1:35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 t="str">
        <f>VLOOKUP(A484,[4]ImportationMaterialProgrammingE!B$3:C$1048576,2,0)</f>
        <v xml:space="preserve">540201885 </v>
      </c>
      <c r="F484" s="3" t="s">
        <v>585</v>
      </c>
      <c r="H484" s="17">
        <f t="shared" ca="1" si="24"/>
        <v>77</v>
      </c>
      <c r="I484" s="15" t="str">
        <f>IF(VLOOKUP(A484,[4]ImportationMaterialProgrammingE!B$4:U$1048576,20,0)=0,"",VLOOKUP(A484,[4]ImportationMaterialProgrammingE!B$4:U$1048576,20,0))</f>
        <v>09/03/2022</v>
      </c>
      <c r="J484" s="15" t="str">
        <f>IF(VLOOKUP(A484,[4]ImportationMaterialProgrammingE!B$3:Y$1048576,24,0)&lt;&gt;"","Sim","Não")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5"/>
        <v/>
      </c>
      <c r="P484" s="3" t="s">
        <v>456</v>
      </c>
      <c r="Q484" s="16" t="str">
        <f>VLOOKUP(A484,[4]ImportationMaterialProgrammingE!B:AN,39,0)</f>
        <v>2204433500</v>
      </c>
      <c r="R484" s="22" t="e">
        <f>VLOOKUP(E484,[3]Relatório!$A$1:$AK$65536,29,0)</f>
        <v>#N/A</v>
      </c>
      <c r="S484" s="22">
        <v>44628</v>
      </c>
      <c r="T484" s="17" t="str">
        <f>VLOOKUP(A484,[4]ImportationMaterialProgrammingE!B:F,5,0)</f>
        <v>VERDE</v>
      </c>
      <c r="U484" s="22" t="e">
        <f>VLOOKUP(E484,[3]Relatório!$A$1:$AK$65536,33,0)</f>
        <v>#N/A</v>
      </c>
      <c r="V484" s="22">
        <v>44628</v>
      </c>
      <c r="Z484" s="15" t="str">
        <f>VLOOKUP(A484,[4]ImportationMaterialProgrammingE!B:X,23,0)</f>
        <v>FINALIZADO</v>
      </c>
      <c r="AA484" s="1" t="str">
        <f>IF(Z484="DTA TRANSP","",VLOOKUP(A484,[4]ImportationMaterialProgrammingE!$B:$V,21,0))</f>
        <v>09/03/2022</v>
      </c>
      <c r="AB484" s="22" t="e">
        <f>VLOOKUP(E484,[3]Relatório!$A$1:$AK$65536,36,0)</f>
        <v>#N/A</v>
      </c>
      <c r="AC484" s="22">
        <v>44629</v>
      </c>
      <c r="AD484" s="3" t="s">
        <v>457</v>
      </c>
      <c r="AF484" s="24"/>
      <c r="AG484" s="24"/>
      <c r="AH484" s="24"/>
      <c r="AI484" s="24"/>
    </row>
    <row r="485" spans="1:35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 t="str">
        <f>VLOOKUP(A485,[4]ImportationMaterialProgrammingE!B$3:C$1048576,2,0)</f>
        <v xml:space="preserve">540201973 </v>
      </c>
      <c r="F485" s="3" t="s">
        <v>585</v>
      </c>
      <c r="H485" s="17">
        <f t="shared" ca="1" si="24"/>
        <v>77</v>
      </c>
      <c r="I485" s="15" t="str">
        <f>IF(VLOOKUP(A485,[4]ImportationMaterialProgrammingE!B$4:U$1048576,20,0)=0,"",VLOOKUP(A485,[4]ImportationMaterialProgrammingE!B$4:U$1048576,20,0))</f>
        <v>16/03/2022</v>
      </c>
      <c r="J485" s="15" t="str">
        <f>IF(VLOOKUP(A485,[4]ImportationMaterialProgrammingE!B$3:Y$1048576,24,0)&lt;&gt;"","Sim","Não")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5"/>
        <v/>
      </c>
      <c r="Q485" s="16" t="str">
        <f>VLOOKUP(A485,[4]ImportationMaterialProgrammingE!B:AN,39,0)</f>
        <v>2204966206</v>
      </c>
      <c r="R485" s="22" t="e">
        <f>VLOOKUP(E485,[3]Relatório!$A$1:$AK$65536,29,0)</f>
        <v>#N/A</v>
      </c>
      <c r="S485" s="22" t="s">
        <v>587</v>
      </c>
      <c r="T485" s="17" t="str">
        <f>VLOOKUP(A485,[4]ImportationMaterialProgrammingE!B:F,5,0)</f>
        <v>VERDE</v>
      </c>
      <c r="U485" s="22" t="e">
        <f>VLOOKUP(E485,[3]Relatório!$A$1:$AK$65536,33,0)</f>
        <v>#N/A</v>
      </c>
      <c r="V485" s="22" t="s">
        <v>587</v>
      </c>
      <c r="Z485" s="15" t="str">
        <f>VLOOKUP(A485,[4]ImportationMaterialProgrammingE!B:X,23,0)</f>
        <v/>
      </c>
      <c r="AA485" s="1" t="str">
        <f>IF(Z485="DTA TRANSP","",VLOOKUP(A485,[4]ImportationMaterialProgrammingE!$B:$V,21,0))</f>
        <v/>
      </c>
      <c r="AB485" s="22" t="e">
        <f>VLOOKUP(E485,[3]Relatório!$A$1:$AK$65536,36,0)</f>
        <v>#N/A</v>
      </c>
      <c r="AC485" s="22" t="s">
        <v>587</v>
      </c>
      <c r="AF485" s="24"/>
      <c r="AG485" s="24"/>
      <c r="AH485" s="24"/>
      <c r="AI485" s="24"/>
    </row>
    <row r="486" spans="1:35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 t="str">
        <f>VLOOKUP(A486,[4]ImportationMaterialProgrammingE!B$3:C$1048576,2,0)</f>
        <v xml:space="preserve">540201886 </v>
      </c>
      <c r="F486" s="3" t="s">
        <v>585</v>
      </c>
      <c r="H486" s="17">
        <f t="shared" ca="1" si="24"/>
        <v>77</v>
      </c>
      <c r="I486" s="15" t="str">
        <f>IF(VLOOKUP(A486,[4]ImportationMaterialProgrammingE!B$4:U$1048576,20,0)=0,"",VLOOKUP(A486,[4]ImportationMaterialProgrammingE!B$4:U$1048576,20,0))</f>
        <v/>
      </c>
      <c r="J486" s="15" t="str">
        <f>IF(VLOOKUP(A486,[4]ImportationMaterialProgrammingE!B$3:Y$1048576,24,0)&lt;&gt;"","Sim","Não")</f>
        <v>Sim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5"/>
        <v>Remover bloqueio</v>
      </c>
      <c r="Q486" s="16" t="str">
        <f>VLOOKUP(A486,[4]ImportationMaterialProgrammingE!B:AN,39,0)</f>
        <v xml:space="preserve">          </v>
      </c>
      <c r="R486" s="22" t="e">
        <f>VLOOKUP(E486,[3]Relatório!$A$1:$AK$65536,29,0)</f>
        <v>#N/A</v>
      </c>
      <c r="S486" s="22" t="s">
        <v>587</v>
      </c>
      <c r="T486" s="17" t="str">
        <f>VLOOKUP(A486,[4]ImportationMaterialProgrammingE!B:F,5,0)</f>
        <v/>
      </c>
      <c r="U486" s="22" t="e">
        <f>VLOOKUP(E486,[3]Relatório!$A$1:$AK$65536,33,0)</f>
        <v>#N/A</v>
      </c>
      <c r="V486" s="22" t="s">
        <v>587</v>
      </c>
      <c r="Z486" s="15" t="str">
        <f>VLOOKUP(A486,[4]ImportationMaterialProgrammingE!B:X,23,0)</f>
        <v>MBB</v>
      </c>
      <c r="AA486" s="1" t="str">
        <f>IF(Z486="DTA TRANSP","",VLOOKUP(A486,[4]ImportationMaterialProgrammingE!$B:$V,21,0))</f>
        <v>17/03/2022</v>
      </c>
      <c r="AB486" s="22" t="e">
        <f>VLOOKUP(E486,[3]Relatório!$A$1:$AK$65536,36,0)</f>
        <v>#N/A</v>
      </c>
      <c r="AC486" s="22" t="s">
        <v>587</v>
      </c>
      <c r="AF486" s="24"/>
      <c r="AG486" s="24"/>
      <c r="AH486" s="24"/>
      <c r="AI486" s="24"/>
    </row>
    <row r="487" spans="1:35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 t="str">
        <f>VLOOKUP(A487,[4]ImportationMaterialProgrammingE!B$3:C$1048576,2,0)</f>
        <v xml:space="preserve">540201893 </v>
      </c>
      <c r="F487" s="3" t="s">
        <v>585</v>
      </c>
      <c r="H487" s="17">
        <f t="shared" ca="1" si="24"/>
        <v>77</v>
      </c>
      <c r="I487" s="15" t="str">
        <f>IF(VLOOKUP(A487,[4]ImportationMaterialProgrammingE!B$4:U$1048576,20,0)=0,"",VLOOKUP(A487,[4]ImportationMaterialProgrammingE!B$4:U$1048576,20,0))</f>
        <v/>
      </c>
      <c r="J487" s="15" t="str">
        <f>IF(VLOOKUP(A487,[4]ImportationMaterialProgrammingE!B$3:Y$1048576,24,0)&lt;&gt;"","Sim","Não")</f>
        <v>Sim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5"/>
        <v/>
      </c>
      <c r="Q487" s="16" t="str">
        <f>VLOOKUP(A487,[4]ImportationMaterialProgrammingE!B:AN,39,0)</f>
        <v xml:space="preserve">          </v>
      </c>
      <c r="R487" s="22" t="e">
        <f>VLOOKUP(E487,[3]Relatório!$A$1:$AK$65536,29,0)</f>
        <v>#N/A</v>
      </c>
      <c r="S487" s="22" t="s">
        <v>587</v>
      </c>
      <c r="T487" s="17" t="str">
        <f>VLOOKUP(A487,[4]ImportationMaterialProgrammingE!B:F,5,0)</f>
        <v/>
      </c>
      <c r="U487" s="22" t="e">
        <f>VLOOKUP(E487,[3]Relatório!$A$1:$AK$65536,33,0)</f>
        <v>#N/A</v>
      </c>
      <c r="V487" s="22" t="s">
        <v>587</v>
      </c>
      <c r="X487" s="3" t="s">
        <v>458</v>
      </c>
      <c r="Z487" s="15" t="str">
        <f>VLOOKUP(A487,[4]ImportationMaterialProgrammingE!B:X,23,0)</f>
        <v>DTA EADI</v>
      </c>
      <c r="AA487" s="1" t="str">
        <f>IF(Z487="DTA TRANSP","",VLOOKUP(A487,[4]ImportationMaterialProgrammingE!$B:$V,21,0))</f>
        <v/>
      </c>
      <c r="AB487" s="22" t="e">
        <f>VLOOKUP(E487,[3]Relatório!$A$1:$AK$65536,36,0)</f>
        <v>#N/A</v>
      </c>
      <c r="AC487" s="22" t="s">
        <v>587</v>
      </c>
      <c r="AF487" s="24"/>
      <c r="AG487" s="24"/>
      <c r="AH487" s="24"/>
      <c r="AI487" s="24"/>
    </row>
    <row r="488" spans="1:35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 t="str">
        <f>VLOOKUP(A488,[4]ImportationMaterialProgrammingE!B$3:C$1048576,2,0)</f>
        <v xml:space="preserve">540201895 </v>
      </c>
      <c r="F488" s="3" t="s">
        <v>585</v>
      </c>
      <c r="H488" s="17">
        <f t="shared" ca="1" si="24"/>
        <v>77</v>
      </c>
      <c r="I488" s="15" t="str">
        <f>IF(VLOOKUP(A488,[4]ImportationMaterialProgrammingE!B$4:U$1048576,20,0)=0,"",VLOOKUP(A488,[4]ImportationMaterialProgrammingE!B$4:U$1048576,20,0))</f>
        <v>23/03/2022</v>
      </c>
      <c r="J488" s="15" t="str">
        <f>IF(VLOOKUP(A488,[4]ImportationMaterialProgrammingE!B$3:Y$1048576,24,0)&lt;&gt;"","Sim","Não")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5"/>
        <v/>
      </c>
      <c r="Q488" s="16" t="str">
        <f>VLOOKUP(A488,[4]ImportationMaterialProgrammingE!B:AN,39,0)</f>
        <v xml:space="preserve">          </v>
      </c>
      <c r="R488" s="22" t="e">
        <f>VLOOKUP(E488,[3]Relatório!$A$1:$AK$65536,29,0)</f>
        <v>#N/A</v>
      </c>
      <c r="S488" s="22" t="s">
        <v>587</v>
      </c>
      <c r="T488" s="17" t="str">
        <f>VLOOKUP(A488,[4]ImportationMaterialProgrammingE!B:F,5,0)</f>
        <v/>
      </c>
      <c r="U488" s="22" t="e">
        <f>VLOOKUP(E488,[3]Relatório!$A$1:$AK$65536,33,0)</f>
        <v>#N/A</v>
      </c>
      <c r="V488" s="22" t="s">
        <v>587</v>
      </c>
      <c r="X488" s="3" t="s">
        <v>458</v>
      </c>
      <c r="Z488" s="15" t="str">
        <f>VLOOKUP(A488,[4]ImportationMaterialProgrammingE!B:X,23,0)</f>
        <v/>
      </c>
      <c r="AA488" s="1" t="str">
        <f>IF(Z488="DTA TRANSP","",VLOOKUP(A488,[4]ImportationMaterialProgrammingE!$B:$V,21,0))</f>
        <v/>
      </c>
      <c r="AB488" s="22" t="e">
        <f>VLOOKUP(E488,[3]Relatório!$A$1:$AK$65536,36,0)</f>
        <v>#N/A</v>
      </c>
      <c r="AC488" s="22" t="s">
        <v>587</v>
      </c>
      <c r="AF488" s="24"/>
      <c r="AG488" s="24"/>
      <c r="AH488" s="24"/>
      <c r="AI488" s="24"/>
    </row>
    <row r="489" spans="1:35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 t="str">
        <f>VLOOKUP(A489,[4]ImportationMaterialProgrammingE!B$3:C$1048576,2,0)</f>
        <v xml:space="preserve">540201901 </v>
      </c>
      <c r="F489" s="3" t="s">
        <v>585</v>
      </c>
      <c r="H489" s="17">
        <f t="shared" ca="1" si="24"/>
        <v>77</v>
      </c>
      <c r="I489" s="15" t="str">
        <f>IF(VLOOKUP(A489,[4]ImportationMaterialProgrammingE!B$4:U$1048576,20,0)=0,"",VLOOKUP(A489,[4]ImportationMaterialProgrammingE!B$4:U$1048576,20,0))</f>
        <v/>
      </c>
      <c r="J489" s="15" t="str">
        <f>IF(VLOOKUP(A489,[4]ImportationMaterialProgrammingE!B$3:Y$1048576,24,0)&lt;&gt;"","Sim","Não")</f>
        <v>Sim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5"/>
        <v/>
      </c>
      <c r="Q489" s="16" t="str">
        <f>VLOOKUP(A489,[4]ImportationMaterialProgrammingE!B:AN,39,0)</f>
        <v xml:space="preserve">          </v>
      </c>
      <c r="R489" s="22" t="e">
        <f>VLOOKUP(E489,[3]Relatório!$A$1:$AK$65536,29,0)</f>
        <v>#N/A</v>
      </c>
      <c r="S489" s="22" t="s">
        <v>587</v>
      </c>
      <c r="T489" s="17" t="str">
        <f>VLOOKUP(A489,[4]ImportationMaterialProgrammingE!B:F,5,0)</f>
        <v/>
      </c>
      <c r="U489" s="22" t="e">
        <f>VLOOKUP(E489,[3]Relatório!$A$1:$AK$65536,33,0)</f>
        <v>#N/A</v>
      </c>
      <c r="V489" s="22" t="s">
        <v>587</v>
      </c>
      <c r="Z489" s="15" t="str">
        <f>VLOOKUP(A489,[4]ImportationMaterialProgrammingE!B:X,23,0)</f>
        <v>DTA EADI</v>
      </c>
      <c r="AA489" s="1" t="str">
        <f>IF(Z489="DTA TRANSP","",VLOOKUP(A489,[4]ImportationMaterialProgrammingE!$B:$V,21,0))</f>
        <v/>
      </c>
      <c r="AB489" s="22" t="e">
        <f>VLOOKUP(E489,[3]Relatório!$A$1:$AK$65536,36,0)</f>
        <v>#N/A</v>
      </c>
      <c r="AC489" s="22" t="s">
        <v>587</v>
      </c>
      <c r="AF489" s="24"/>
      <c r="AG489" s="24"/>
      <c r="AH489" s="24"/>
      <c r="AI489" s="24"/>
    </row>
    <row r="490" spans="1:35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 t="str">
        <f>VLOOKUP(A490,[4]ImportationMaterialProgrammingE!B$3:C$1048576,2,0)</f>
        <v xml:space="preserve">540201904 </v>
      </c>
      <c r="F490" s="3" t="s">
        <v>585</v>
      </c>
      <c r="H490" s="17">
        <f t="shared" ca="1" si="24"/>
        <v>77</v>
      </c>
      <c r="I490" s="15" t="str">
        <f>IF(VLOOKUP(A490,[4]ImportationMaterialProgrammingE!B$4:U$1048576,20,0)=0,"",VLOOKUP(A490,[4]ImportationMaterialProgrammingE!B$4:U$1048576,20,0))</f>
        <v/>
      </c>
      <c r="J490" s="15" t="str">
        <f>IF(VLOOKUP(A490,[4]ImportationMaterialProgrammingE!B$3:Y$1048576,24,0)&lt;&gt;"","Sim","Não")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5"/>
        <v/>
      </c>
      <c r="Q490" s="16" t="str">
        <f>VLOOKUP(A490,[4]ImportationMaterialProgrammingE!B:AN,39,0)</f>
        <v xml:space="preserve">          </v>
      </c>
      <c r="R490" s="22" t="e">
        <f>VLOOKUP(E490,[3]Relatório!$A$1:$AK$65536,29,0)</f>
        <v>#N/A</v>
      </c>
      <c r="S490" s="22" t="s">
        <v>587</v>
      </c>
      <c r="T490" s="17" t="str">
        <f>VLOOKUP(A490,[4]ImportationMaterialProgrammingE!B:F,5,0)</f>
        <v/>
      </c>
      <c r="U490" s="22" t="e">
        <f>VLOOKUP(E490,[3]Relatório!$A$1:$AK$65536,33,0)</f>
        <v>#N/A</v>
      </c>
      <c r="V490" s="22" t="s">
        <v>587</v>
      </c>
      <c r="X490" s="3" t="s">
        <v>458</v>
      </c>
      <c r="Z490" s="15" t="str">
        <f>VLOOKUP(A490,[4]ImportationMaterialProgrammingE!B:X,23,0)</f>
        <v>DTA TRANSP</v>
      </c>
      <c r="AA490" s="1" t="str">
        <f>IF(Z490="DTA TRANSP","",VLOOKUP(A490,[4]ImportationMaterialProgrammingE!$B:$V,21,0))</f>
        <v/>
      </c>
      <c r="AB490" s="22" t="e">
        <f>VLOOKUP(E490,[3]Relatório!$A$1:$AK$65536,36,0)</f>
        <v>#N/A</v>
      </c>
      <c r="AC490" s="22" t="s">
        <v>587</v>
      </c>
      <c r="AF490" s="24"/>
      <c r="AG490" s="24"/>
      <c r="AH490" s="24"/>
      <c r="AI490" s="24"/>
    </row>
    <row r="491" spans="1:35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 t="str">
        <f>VLOOKUP(A491,[4]ImportationMaterialProgrammingE!B$3:C$1048576,2,0)</f>
        <v xml:space="preserve">540201907 </v>
      </c>
      <c r="F491" s="3" t="s">
        <v>585</v>
      </c>
      <c r="H491" s="17">
        <f t="shared" ca="1" si="24"/>
        <v>77</v>
      </c>
      <c r="I491" s="15" t="str">
        <f>IF(VLOOKUP(A491,[4]ImportationMaterialProgrammingE!B$4:U$1048576,20,0)=0,"",VLOOKUP(A491,[4]ImportationMaterialProgrammingE!B$4:U$1048576,20,0))</f>
        <v>21/03/2022</v>
      </c>
      <c r="J491" s="15" t="str">
        <f>IF(VLOOKUP(A491,[4]ImportationMaterialProgrammingE!B$3:Y$1048576,24,0)&lt;&gt;"","Sim","Não")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5"/>
        <v/>
      </c>
      <c r="Q491" s="16" t="str">
        <f>VLOOKUP(A491,[4]ImportationMaterialProgrammingE!B:AN,39,0)</f>
        <v>2204893330</v>
      </c>
      <c r="R491" s="22" t="e">
        <f>VLOOKUP(E491,[3]Relatório!$A$1:$AK$65536,29,0)</f>
        <v>#N/A</v>
      </c>
      <c r="S491" s="22">
        <v>44634</v>
      </c>
      <c r="T491" s="17" t="str">
        <f>VLOOKUP(A491,[4]ImportationMaterialProgrammingE!B:F,5,0)</f>
        <v>VERDE</v>
      </c>
      <c r="U491" s="22" t="e">
        <f>VLOOKUP(E491,[3]Relatório!$A$1:$AK$65536,33,0)</f>
        <v>#N/A</v>
      </c>
      <c r="V491" s="22" t="s">
        <v>587</v>
      </c>
      <c r="X491" s="3" t="s">
        <v>458</v>
      </c>
      <c r="Z491" s="15" t="str">
        <f>VLOOKUP(A491,[4]ImportationMaterialProgrammingE!B:X,23,0)</f>
        <v/>
      </c>
      <c r="AA491" s="1" t="str">
        <f>IF(Z491="DTA TRANSP","",VLOOKUP(A491,[4]ImportationMaterialProgrammingE!$B:$V,21,0))</f>
        <v/>
      </c>
      <c r="AB491" s="22" t="e">
        <f>VLOOKUP(E491,[3]Relatório!$A$1:$AK$65536,36,0)</f>
        <v>#N/A</v>
      </c>
      <c r="AC491" s="22" t="s">
        <v>587</v>
      </c>
      <c r="AF491" s="24"/>
      <c r="AG491" s="24"/>
      <c r="AH491" s="24"/>
      <c r="AI491" s="24"/>
    </row>
    <row r="492" spans="1:35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 t="str">
        <f>VLOOKUP(A492,[4]ImportationMaterialProgrammingE!B$3:C$1048576,2,0)</f>
        <v xml:space="preserve">540201890 </v>
      </c>
      <c r="F492" s="3" t="s">
        <v>585</v>
      </c>
      <c r="H492" s="17">
        <f t="shared" ca="1" si="24"/>
        <v>77</v>
      </c>
      <c r="I492" s="15" t="str">
        <f>IF(VLOOKUP(A492,[4]ImportationMaterialProgrammingE!B$4:U$1048576,20,0)=0,"",VLOOKUP(A492,[4]ImportationMaterialProgrammingE!B$4:U$1048576,20,0))</f>
        <v>08/03/2022</v>
      </c>
      <c r="J492" s="15" t="str">
        <f>IF(VLOOKUP(A492,[4]ImportationMaterialProgrammingE!B$3:Y$1048576,24,0)&lt;&gt;"","Sim","Não")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5"/>
        <v/>
      </c>
      <c r="P492" s="3" t="s">
        <v>456</v>
      </c>
      <c r="Q492" s="16" t="str">
        <f>VLOOKUP(A492,[4]ImportationMaterialProgrammingE!B:AN,39,0)</f>
        <v>2204463565</v>
      </c>
      <c r="R492" s="22" t="e">
        <f>VLOOKUP(E492,[3]Relatório!$A$1:$AK$65536,29,0)</f>
        <v>#N/A</v>
      </c>
      <c r="S492" s="22">
        <v>44629</v>
      </c>
      <c r="T492" s="17" t="str">
        <f>VLOOKUP(A492,[4]ImportationMaterialProgrammingE!B:F,5,0)</f>
        <v>VERDE</v>
      </c>
      <c r="U492" s="22" t="e">
        <f>VLOOKUP(E492,[3]Relatório!$A$1:$AK$65536,33,0)</f>
        <v>#N/A</v>
      </c>
      <c r="V492" s="22">
        <v>44629</v>
      </c>
      <c r="Z492" s="15" t="str">
        <f>VLOOKUP(A492,[4]ImportationMaterialProgrammingE!B:X,23,0)</f>
        <v>FINALIZADO</v>
      </c>
      <c r="AA492" s="1" t="str">
        <f>IF(Z492="DTA TRANSP","",VLOOKUP(A492,[4]ImportationMaterialProgrammingE!$B:$V,21,0))</f>
        <v>08/03/2022</v>
      </c>
      <c r="AB492" s="22" t="e">
        <f>VLOOKUP(E492,[3]Relatório!$A$1:$AK$65536,36,0)</f>
        <v>#N/A</v>
      </c>
      <c r="AC492" s="22">
        <v>44629</v>
      </c>
      <c r="AD492" s="3" t="s">
        <v>457</v>
      </c>
      <c r="AF492" s="24"/>
      <c r="AG492" s="24"/>
      <c r="AH492" s="24"/>
      <c r="AI492" s="24"/>
    </row>
    <row r="493" spans="1:35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 t="str">
        <f>VLOOKUP(A493,[4]ImportationMaterialProgrammingE!B$3:C$1048576,2,0)</f>
        <v xml:space="preserve">540201892 </v>
      </c>
      <c r="F493" s="3" t="s">
        <v>585</v>
      </c>
      <c r="H493" s="17">
        <f t="shared" ca="1" si="24"/>
        <v>77</v>
      </c>
      <c r="I493" s="15" t="str">
        <f>IF(VLOOKUP(A493,[4]ImportationMaterialProgrammingE!B$4:U$1048576,20,0)=0,"",VLOOKUP(A493,[4]ImportationMaterialProgrammingE!B$4:U$1048576,20,0))</f>
        <v>15/03/2022</v>
      </c>
      <c r="J493" s="15" t="str">
        <f>IF(VLOOKUP(A493,[4]ImportationMaterialProgrammingE!B$3:Y$1048576,24,0)&lt;&gt;"","Sim","Não")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5"/>
        <v/>
      </c>
      <c r="Q493" s="16" t="str">
        <f>VLOOKUP(A493,[4]ImportationMaterialProgrammingE!B:AN,39,0)</f>
        <v>2204895627</v>
      </c>
      <c r="R493" s="22" t="e">
        <f>VLOOKUP(E493,[3]Relatório!$A$1:$AK$65536,29,0)</f>
        <v>#N/A</v>
      </c>
      <c r="S493" s="22">
        <v>44634</v>
      </c>
      <c r="T493" s="17" t="str">
        <f>VLOOKUP(A493,[4]ImportationMaterialProgrammingE!B:F,5,0)</f>
        <v>VERDE</v>
      </c>
      <c r="U493" s="22" t="e">
        <f>VLOOKUP(E493,[3]Relatório!$A$1:$AK$65536,33,0)</f>
        <v>#N/A</v>
      </c>
      <c r="V493" s="22" t="s">
        <v>587</v>
      </c>
      <c r="X493" s="3" t="s">
        <v>458</v>
      </c>
      <c r="Z493" s="15" t="str">
        <f>VLOOKUP(A493,[4]ImportationMaterialProgrammingE!B:X,23,0)</f>
        <v>FINALIZADO</v>
      </c>
      <c r="AA493" s="1" t="str">
        <f>IF(Z493="DTA TRANSP","",VLOOKUP(A493,[4]ImportationMaterialProgrammingE!$B:$V,21,0))</f>
        <v>15/03/2022</v>
      </c>
      <c r="AB493" s="22" t="e">
        <f>VLOOKUP(E493,[3]Relatório!$A$1:$AK$65536,36,0)</f>
        <v>#N/A</v>
      </c>
      <c r="AC493" s="22" t="s">
        <v>587</v>
      </c>
      <c r="AF493" s="24"/>
      <c r="AG493" s="24"/>
      <c r="AH493" s="24"/>
      <c r="AI493" s="24"/>
    </row>
    <row r="494" spans="1:35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 t="str">
        <f>VLOOKUP(A494,[4]ImportationMaterialProgrammingE!B$3:C$1048576,2,0)</f>
        <v xml:space="preserve">540201915 </v>
      </c>
      <c r="F494" s="3" t="s">
        <v>585</v>
      </c>
      <c r="H494" s="17">
        <f t="shared" ca="1" si="24"/>
        <v>77</v>
      </c>
      <c r="I494" s="15" t="str">
        <f>IF(VLOOKUP(A494,[4]ImportationMaterialProgrammingE!B$4:U$1048576,20,0)=0,"",VLOOKUP(A494,[4]ImportationMaterialProgrammingE!B$4:U$1048576,20,0))</f>
        <v/>
      </c>
      <c r="J494" s="15" t="str">
        <f>IF(VLOOKUP(A494,[4]ImportationMaterialProgrammingE!B$3:Y$1048576,24,0)&lt;&gt;"","Sim","Não")</f>
        <v>Sim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5"/>
        <v/>
      </c>
      <c r="Q494" s="16" t="str">
        <f>VLOOKUP(A494,[4]ImportationMaterialProgrammingE!B:AN,39,0)</f>
        <v xml:space="preserve">          </v>
      </c>
      <c r="R494" s="22" t="e">
        <f>VLOOKUP(E494,[3]Relatório!$A$1:$AK$65536,29,0)</f>
        <v>#N/A</v>
      </c>
      <c r="S494" s="22" t="s">
        <v>587</v>
      </c>
      <c r="T494" s="17" t="str">
        <f>VLOOKUP(A494,[4]ImportationMaterialProgrammingE!B:F,5,0)</f>
        <v/>
      </c>
      <c r="U494" s="22" t="e">
        <f>VLOOKUP(E494,[3]Relatório!$A$1:$AK$65536,33,0)</f>
        <v>#N/A</v>
      </c>
      <c r="V494" s="22" t="s">
        <v>587</v>
      </c>
      <c r="X494" s="3" t="s">
        <v>458</v>
      </c>
      <c r="Z494" s="15" t="str">
        <f>VLOOKUP(A494,[4]ImportationMaterialProgrammingE!B:X,23,0)</f>
        <v>DTA EADI</v>
      </c>
      <c r="AA494" s="1" t="str">
        <f>IF(Z494="DTA TRANSP","",VLOOKUP(A494,[4]ImportationMaterialProgrammingE!$B:$V,21,0))</f>
        <v/>
      </c>
      <c r="AB494" s="22" t="e">
        <f>VLOOKUP(E494,[3]Relatório!$A$1:$AK$65536,36,0)</f>
        <v>#N/A</v>
      </c>
      <c r="AC494" s="22" t="s">
        <v>587</v>
      </c>
      <c r="AF494" s="24"/>
      <c r="AG494" s="24"/>
      <c r="AH494" s="24"/>
      <c r="AI494" s="24"/>
    </row>
    <row r="495" spans="1:35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 t="str">
        <f>VLOOKUP(A495,[4]ImportationMaterialProgrammingE!B$3:C$1048576,2,0)</f>
        <v xml:space="preserve">540201717 </v>
      </c>
      <c r="F495" s="3" t="s">
        <v>585</v>
      </c>
      <c r="H495" s="17">
        <f t="shared" ca="1" si="24"/>
        <v>77</v>
      </c>
      <c r="I495" s="15" t="str">
        <f>IF(VLOOKUP(A495,[4]ImportationMaterialProgrammingE!B$4:U$1048576,20,0)=0,"",VLOOKUP(A495,[4]ImportationMaterialProgrammingE!B$4:U$1048576,20,0))</f>
        <v>11/03/2022</v>
      </c>
      <c r="J495" s="15" t="str">
        <f>IF(VLOOKUP(A495,[4]ImportationMaterialProgrammingE!B$3:Y$1048576,24,0)&lt;&gt;"","Sim","Não")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5"/>
        <v>Remover bloqueio</v>
      </c>
      <c r="Q495" s="16" t="str">
        <f>VLOOKUP(A495,[4]ImportationMaterialProgrammingE!B:AN,39,0)</f>
        <v>2204634572</v>
      </c>
      <c r="R495" s="22" t="e">
        <f>VLOOKUP(E495,[3]Relatório!$A$1:$AK$65536,29,0)</f>
        <v>#N/A</v>
      </c>
      <c r="S495" s="22">
        <v>44630</v>
      </c>
      <c r="T495" s="17" t="str">
        <f>VLOOKUP(A495,[4]ImportationMaterialProgrammingE!B:F,5,0)</f>
        <v>VERDE</v>
      </c>
      <c r="U495" s="22" t="e">
        <f>VLOOKUP(E495,[3]Relatório!$A$1:$AK$65536,33,0)</f>
        <v>#N/A</v>
      </c>
      <c r="V495" s="22">
        <v>44630</v>
      </c>
      <c r="Z495" s="15" t="str">
        <f>VLOOKUP(A495,[4]ImportationMaterialProgrammingE!B:X,23,0)</f>
        <v>FINALIZADO</v>
      </c>
      <c r="AA495" s="1" t="str">
        <f>IF(Z495="DTA TRANSP","",VLOOKUP(A495,[4]ImportationMaterialProgrammingE!$B:$V,21,0))</f>
        <v>11/03/2022</v>
      </c>
      <c r="AB495" s="22" t="e">
        <f>VLOOKUP(E495,[3]Relatório!$A$1:$AK$65536,36,0)</f>
        <v>#N/A</v>
      </c>
      <c r="AC495" s="22">
        <v>44630</v>
      </c>
      <c r="AD495" s="3" t="s">
        <v>457</v>
      </c>
      <c r="AF495" s="24"/>
      <c r="AG495" s="24"/>
      <c r="AH495" s="24"/>
      <c r="AI495" s="24"/>
    </row>
    <row r="496" spans="1:35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 t="str">
        <f>VLOOKUP(A496,[4]ImportationMaterialProgrammingE!B$3:C$1048576,2,0)</f>
        <v xml:space="preserve">540201917 </v>
      </c>
      <c r="F496" s="3" t="s">
        <v>585</v>
      </c>
      <c r="H496" s="17">
        <f t="shared" ca="1" si="24"/>
        <v>77</v>
      </c>
      <c r="I496" s="15" t="str">
        <f>IF(VLOOKUP(A496,[4]ImportationMaterialProgrammingE!B$4:U$1048576,20,0)=0,"",VLOOKUP(A496,[4]ImportationMaterialProgrammingE!B$4:U$1048576,20,0))</f>
        <v/>
      </c>
      <c r="J496" s="15" t="str">
        <f>IF(VLOOKUP(A496,[4]ImportationMaterialProgrammingE!B$3:Y$1048576,24,0)&lt;&gt;"","Sim","Não")</f>
        <v>Sim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5"/>
        <v/>
      </c>
      <c r="Q496" s="16" t="str">
        <f>VLOOKUP(A496,[4]ImportationMaterialProgrammingE!B:AN,39,0)</f>
        <v xml:space="preserve">          </v>
      </c>
      <c r="R496" s="22" t="e">
        <f>VLOOKUP(E496,[3]Relatório!$A$1:$AK$65536,29,0)</f>
        <v>#N/A</v>
      </c>
      <c r="S496" s="22" t="s">
        <v>587</v>
      </c>
      <c r="T496" s="17" t="str">
        <f>VLOOKUP(A496,[4]ImportationMaterialProgrammingE!B:F,5,0)</f>
        <v/>
      </c>
      <c r="U496" s="22" t="e">
        <f>VLOOKUP(E496,[3]Relatório!$A$1:$AK$65536,33,0)</f>
        <v>#N/A</v>
      </c>
      <c r="V496" s="22" t="s">
        <v>587</v>
      </c>
      <c r="X496" s="3" t="s">
        <v>458</v>
      </c>
      <c r="Z496" s="15" t="str">
        <f>VLOOKUP(A496,[4]ImportationMaterialProgrammingE!B:X,23,0)</f>
        <v>DTA EADI</v>
      </c>
      <c r="AA496" s="1" t="str">
        <f>IF(Z496="DTA TRANSP","",VLOOKUP(A496,[4]ImportationMaterialProgrammingE!$B:$V,21,0))</f>
        <v/>
      </c>
      <c r="AB496" s="22" t="e">
        <f>VLOOKUP(E496,[3]Relatório!$A$1:$AK$65536,36,0)</f>
        <v>#N/A</v>
      </c>
      <c r="AC496" s="22" t="s">
        <v>587</v>
      </c>
      <c r="AF496" s="24"/>
      <c r="AG496" s="24"/>
      <c r="AH496" s="24"/>
      <c r="AI496" s="24"/>
    </row>
    <row r="497" spans="1:35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 t="str">
        <f>VLOOKUP(A497,[4]ImportationMaterialProgrammingE!B$3:C$1048576,2,0)</f>
        <v xml:space="preserve">540201939 </v>
      </c>
      <c r="F497" s="3" t="s">
        <v>585</v>
      </c>
      <c r="H497" s="17">
        <f t="shared" ca="1" si="24"/>
        <v>77</v>
      </c>
      <c r="I497" s="15" t="str">
        <f>IF(VLOOKUP(A497,[4]ImportationMaterialProgrammingE!B$4:U$1048576,20,0)=0,"",VLOOKUP(A497,[4]ImportationMaterialProgrammingE!B$4:U$1048576,20,0))</f>
        <v/>
      </c>
      <c r="J497" s="15" t="str">
        <f>IF(VLOOKUP(A497,[4]ImportationMaterialProgrammingE!B$3:Y$1048576,24,0)&lt;&gt;"","Sim","Não")</f>
        <v>Sim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5"/>
        <v/>
      </c>
      <c r="Q497" s="16" t="str">
        <f>VLOOKUP(A497,[4]ImportationMaterialProgrammingE!B:AN,39,0)</f>
        <v xml:space="preserve">          </v>
      </c>
      <c r="R497" s="22" t="e">
        <f>VLOOKUP(E497,[3]Relatório!$A$1:$AK$65536,29,0)</f>
        <v>#N/A</v>
      </c>
      <c r="S497" s="22" t="s">
        <v>587</v>
      </c>
      <c r="T497" s="17" t="str">
        <f>VLOOKUP(A497,[4]ImportationMaterialProgrammingE!B:F,5,0)</f>
        <v/>
      </c>
      <c r="U497" s="22" t="e">
        <f>VLOOKUP(E497,[3]Relatório!$A$1:$AK$65536,33,0)</f>
        <v>#N/A</v>
      </c>
      <c r="V497" s="22" t="s">
        <v>587</v>
      </c>
      <c r="X497" s="3" t="s">
        <v>458</v>
      </c>
      <c r="Z497" s="15" t="str">
        <f>VLOOKUP(A497,[4]ImportationMaterialProgrammingE!B:X,23,0)</f>
        <v>DTA EADI</v>
      </c>
      <c r="AA497" s="1" t="str">
        <f>IF(Z497="DTA TRANSP","",VLOOKUP(A497,[4]ImportationMaterialProgrammingE!$B:$V,21,0))</f>
        <v>21/03/2022</v>
      </c>
      <c r="AB497" s="22" t="e">
        <f>VLOOKUP(E497,[3]Relatório!$A$1:$AK$65536,36,0)</f>
        <v>#N/A</v>
      </c>
      <c r="AC497" s="22" t="s">
        <v>587</v>
      </c>
      <c r="AF497" s="24"/>
      <c r="AG497" s="24"/>
      <c r="AH497" s="24"/>
      <c r="AI497" s="24"/>
    </row>
    <row r="498" spans="1:35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 t="str">
        <f>VLOOKUP(A498,[4]ImportationMaterialProgrammingE!B$3:C$1048576,2,0)</f>
        <v xml:space="preserve">540201921 </v>
      </c>
      <c r="F498" s="3" t="s">
        <v>585</v>
      </c>
      <c r="H498" s="17">
        <f t="shared" ca="1" si="24"/>
        <v>77</v>
      </c>
      <c r="I498" s="15" t="str">
        <f>IF(VLOOKUP(A498,[4]ImportationMaterialProgrammingE!B$4:U$1048576,20,0)=0,"",VLOOKUP(A498,[4]ImportationMaterialProgrammingE!B$4:U$1048576,20,0))</f>
        <v/>
      </c>
      <c r="J498" s="15" t="str">
        <f>IF(VLOOKUP(A498,[4]ImportationMaterialProgrammingE!B$3:Y$1048576,24,0)&lt;&gt;"","Sim","Não")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5"/>
        <v/>
      </c>
      <c r="Q498" s="16" t="str">
        <f>VLOOKUP(A498,[4]ImportationMaterialProgrammingE!B:AN,39,0)</f>
        <v xml:space="preserve">          </v>
      </c>
      <c r="R498" s="22" t="e">
        <f>VLOOKUP(E498,[3]Relatório!$A$1:$AK$65536,29,0)</f>
        <v>#N/A</v>
      </c>
      <c r="S498" s="22" t="s">
        <v>587</v>
      </c>
      <c r="T498" s="17" t="str">
        <f>VLOOKUP(A498,[4]ImportationMaterialProgrammingE!B:F,5,0)</f>
        <v/>
      </c>
      <c r="U498" s="22" t="e">
        <f>VLOOKUP(E498,[3]Relatório!$A$1:$AK$65536,33,0)</f>
        <v>#N/A</v>
      </c>
      <c r="V498" s="22" t="s">
        <v>587</v>
      </c>
      <c r="Z498" s="15" t="str">
        <f>VLOOKUP(A498,[4]ImportationMaterialProgrammingE!B:X,23,0)</f>
        <v>DTA TRANSP</v>
      </c>
      <c r="AA498" s="1" t="str">
        <f>IF(Z498="DTA TRANSP","",VLOOKUP(A498,[4]ImportationMaterialProgrammingE!$B:$V,21,0))</f>
        <v/>
      </c>
      <c r="AB498" s="22" t="e">
        <f>VLOOKUP(E498,[3]Relatório!$A$1:$AK$65536,36,0)</f>
        <v>#N/A</v>
      </c>
      <c r="AC498" s="22" t="s">
        <v>587</v>
      </c>
      <c r="AF498" s="24"/>
      <c r="AG498" s="24"/>
      <c r="AH498" s="24"/>
      <c r="AI498" s="24"/>
    </row>
    <row r="499" spans="1:35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 t="str">
        <f>VLOOKUP(A499,[4]ImportationMaterialProgrammingE!B$3:C$1048576,2,0)</f>
        <v xml:space="preserve">540201931 </v>
      </c>
      <c r="F499" s="3" t="s">
        <v>585</v>
      </c>
      <c r="H499" s="17">
        <f t="shared" ca="1" si="24"/>
        <v>77</v>
      </c>
      <c r="I499" s="15" t="str">
        <f>IF(VLOOKUP(A499,[4]ImportationMaterialProgrammingE!B$4:U$1048576,20,0)=0,"",VLOOKUP(A499,[4]ImportationMaterialProgrammingE!B$4:U$1048576,20,0))</f>
        <v>22/03/2022</v>
      </c>
      <c r="J499" s="15" t="str">
        <f>IF(VLOOKUP(A499,[4]ImportationMaterialProgrammingE!B$3:Y$1048576,24,0)&lt;&gt;"","Sim","Não")</f>
        <v>Sim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5"/>
        <v/>
      </c>
      <c r="Q499" s="16" t="str">
        <f>VLOOKUP(A499,[4]ImportationMaterialProgrammingE!B:AN,39,0)</f>
        <v xml:space="preserve">          </v>
      </c>
      <c r="R499" s="22" t="e">
        <f>VLOOKUP(E499,[3]Relatório!$A$1:$AK$65536,29,0)</f>
        <v>#N/A</v>
      </c>
      <c r="S499" s="22" t="s">
        <v>587</v>
      </c>
      <c r="T499" s="17" t="str">
        <f>VLOOKUP(A499,[4]ImportationMaterialProgrammingE!B:F,5,0)</f>
        <v/>
      </c>
      <c r="U499" s="22" t="e">
        <f>VLOOKUP(E499,[3]Relatório!$A$1:$AK$65536,33,0)</f>
        <v>#N/A</v>
      </c>
      <c r="V499" s="22" t="s">
        <v>587</v>
      </c>
      <c r="X499" s="3" t="s">
        <v>458</v>
      </c>
      <c r="Z499" s="15" t="str">
        <f>VLOOKUP(A499,[4]ImportationMaterialProgrammingE!B:X,23,0)</f>
        <v>DTA EADI</v>
      </c>
      <c r="AA499" s="1" t="str">
        <f>IF(Z499="DTA TRANSP","",VLOOKUP(A499,[4]ImportationMaterialProgrammingE!$B:$V,21,0))</f>
        <v/>
      </c>
      <c r="AB499" s="22" t="e">
        <f>VLOOKUP(E499,[3]Relatório!$A$1:$AK$65536,36,0)</f>
        <v>#N/A</v>
      </c>
      <c r="AC499" s="22" t="s">
        <v>587</v>
      </c>
      <c r="AF499" s="24"/>
      <c r="AG499" s="24"/>
      <c r="AH499" s="24"/>
      <c r="AI499" s="24"/>
    </row>
    <row r="500" spans="1:35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 t="str">
        <f>VLOOKUP(A500,[4]ImportationMaterialProgrammingE!B$3:C$1048576,2,0)</f>
        <v xml:space="preserve">540201936 </v>
      </c>
      <c r="F500" s="3" t="s">
        <v>585</v>
      </c>
      <c r="H500" s="17">
        <f t="shared" ca="1" si="24"/>
        <v>77</v>
      </c>
      <c r="I500" s="15" t="str">
        <f>IF(VLOOKUP(A500,[4]ImportationMaterialProgrammingE!B$4:U$1048576,20,0)=0,"",VLOOKUP(A500,[4]ImportationMaterialProgrammingE!B$4:U$1048576,20,0))</f>
        <v>21/03/2022</v>
      </c>
      <c r="J500" s="15" t="str">
        <f>IF(VLOOKUP(A500,[4]ImportationMaterialProgrammingE!B$3:Y$1048576,24,0)&lt;&gt;"","Sim","Não")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5"/>
        <v/>
      </c>
      <c r="Q500" s="16" t="str">
        <f>VLOOKUP(A500,[4]ImportationMaterialProgrammingE!B:AN,39,0)</f>
        <v>2205036598</v>
      </c>
      <c r="R500" s="22" t="e">
        <f>VLOOKUP(E500,[3]Relatório!$A$1:$AK$65536,29,0)</f>
        <v>#N/A</v>
      </c>
      <c r="S500" s="22" t="s">
        <v>587</v>
      </c>
      <c r="T500" s="17" t="str">
        <f>VLOOKUP(A500,[4]ImportationMaterialProgrammingE!B:F,5,0)</f>
        <v>VERDE</v>
      </c>
      <c r="U500" s="22" t="e">
        <f>VLOOKUP(E500,[3]Relatório!$A$1:$AK$65536,33,0)</f>
        <v>#N/A</v>
      </c>
      <c r="V500" s="22" t="s">
        <v>587</v>
      </c>
      <c r="X500" s="3" t="s">
        <v>458</v>
      </c>
      <c r="Z500" s="15" t="str">
        <f>VLOOKUP(A500,[4]ImportationMaterialProgrammingE!B:X,23,0)</f>
        <v>SBL</v>
      </c>
      <c r="AA500" s="1" t="str">
        <f>IF(Z500="DTA TRANSP","",VLOOKUP(A500,[4]ImportationMaterialProgrammingE!$B:$V,21,0))</f>
        <v>21/03/2022</v>
      </c>
      <c r="AB500" s="22" t="e">
        <f>VLOOKUP(E500,[3]Relatório!$A$1:$AK$65536,36,0)</f>
        <v>#N/A</v>
      </c>
      <c r="AC500" s="22" t="s">
        <v>587</v>
      </c>
      <c r="AF500" s="24"/>
      <c r="AG500" s="24"/>
      <c r="AH500" s="24"/>
      <c r="AI500" s="24"/>
    </row>
    <row r="501" spans="1:35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 t="str">
        <f>VLOOKUP(A501,[4]ImportationMaterialProgrammingE!B$3:C$1048576,2,0)</f>
        <v xml:space="preserve">540201942 </v>
      </c>
      <c r="F501" s="3" t="s">
        <v>585</v>
      </c>
      <c r="H501" s="17">
        <f t="shared" ca="1" si="24"/>
        <v>77</v>
      </c>
      <c r="I501" s="15" t="str">
        <f>IF(VLOOKUP(A501,[4]ImportationMaterialProgrammingE!B$4:U$1048576,20,0)=0,"",VLOOKUP(A501,[4]ImportationMaterialProgrammingE!B$4:U$1048576,20,0))</f>
        <v>10/03/2022</v>
      </c>
      <c r="J501" s="15" t="str">
        <f>IF(VLOOKUP(A501,[4]ImportationMaterialProgrammingE!B$3:Y$1048576,24,0)&lt;&gt;"","Sim","Não")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5"/>
        <v/>
      </c>
      <c r="Q501" s="16" t="str">
        <f>VLOOKUP(A501,[4]ImportationMaterialProgrammingE!B:AN,39,0)</f>
        <v>2204633126</v>
      </c>
      <c r="R501" s="22" t="e">
        <f>VLOOKUP(E501,[3]Relatório!$A$1:$AK$65536,29,0)</f>
        <v>#N/A</v>
      </c>
      <c r="S501" s="22">
        <v>44630</v>
      </c>
      <c r="T501" s="17" t="str">
        <f>VLOOKUP(A501,[4]ImportationMaterialProgrammingE!B:F,5,0)</f>
        <v>VERDE</v>
      </c>
      <c r="U501" s="22" t="e">
        <f>VLOOKUP(E501,[3]Relatório!$A$1:$AK$65536,33,0)</f>
        <v>#N/A</v>
      </c>
      <c r="V501" s="22">
        <v>44630</v>
      </c>
      <c r="Z501" s="15" t="str">
        <f>VLOOKUP(A501,[4]ImportationMaterialProgrammingE!B:X,23,0)</f>
        <v>FINALIZADO</v>
      </c>
      <c r="AA501" s="1" t="str">
        <f>IF(Z501="DTA TRANSP","",VLOOKUP(A501,[4]ImportationMaterialProgrammingE!$B:$V,21,0))</f>
        <v>10/03/2022</v>
      </c>
      <c r="AB501" s="22" t="e">
        <f>VLOOKUP(E501,[3]Relatório!$A$1:$AK$65536,36,0)</f>
        <v>#N/A</v>
      </c>
      <c r="AC501" s="22">
        <v>44630</v>
      </c>
      <c r="AD501" s="3" t="s">
        <v>457</v>
      </c>
      <c r="AF501" s="24"/>
      <c r="AG501" s="24"/>
      <c r="AH501" s="24"/>
      <c r="AI501" s="24"/>
    </row>
    <row r="502" spans="1:35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 t="str">
        <f>VLOOKUP(A502,[4]ImportationMaterialProgrammingE!B$3:C$1048576,2,0)</f>
        <v xml:space="preserve">540201954 </v>
      </c>
      <c r="F502" s="3" t="s">
        <v>585</v>
      </c>
      <c r="H502" s="17">
        <f t="shared" ca="1" si="24"/>
        <v>77</v>
      </c>
      <c r="I502" s="15" t="str">
        <f>IF(VLOOKUP(A502,[4]ImportationMaterialProgrammingE!B$4:U$1048576,20,0)=0,"",VLOOKUP(A502,[4]ImportationMaterialProgrammingE!B$4:U$1048576,20,0))</f>
        <v>08/03/2022</v>
      </c>
      <c r="J502" s="15" t="str">
        <f>IF(VLOOKUP(A502,[4]ImportationMaterialProgrammingE!B$3:Y$1048576,24,0)&lt;&gt;"","Sim","Não")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5"/>
        <v/>
      </c>
      <c r="P502" s="3" t="s">
        <v>456</v>
      </c>
      <c r="Q502" s="16" t="str">
        <f>VLOOKUP(A502,[4]ImportationMaterialProgrammingE!B:AN,39,0)</f>
        <v>2204463794</v>
      </c>
      <c r="R502" s="22" t="e">
        <f>VLOOKUP(E502,[3]Relatório!$A$1:$AK$65536,29,0)</f>
        <v>#N/A</v>
      </c>
      <c r="S502" s="22">
        <v>44628</v>
      </c>
      <c r="T502" s="17" t="str">
        <f>VLOOKUP(A502,[4]ImportationMaterialProgrammingE!B:F,5,0)</f>
        <v>VERMELHO</v>
      </c>
      <c r="U502" s="22" t="e">
        <f>VLOOKUP(E502,[3]Relatório!$A$1:$AK$65536,33,0)</f>
        <v>#N/A</v>
      </c>
      <c r="V502" s="22" t="s">
        <v>587</v>
      </c>
      <c r="Z502" s="15" t="str">
        <f>VLOOKUP(A502,[4]ImportationMaterialProgrammingE!B:X,23,0)</f>
        <v>MBB</v>
      </c>
      <c r="AA502" s="1" t="str">
        <f>IF(Z502="DTA TRANSP","",VLOOKUP(A502,[4]ImportationMaterialProgrammingE!$B:$V,21,0))</f>
        <v/>
      </c>
      <c r="AB502" s="22" t="e">
        <f>VLOOKUP(E502,[3]Relatório!$A$1:$AK$65536,36,0)</f>
        <v>#N/A</v>
      </c>
      <c r="AC502" s="22" t="s">
        <v>587</v>
      </c>
      <c r="AF502" s="24"/>
      <c r="AG502" s="24"/>
      <c r="AH502" s="24"/>
      <c r="AI502" s="24"/>
    </row>
    <row r="503" spans="1:35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 t="str">
        <f>VLOOKUP(A503,[4]ImportationMaterialProgrammingE!B$3:C$1048576,2,0)</f>
        <v xml:space="preserve">540201933 </v>
      </c>
      <c r="F503" s="3" t="s">
        <v>585</v>
      </c>
      <c r="H503" s="17">
        <f t="shared" ca="1" si="24"/>
        <v>77</v>
      </c>
      <c r="I503" s="15" t="str">
        <f>IF(VLOOKUP(A503,[4]ImportationMaterialProgrammingE!B$4:U$1048576,20,0)=0,"",VLOOKUP(A503,[4]ImportationMaterialProgrammingE!B$4:U$1048576,20,0))</f>
        <v/>
      </c>
      <c r="J503" s="15" t="str">
        <f>IF(VLOOKUP(A503,[4]ImportationMaterialProgrammingE!B$3:Y$1048576,24,0)&lt;&gt;"","Sim","Não")</f>
        <v>Sim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5"/>
        <v/>
      </c>
      <c r="Q503" s="16" t="str">
        <f>VLOOKUP(A503,[4]ImportationMaterialProgrammingE!B:AN,39,0)</f>
        <v xml:space="preserve">          </v>
      </c>
      <c r="R503" s="22" t="e">
        <f>VLOOKUP(E503,[3]Relatório!$A$1:$AK$65536,29,0)</f>
        <v>#N/A</v>
      </c>
      <c r="S503" s="22" t="s">
        <v>587</v>
      </c>
      <c r="T503" s="17" t="str">
        <f>VLOOKUP(A503,[4]ImportationMaterialProgrammingE!B:F,5,0)</f>
        <v/>
      </c>
      <c r="U503" s="22" t="e">
        <f>VLOOKUP(E503,[3]Relatório!$A$1:$AK$65536,33,0)</f>
        <v>#N/A</v>
      </c>
      <c r="V503" s="22" t="s">
        <v>587</v>
      </c>
      <c r="Z503" s="15" t="str">
        <f>VLOOKUP(A503,[4]ImportationMaterialProgrammingE!B:X,23,0)</f>
        <v>DTA EADI</v>
      </c>
      <c r="AA503" s="1" t="str">
        <f>IF(Z503="DTA TRANSP","",VLOOKUP(A503,[4]ImportationMaterialProgrammingE!$B:$V,21,0))</f>
        <v/>
      </c>
      <c r="AB503" s="22" t="e">
        <f>VLOOKUP(E503,[3]Relatório!$A$1:$AK$65536,36,0)</f>
        <v>#N/A</v>
      </c>
      <c r="AC503" s="22" t="s">
        <v>587</v>
      </c>
      <c r="AF503" s="24"/>
      <c r="AG503" s="24"/>
      <c r="AH503" s="24"/>
      <c r="AI503" s="24"/>
    </row>
    <row r="504" spans="1:35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 t="str">
        <f>VLOOKUP(A504,[4]ImportationMaterialProgrammingE!B$3:C$1048576,2,0)</f>
        <v xml:space="preserve">540201952 </v>
      </c>
      <c r="F504" s="3" t="s">
        <v>585</v>
      </c>
      <c r="H504" s="17">
        <f t="shared" ca="1" si="24"/>
        <v>77</v>
      </c>
      <c r="I504" s="15" t="str">
        <f>IF(VLOOKUP(A504,[4]ImportationMaterialProgrammingE!B$4:U$1048576,20,0)=0,"",VLOOKUP(A504,[4]ImportationMaterialProgrammingE!B$4:U$1048576,20,0))</f>
        <v/>
      </c>
      <c r="J504" s="15" t="str">
        <f>IF(VLOOKUP(A504,[4]ImportationMaterialProgrammingE!B$3:Y$1048576,24,0)&lt;&gt;"","Sim","Não")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5"/>
        <v/>
      </c>
      <c r="Q504" s="16" t="str">
        <f>VLOOKUP(A504,[4]ImportationMaterialProgrammingE!B:AN,39,0)</f>
        <v xml:space="preserve">          </v>
      </c>
      <c r="R504" s="22" t="e">
        <f>VLOOKUP(E504,[3]Relatório!$A$1:$AK$65536,29,0)</f>
        <v>#N/A</v>
      </c>
      <c r="S504" s="22" t="s">
        <v>587</v>
      </c>
      <c r="T504" s="17" t="str">
        <f>VLOOKUP(A504,[4]ImportationMaterialProgrammingE!B:F,5,0)</f>
        <v/>
      </c>
      <c r="U504" s="22" t="e">
        <f>VLOOKUP(E504,[3]Relatório!$A$1:$AK$65536,33,0)</f>
        <v>#N/A</v>
      </c>
      <c r="V504" s="22" t="s">
        <v>587</v>
      </c>
      <c r="X504" s="3" t="s">
        <v>458</v>
      </c>
      <c r="Z504" s="15" t="str">
        <f>VLOOKUP(A504,[4]ImportationMaterialProgrammingE!B:X,23,0)</f>
        <v>DTA TRANSP</v>
      </c>
      <c r="AA504" s="1" t="str">
        <f>IF(Z504="DTA TRANSP","",VLOOKUP(A504,[4]ImportationMaterialProgrammingE!$B:$V,21,0))</f>
        <v/>
      </c>
      <c r="AB504" s="22" t="e">
        <f>VLOOKUP(E504,[3]Relatório!$A$1:$AK$65536,36,0)</f>
        <v>#N/A</v>
      </c>
      <c r="AC504" s="22" t="s">
        <v>587</v>
      </c>
      <c r="AF504" s="24"/>
      <c r="AG504" s="24"/>
      <c r="AH504" s="24"/>
      <c r="AI504" s="24"/>
    </row>
    <row r="505" spans="1:35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 t="str">
        <f>VLOOKUP(A505,[4]ImportationMaterialProgrammingE!B$3:C$1048576,2,0)</f>
        <v xml:space="preserve">540201972 </v>
      </c>
      <c r="F505" s="3" t="s">
        <v>585</v>
      </c>
      <c r="H505" s="17">
        <f t="shared" ca="1" si="24"/>
        <v>77</v>
      </c>
      <c r="I505" s="15" t="str">
        <f>IF(VLOOKUP(A505,[4]ImportationMaterialProgrammingE!B$4:U$1048576,20,0)=0,"",VLOOKUP(A505,[4]ImportationMaterialProgrammingE!B$4:U$1048576,20,0))</f>
        <v>15/03/2022</v>
      </c>
      <c r="J505" s="15" t="str">
        <f>IF(VLOOKUP(A505,[4]ImportationMaterialProgrammingE!B$3:Y$1048576,24,0)&lt;&gt;"","Sim","Não")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5"/>
        <v/>
      </c>
      <c r="Q505" s="16" t="str">
        <f>VLOOKUP(A505,[4]ImportationMaterialProgrammingE!B:AN,39,0)</f>
        <v>2204895481</v>
      </c>
      <c r="R505" s="22" t="e">
        <f>VLOOKUP(E505,[3]Relatório!$A$1:$AK$65536,29,0)</f>
        <v>#N/A</v>
      </c>
      <c r="S505" s="22">
        <v>44634</v>
      </c>
      <c r="T505" s="17" t="str">
        <f>VLOOKUP(A505,[4]ImportationMaterialProgrammingE!B:F,5,0)</f>
        <v>VERDE</v>
      </c>
      <c r="U505" s="22" t="e">
        <f>VLOOKUP(E505,[3]Relatório!$A$1:$AK$65536,33,0)</f>
        <v>#N/A</v>
      </c>
      <c r="V505" s="22" t="s">
        <v>587</v>
      </c>
      <c r="Z505" s="15" t="str">
        <f>VLOOKUP(A505,[4]ImportationMaterialProgrammingE!B:X,23,0)</f>
        <v>FINALIZADO</v>
      </c>
      <c r="AA505" s="1" t="str">
        <f>IF(Z505="DTA TRANSP","",VLOOKUP(A505,[4]ImportationMaterialProgrammingE!$B:$V,21,0))</f>
        <v>16/03/2022</v>
      </c>
      <c r="AB505" s="22" t="e">
        <f>VLOOKUP(E505,[3]Relatório!$A$1:$AK$65536,36,0)</f>
        <v>#N/A</v>
      </c>
      <c r="AC505" s="22" t="s">
        <v>587</v>
      </c>
      <c r="AF505" s="24"/>
      <c r="AG505" s="24"/>
      <c r="AH505" s="24"/>
      <c r="AI505" s="24"/>
    </row>
    <row r="506" spans="1:35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 t="str">
        <f>VLOOKUP(A506,[4]ImportationMaterialProgrammingE!B$3:C$1048576,2,0)</f>
        <v xml:space="preserve">540201944 </v>
      </c>
      <c r="F506" s="3" t="s">
        <v>585</v>
      </c>
      <c r="H506" s="17">
        <f t="shared" ca="1" si="24"/>
        <v>77</v>
      </c>
      <c r="I506" s="15" t="str">
        <f>IF(VLOOKUP(A506,[4]ImportationMaterialProgrammingE!B$4:U$1048576,20,0)=0,"",VLOOKUP(A506,[4]ImportationMaterialProgrammingE!B$4:U$1048576,20,0))</f>
        <v/>
      </c>
      <c r="J506" s="15" t="str">
        <f>IF(VLOOKUP(A506,[4]ImportationMaterialProgrammingE!B$3:Y$1048576,24,0)&lt;&gt;"","Sim","Não")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5"/>
        <v/>
      </c>
      <c r="Q506" s="16" t="str">
        <f>VLOOKUP(A506,[4]ImportationMaterialProgrammingE!B:AN,39,0)</f>
        <v>2204748764</v>
      </c>
      <c r="R506" s="22" t="e">
        <f>VLOOKUP(E506,[3]Relatório!$A$1:$AK$65536,29,0)</f>
        <v>#N/A</v>
      </c>
      <c r="S506" s="22">
        <v>44631</v>
      </c>
      <c r="T506" s="17" t="str">
        <f>VLOOKUP(A506,[4]ImportationMaterialProgrammingE!B:F,5,0)</f>
        <v>VERDE</v>
      </c>
      <c r="U506" s="22" t="e">
        <f>VLOOKUP(E506,[3]Relatório!$A$1:$AK$65536,33,0)</f>
        <v>#N/A</v>
      </c>
      <c r="V506" s="22">
        <v>44634</v>
      </c>
      <c r="W506" s="18">
        <f t="shared" ref="W506" ca="1" si="32">IF(V506&lt;&gt;"",15-_xlfn.DAYS(NOW(),V506),"")</f>
        <v>11</v>
      </c>
      <c r="Z506" s="15" t="str">
        <f>VLOOKUP(A506,[4]ImportationMaterialProgrammingE!B:X,23,0)</f>
        <v/>
      </c>
      <c r="AA506" s="1" t="str">
        <f>IF(Z506="DTA TRANSP","",VLOOKUP(A506,[4]ImportationMaterialProgrammingE!$B:$V,21,0))</f>
        <v/>
      </c>
      <c r="AB506" s="22" t="e">
        <f>VLOOKUP(E506,[3]Relatório!$A$1:$AK$65536,36,0)</f>
        <v>#N/A</v>
      </c>
      <c r="AC506" s="22" t="s">
        <v>587</v>
      </c>
      <c r="AF506" s="24"/>
      <c r="AG506" s="24"/>
      <c r="AH506" s="24"/>
      <c r="AI506" s="24"/>
    </row>
    <row r="507" spans="1:35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 t="str">
        <f>VLOOKUP(A507,[4]ImportationMaterialProgrammingE!B$3:C$1048576,2,0)</f>
        <v xml:space="preserve">540201945 </v>
      </c>
      <c r="F507" s="3" t="s">
        <v>585</v>
      </c>
      <c r="H507" s="17">
        <f t="shared" ca="1" si="24"/>
        <v>77</v>
      </c>
      <c r="I507" s="15" t="str">
        <f>IF(VLOOKUP(A507,[4]ImportationMaterialProgrammingE!B$4:U$1048576,20,0)=0,"",VLOOKUP(A507,[4]ImportationMaterialProgrammingE!B$4:U$1048576,20,0))</f>
        <v/>
      </c>
      <c r="J507" s="15" t="str">
        <f>IF(VLOOKUP(A507,[4]ImportationMaterialProgrammingE!B$3:Y$1048576,24,0)&lt;&gt;"","Sim","Não")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5"/>
        <v/>
      </c>
      <c r="Q507" s="16" t="str">
        <f>VLOOKUP(A507,[4]ImportationMaterialProgrammingE!B:AN,39,0)</f>
        <v xml:space="preserve">          </v>
      </c>
      <c r="R507" s="22" t="e">
        <f>VLOOKUP(E507,[3]Relatório!$A$1:$AK$65536,29,0)</f>
        <v>#N/A</v>
      </c>
      <c r="S507" s="22" t="s">
        <v>587</v>
      </c>
      <c r="T507" s="17" t="str">
        <f>VLOOKUP(A507,[4]ImportationMaterialProgrammingE!B:F,5,0)</f>
        <v/>
      </c>
      <c r="U507" s="22" t="e">
        <f>VLOOKUP(E507,[3]Relatório!$A$1:$AK$65536,33,0)</f>
        <v>#N/A</v>
      </c>
      <c r="V507" s="22" t="s">
        <v>587</v>
      </c>
      <c r="Z507" s="15" t="str">
        <f>VLOOKUP(A507,[4]ImportationMaterialProgrammingE!B:X,23,0)</f>
        <v>DTA TRANSP</v>
      </c>
      <c r="AA507" s="1" t="str">
        <f>IF(Z507="DTA TRANSP","",VLOOKUP(A507,[4]ImportationMaterialProgrammingE!$B:$V,21,0))</f>
        <v/>
      </c>
      <c r="AB507" s="22" t="e">
        <f>VLOOKUP(E507,[3]Relatório!$A$1:$AK$65536,36,0)</f>
        <v>#N/A</v>
      </c>
      <c r="AC507" s="22" t="s">
        <v>587</v>
      </c>
      <c r="AF507" s="24"/>
      <c r="AG507" s="24"/>
      <c r="AH507" s="24"/>
      <c r="AI507" s="24"/>
    </row>
    <row r="508" spans="1:35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 t="str">
        <f>VLOOKUP(A508,[4]ImportationMaterialProgrammingE!B$3:C$1048576,2,0)</f>
        <v xml:space="preserve">540201956 </v>
      </c>
      <c r="F508" s="3" t="s">
        <v>585</v>
      </c>
      <c r="H508" s="17">
        <f t="shared" ca="1" si="24"/>
        <v>77</v>
      </c>
      <c r="I508" s="15" t="str">
        <f>IF(VLOOKUP(A508,[4]ImportationMaterialProgrammingE!B$4:U$1048576,20,0)=0,"",VLOOKUP(A508,[4]ImportationMaterialProgrammingE!B$4:U$1048576,20,0))</f>
        <v/>
      </c>
      <c r="J508" s="15" t="str">
        <f>IF(VLOOKUP(A508,[4]ImportationMaterialProgrammingE!B$3:Y$1048576,24,0)&lt;&gt;"","Sim","Não")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5"/>
        <v/>
      </c>
      <c r="Q508" s="16" t="str">
        <f>VLOOKUP(A508,[4]ImportationMaterialProgrammingE!B:AN,39,0)</f>
        <v xml:space="preserve">          </v>
      </c>
      <c r="R508" s="22" t="e">
        <f>VLOOKUP(E508,[3]Relatório!$A$1:$AK$65536,29,0)</f>
        <v>#N/A</v>
      </c>
      <c r="S508" s="22" t="s">
        <v>587</v>
      </c>
      <c r="T508" s="17" t="str">
        <f>VLOOKUP(A508,[4]ImportationMaterialProgrammingE!B:F,5,0)</f>
        <v/>
      </c>
      <c r="U508" s="22" t="e">
        <f>VLOOKUP(E508,[3]Relatório!$A$1:$AK$65536,33,0)</f>
        <v>#N/A</v>
      </c>
      <c r="V508" s="22" t="s">
        <v>587</v>
      </c>
      <c r="Z508" s="15" t="str">
        <f>VLOOKUP(A508,[4]ImportationMaterialProgrammingE!B:X,23,0)</f>
        <v>DTA TRANSP</v>
      </c>
      <c r="AA508" s="1" t="str">
        <f>IF(Z508="DTA TRANSP","",VLOOKUP(A508,[4]ImportationMaterialProgrammingE!$B:$V,21,0))</f>
        <v/>
      </c>
      <c r="AB508" s="22" t="e">
        <f>VLOOKUP(E508,[3]Relatório!$A$1:$AK$65536,36,0)</f>
        <v>#N/A</v>
      </c>
      <c r="AC508" s="22" t="s">
        <v>587</v>
      </c>
      <c r="AF508" s="24"/>
      <c r="AG508" s="24"/>
      <c r="AH508" s="24"/>
      <c r="AI508" s="24"/>
    </row>
    <row r="509" spans="1:35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 t="str">
        <f>VLOOKUP(A509,[4]ImportationMaterialProgrammingE!B$3:C$1048576,2,0)</f>
        <v xml:space="preserve">540201968 </v>
      </c>
      <c r="F509" s="3" t="s">
        <v>585</v>
      </c>
      <c r="H509" s="17">
        <f t="shared" ca="1" si="24"/>
        <v>77</v>
      </c>
      <c r="I509" s="15" t="str">
        <f>IF(VLOOKUP(A509,[4]ImportationMaterialProgrammingE!B$4:U$1048576,20,0)=0,"",VLOOKUP(A509,[4]ImportationMaterialProgrammingE!B$4:U$1048576,20,0))</f>
        <v/>
      </c>
      <c r="J509" s="15" t="str">
        <f>IF(VLOOKUP(A509,[4]ImportationMaterialProgrammingE!B$3:Y$1048576,24,0)&lt;&gt;"","Sim","Não")</f>
        <v>Sim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5"/>
        <v/>
      </c>
      <c r="Q509" s="16" t="str">
        <f>VLOOKUP(A509,[4]ImportationMaterialProgrammingE!B:AN,39,0)</f>
        <v xml:space="preserve">          </v>
      </c>
      <c r="R509" s="22" t="e">
        <f>VLOOKUP(E509,[3]Relatório!$A$1:$AK$65536,29,0)</f>
        <v>#N/A</v>
      </c>
      <c r="S509" s="22" t="s">
        <v>587</v>
      </c>
      <c r="T509" s="17" t="str">
        <f>VLOOKUP(A509,[4]ImportationMaterialProgrammingE!B:F,5,0)</f>
        <v/>
      </c>
      <c r="U509" s="22" t="e">
        <f>VLOOKUP(E509,[3]Relatório!$A$1:$AK$65536,33,0)</f>
        <v>#N/A</v>
      </c>
      <c r="V509" s="22" t="s">
        <v>587</v>
      </c>
      <c r="Z509" s="15" t="str">
        <f>VLOOKUP(A509,[4]ImportationMaterialProgrammingE!B:X,23,0)</f>
        <v>DTA EADI</v>
      </c>
      <c r="AA509" s="1" t="str">
        <f>IF(Z509="DTA TRANSP","",VLOOKUP(A509,[4]ImportationMaterialProgrammingE!$B:$V,21,0))</f>
        <v>21/03/2022</v>
      </c>
      <c r="AB509" s="22" t="e">
        <f>VLOOKUP(E509,[3]Relatório!$A$1:$AK$65536,36,0)</f>
        <v>#N/A</v>
      </c>
      <c r="AC509" s="22" t="s">
        <v>587</v>
      </c>
      <c r="AF509" s="24"/>
      <c r="AG509" s="24"/>
      <c r="AH509" s="24"/>
      <c r="AI509" s="24"/>
    </row>
    <row r="510" spans="1:35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 t="str">
        <f>VLOOKUP(A510,[4]ImportationMaterialProgrammingE!B$3:C$1048576,2,0)</f>
        <v xml:space="preserve">540201958 </v>
      </c>
      <c r="F510" s="3" t="s">
        <v>585</v>
      </c>
      <c r="H510" s="17">
        <f t="shared" ca="1" si="24"/>
        <v>77</v>
      </c>
      <c r="I510" s="15" t="str">
        <f>IF(VLOOKUP(A510,[4]ImportationMaterialProgrammingE!B$4:U$1048576,20,0)=0,"",VLOOKUP(A510,[4]ImportationMaterialProgrammingE!B$4:U$1048576,20,0))</f>
        <v/>
      </c>
      <c r="J510" s="15" t="str">
        <f>IF(VLOOKUP(A510,[4]ImportationMaterialProgrammingE!B$3:Y$1048576,24,0)&lt;&gt;"","Sim","Não")</f>
        <v>Sim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5"/>
        <v/>
      </c>
      <c r="Q510" s="16" t="str">
        <f>VLOOKUP(A510,[4]ImportationMaterialProgrammingE!B:AN,39,0)</f>
        <v xml:space="preserve">          </v>
      </c>
      <c r="R510" s="22" t="e">
        <f>VLOOKUP(E510,[3]Relatório!$A$1:$AK$65536,29,0)</f>
        <v>#N/A</v>
      </c>
      <c r="S510" s="22" t="s">
        <v>587</v>
      </c>
      <c r="T510" s="17" t="str">
        <f>VLOOKUP(A510,[4]ImportationMaterialProgrammingE!B:F,5,0)</f>
        <v/>
      </c>
      <c r="U510" s="22" t="e">
        <f>VLOOKUP(E510,[3]Relatório!$A$1:$AK$65536,33,0)</f>
        <v>#N/A</v>
      </c>
      <c r="V510" s="22" t="s">
        <v>587</v>
      </c>
      <c r="Z510" s="15" t="str">
        <f>VLOOKUP(A510,[4]ImportationMaterialProgrammingE!B:X,23,0)</f>
        <v>DTA EADI</v>
      </c>
      <c r="AA510" s="1" t="str">
        <f>IF(Z510="DTA TRANSP","",VLOOKUP(A510,[4]ImportationMaterialProgrammingE!$B:$V,21,0))</f>
        <v>21/03/2022</v>
      </c>
      <c r="AB510" s="22" t="e">
        <f>VLOOKUP(E510,[3]Relatório!$A$1:$AK$65536,36,0)</f>
        <v>#N/A</v>
      </c>
      <c r="AC510" s="22" t="s">
        <v>587</v>
      </c>
      <c r="AF510" s="24"/>
      <c r="AG510" s="24"/>
      <c r="AH510" s="24"/>
      <c r="AI510" s="24"/>
    </row>
    <row r="511" spans="1:35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 t="str">
        <f>VLOOKUP(A511,[4]ImportationMaterialProgrammingE!B$3:C$1048576,2,0)</f>
        <v xml:space="preserve">540201960 </v>
      </c>
      <c r="F511" s="3" t="s">
        <v>585</v>
      </c>
      <c r="H511" s="17">
        <f t="shared" ca="1" si="24"/>
        <v>77</v>
      </c>
      <c r="I511" s="15" t="str">
        <f>IF(VLOOKUP(A511,[4]ImportationMaterialProgrammingE!B$4:U$1048576,20,0)=0,"",VLOOKUP(A511,[4]ImportationMaterialProgrammingE!B$4:U$1048576,20,0))</f>
        <v/>
      </c>
      <c r="J511" s="15" t="str">
        <f>IF(VLOOKUP(A511,[4]ImportationMaterialProgrammingE!B$3:Y$1048576,24,0)&lt;&gt;"","Sim","Não")</f>
        <v>Sim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5"/>
        <v/>
      </c>
      <c r="Q511" s="16" t="str">
        <f>VLOOKUP(A511,[4]ImportationMaterialProgrammingE!B:AN,39,0)</f>
        <v xml:space="preserve">          </v>
      </c>
      <c r="R511" s="22" t="e">
        <f>VLOOKUP(E511,[3]Relatório!$A$1:$AK$65536,29,0)</f>
        <v>#N/A</v>
      </c>
      <c r="S511" s="22" t="s">
        <v>587</v>
      </c>
      <c r="T511" s="17" t="str">
        <f>VLOOKUP(A511,[4]ImportationMaterialProgrammingE!B:F,5,0)</f>
        <v/>
      </c>
      <c r="U511" s="22" t="e">
        <f>VLOOKUP(E511,[3]Relatório!$A$1:$AK$65536,33,0)</f>
        <v>#N/A</v>
      </c>
      <c r="V511" s="22" t="s">
        <v>587</v>
      </c>
      <c r="Z511" s="15" t="str">
        <f>VLOOKUP(A511,[4]ImportationMaterialProgrammingE!B:X,23,0)</f>
        <v>DTA EADI</v>
      </c>
      <c r="AA511" s="1" t="str">
        <f>IF(Z511="DTA TRANSP","",VLOOKUP(A511,[4]ImportationMaterialProgrammingE!$B:$V,21,0))</f>
        <v>21/03/2022</v>
      </c>
      <c r="AB511" s="22" t="e">
        <f>VLOOKUP(E511,[3]Relatório!$A$1:$AK$65536,36,0)</f>
        <v>#N/A</v>
      </c>
      <c r="AC511" s="22" t="s">
        <v>587</v>
      </c>
      <c r="AF511" s="24"/>
      <c r="AG511" s="24"/>
      <c r="AH511" s="24"/>
      <c r="AI511" s="24"/>
    </row>
    <row r="512" spans="1:35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 t="str">
        <f>VLOOKUP(A512,[4]ImportationMaterialProgrammingE!B$3:C$1048576,2,0)</f>
        <v xml:space="preserve">540201961 </v>
      </c>
      <c r="F512" s="3" t="s">
        <v>585</v>
      </c>
      <c r="H512" s="17">
        <f t="shared" ca="1" si="24"/>
        <v>77</v>
      </c>
      <c r="I512" s="15" t="str">
        <f>IF(VLOOKUP(A512,[4]ImportationMaterialProgrammingE!B$4:U$1048576,20,0)=0,"",VLOOKUP(A512,[4]ImportationMaterialProgrammingE!B$4:U$1048576,20,0))</f>
        <v/>
      </c>
      <c r="J512" s="15" t="str">
        <f>IF(VLOOKUP(A512,[4]ImportationMaterialProgrammingE!B$3:Y$1048576,24,0)&lt;&gt;"","Sim","Não")</f>
        <v>Sim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5"/>
        <v/>
      </c>
      <c r="Q512" s="16" t="str">
        <f>VLOOKUP(A512,[4]ImportationMaterialProgrammingE!B:AN,39,0)</f>
        <v xml:space="preserve">          </v>
      </c>
      <c r="R512" s="22" t="e">
        <f>VLOOKUP(E512,[3]Relatório!$A$1:$AK$65536,29,0)</f>
        <v>#N/A</v>
      </c>
      <c r="S512" s="22" t="s">
        <v>587</v>
      </c>
      <c r="T512" s="17" t="str">
        <f>VLOOKUP(A512,[4]ImportationMaterialProgrammingE!B:F,5,0)</f>
        <v/>
      </c>
      <c r="U512" s="22" t="e">
        <f>VLOOKUP(E512,[3]Relatório!$A$1:$AK$65536,33,0)</f>
        <v>#N/A</v>
      </c>
      <c r="V512" s="22" t="s">
        <v>587</v>
      </c>
      <c r="Z512" s="15" t="str">
        <f>VLOOKUP(A512,[4]ImportationMaterialProgrammingE!B:X,23,0)</f>
        <v>DTA EADI</v>
      </c>
      <c r="AA512" s="1" t="str">
        <f>IF(Z512="DTA TRANSP","",VLOOKUP(A512,[4]ImportationMaterialProgrammingE!$B:$V,21,0))</f>
        <v>21/03/2022</v>
      </c>
      <c r="AB512" s="22" t="e">
        <f>VLOOKUP(E512,[3]Relatório!$A$1:$AK$65536,36,0)</f>
        <v>#N/A</v>
      </c>
      <c r="AC512" s="22" t="s">
        <v>587</v>
      </c>
      <c r="AF512" s="24"/>
      <c r="AG512" s="24"/>
      <c r="AH512" s="24"/>
      <c r="AI512" s="24"/>
    </row>
    <row r="513" spans="1:35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 t="str">
        <f>VLOOKUP(A513,[4]ImportationMaterialProgrammingE!B$3:C$1048576,2,0)</f>
        <v xml:space="preserve">540201964 </v>
      </c>
      <c r="F513" s="3" t="s">
        <v>585</v>
      </c>
      <c r="H513" s="17">
        <f t="shared" ca="1" si="24"/>
        <v>77</v>
      </c>
      <c r="I513" s="15" t="str">
        <f>IF(VLOOKUP(A513,[4]ImportationMaterialProgrammingE!B$4:U$1048576,20,0)=0,"",VLOOKUP(A513,[4]ImportationMaterialProgrammingE!B$4:U$1048576,20,0))</f>
        <v/>
      </c>
      <c r="J513" s="15" t="str">
        <f>IF(VLOOKUP(A513,[4]ImportationMaterialProgrammingE!B$3:Y$1048576,24,0)&lt;&gt;"","Sim","Não")</f>
        <v>Sim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5"/>
        <v/>
      </c>
      <c r="Q513" s="16" t="str">
        <f>VLOOKUP(A513,[4]ImportationMaterialProgrammingE!B:AN,39,0)</f>
        <v xml:space="preserve">          </v>
      </c>
      <c r="R513" s="22" t="e">
        <f>VLOOKUP(E513,[3]Relatório!$A$1:$AK$65536,29,0)</f>
        <v>#N/A</v>
      </c>
      <c r="S513" s="22" t="s">
        <v>587</v>
      </c>
      <c r="T513" s="17" t="str">
        <f>VLOOKUP(A513,[4]ImportationMaterialProgrammingE!B:F,5,0)</f>
        <v/>
      </c>
      <c r="U513" s="22" t="e">
        <f>VLOOKUP(E513,[3]Relatório!$A$1:$AK$65536,33,0)</f>
        <v>#N/A</v>
      </c>
      <c r="V513" s="22" t="s">
        <v>587</v>
      </c>
      <c r="Z513" s="15" t="str">
        <f>VLOOKUP(A513,[4]ImportationMaterialProgrammingE!B:X,23,0)</f>
        <v>DTA EADI</v>
      </c>
      <c r="AA513" s="1" t="str">
        <f>IF(Z513="DTA TRANSP","",VLOOKUP(A513,[4]ImportationMaterialProgrammingE!$B:$V,21,0))</f>
        <v>21/03/2022</v>
      </c>
      <c r="AB513" s="22" t="e">
        <f>VLOOKUP(E513,[3]Relatório!$A$1:$AK$65536,36,0)</f>
        <v>#N/A</v>
      </c>
      <c r="AC513" s="22" t="s">
        <v>587</v>
      </c>
      <c r="AF513" s="24"/>
      <c r="AG513" s="24"/>
      <c r="AH513" s="24"/>
      <c r="AI513" s="24"/>
    </row>
    <row r="514" spans="1:35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 t="str">
        <f>VLOOKUP(A514,[4]ImportationMaterialProgrammingE!B$3:C$1048576,2,0)</f>
        <v xml:space="preserve">540201969 </v>
      </c>
      <c r="F514" s="3" t="s">
        <v>585</v>
      </c>
      <c r="H514" s="17">
        <f t="shared" ca="1" si="24"/>
        <v>77</v>
      </c>
      <c r="I514" s="15" t="str">
        <f>IF(VLOOKUP(A514,[4]ImportationMaterialProgrammingE!B$4:U$1048576,20,0)=0,"",VLOOKUP(A514,[4]ImportationMaterialProgrammingE!B$4:U$1048576,20,0))</f>
        <v>10/03/2022</v>
      </c>
      <c r="J514" s="15" t="str">
        <f>IF(VLOOKUP(A514,[4]ImportationMaterialProgrammingE!B$3:Y$1048576,24,0)&lt;&gt;"","Sim","Não")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5"/>
        <v/>
      </c>
      <c r="Q514" s="16" t="str">
        <f>VLOOKUP(A514,[4]ImportationMaterialProgrammingE!B:AN,39,0)</f>
        <v>2204634610</v>
      </c>
      <c r="R514" s="22" t="e">
        <f>VLOOKUP(E514,[3]Relatório!$A$1:$AK$65536,29,0)</f>
        <v>#N/A</v>
      </c>
      <c r="S514" s="22">
        <v>44630</v>
      </c>
      <c r="T514" s="17" t="str">
        <f>VLOOKUP(A514,[4]ImportationMaterialProgrammingE!B:F,5,0)</f>
        <v>VERDE</v>
      </c>
      <c r="U514" s="22" t="e">
        <f>VLOOKUP(E514,[3]Relatório!$A$1:$AK$65536,33,0)</f>
        <v>#N/A</v>
      </c>
      <c r="V514" s="22">
        <v>44630</v>
      </c>
      <c r="Z514" s="15" t="str">
        <f>VLOOKUP(A514,[4]ImportationMaterialProgrammingE!B:X,23,0)</f>
        <v>FINALIZADO</v>
      </c>
      <c r="AA514" s="1" t="str">
        <f>IF(Z514="DTA TRANSP","",VLOOKUP(A514,[4]ImportationMaterialProgrammingE!$B:$V,21,0))</f>
        <v>11/03/2022</v>
      </c>
      <c r="AB514" s="22" t="e">
        <f>VLOOKUP(E514,[3]Relatório!$A$1:$AK$65536,36,0)</f>
        <v>#N/A</v>
      </c>
      <c r="AC514" s="22">
        <v>44630</v>
      </c>
      <c r="AD514" s="3" t="s">
        <v>457</v>
      </c>
      <c r="AF514" s="24"/>
      <c r="AG514" s="24"/>
      <c r="AH514" s="24"/>
      <c r="AI514" s="24"/>
    </row>
    <row r="515" spans="1:35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 t="str">
        <f>VLOOKUP(A515,[4]ImportationMaterialProgrammingE!B$3:C$1048576,2,0)</f>
        <v xml:space="preserve">540201965 </v>
      </c>
      <c r="F515" s="3" t="s">
        <v>585</v>
      </c>
      <c r="H515" s="17">
        <f t="shared" ca="1" si="24"/>
        <v>77</v>
      </c>
      <c r="I515" s="15" t="str">
        <f>IF(VLOOKUP(A515,[4]ImportationMaterialProgrammingE!B$4:U$1048576,20,0)=0,"",VLOOKUP(A515,[4]ImportationMaterialProgrammingE!B$4:U$1048576,20,0))</f>
        <v>14/03/2022</v>
      </c>
      <c r="J515" s="15" t="str">
        <f>IF(VLOOKUP(A515,[4]ImportationMaterialProgrammingE!B$3:Y$1048576,24,0)&lt;&gt;"","Sim","Não")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5"/>
        <v/>
      </c>
      <c r="Q515" s="16" t="str">
        <f>VLOOKUP(A515,[4]ImportationMaterialProgrammingE!B:AN,39,0)</f>
        <v>2204693412</v>
      </c>
      <c r="R515" s="22" t="e">
        <f>VLOOKUP(E515,[3]Relatório!$A$1:$AK$65536,29,0)</f>
        <v>#N/A</v>
      </c>
      <c r="S515" s="22">
        <v>44630</v>
      </c>
      <c r="T515" s="17" t="str">
        <f>VLOOKUP(A515,[4]ImportationMaterialProgrammingE!B:F,5,0)</f>
        <v>VERMELHO</v>
      </c>
      <c r="U515" s="22" t="e">
        <f>VLOOKUP(E515,[3]Relatório!$A$1:$AK$65536,33,0)</f>
        <v>#N/A</v>
      </c>
      <c r="V515" s="22" t="s">
        <v>587</v>
      </c>
      <c r="Z515" s="15" t="str">
        <f>VLOOKUP(A515,[4]ImportationMaterialProgrammingE!B:X,23,0)</f>
        <v/>
      </c>
      <c r="AA515" s="1" t="str">
        <f>IF(Z515="DTA TRANSP","",VLOOKUP(A515,[4]ImportationMaterialProgrammingE!$B:$V,21,0))</f>
        <v/>
      </c>
      <c r="AB515" s="22" t="e">
        <f>VLOOKUP(E515,[3]Relatório!$A$1:$AK$65536,36,0)</f>
        <v>#N/A</v>
      </c>
      <c r="AC515" s="22" t="s">
        <v>587</v>
      </c>
      <c r="AF515" s="24"/>
      <c r="AG515" s="24"/>
      <c r="AH515" s="24"/>
      <c r="AI515" s="24"/>
    </row>
    <row r="516" spans="1:35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 t="str">
        <f>VLOOKUP(A516,[4]ImportationMaterialProgrammingE!B$3:C$1048576,2,0)</f>
        <v xml:space="preserve">540201718 </v>
      </c>
      <c r="F516" s="3" t="s">
        <v>585</v>
      </c>
      <c r="H516" s="17">
        <f t="shared" ca="1" si="24"/>
        <v>77</v>
      </c>
      <c r="I516" s="15" t="str">
        <f>IF(VLOOKUP(A516,[4]ImportationMaterialProgrammingE!B$4:U$1048576,20,0)=0,"",VLOOKUP(A516,[4]ImportationMaterialProgrammingE!B$4:U$1048576,20,0))</f>
        <v>15/03/2022</v>
      </c>
      <c r="J516" s="15" t="str">
        <f>IF(VLOOKUP(A516,[4]ImportationMaterialProgrammingE!B$3:Y$1048576,24,0)&lt;&gt;"","Sim","Não")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5"/>
        <v>Remover bloqueio</v>
      </c>
      <c r="Q516" s="16" t="str">
        <f>VLOOKUP(A516,[4]ImportationMaterialProgrammingE!B:AN,39,0)</f>
        <v>2204893152</v>
      </c>
      <c r="R516" s="22" t="e">
        <f>VLOOKUP(E516,[3]Relatório!$A$1:$AK$65536,29,0)</f>
        <v>#N/A</v>
      </c>
      <c r="S516" s="22">
        <v>44634</v>
      </c>
      <c r="T516" s="17" t="str">
        <f>VLOOKUP(A516,[4]ImportationMaterialProgrammingE!B:F,5,0)</f>
        <v>VERDE</v>
      </c>
      <c r="U516" s="22" t="e">
        <f>VLOOKUP(E516,[3]Relatório!$A$1:$AK$65536,33,0)</f>
        <v>#N/A</v>
      </c>
      <c r="V516" s="22" t="s">
        <v>587</v>
      </c>
      <c r="Z516" s="15" t="str">
        <f>VLOOKUP(A516,[4]ImportationMaterialProgrammingE!B:X,23,0)</f>
        <v>SBL</v>
      </c>
      <c r="AA516" s="1" t="str">
        <f>IF(Z516="DTA TRANSP","",VLOOKUP(A516,[4]ImportationMaterialProgrammingE!$B:$V,21,0))</f>
        <v>21/03/2022</v>
      </c>
      <c r="AB516" s="22" t="e">
        <f>VLOOKUP(E516,[3]Relatório!$A$1:$AK$65536,36,0)</f>
        <v>#N/A</v>
      </c>
      <c r="AC516" s="22" t="s">
        <v>587</v>
      </c>
      <c r="AF516" s="24"/>
      <c r="AG516" s="24"/>
      <c r="AH516" s="24"/>
      <c r="AI516" s="24"/>
    </row>
    <row r="517" spans="1:35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 t="str">
        <f>VLOOKUP(A517,[4]ImportationMaterialProgrammingE!B$3:C$1048576,2,0)</f>
        <v xml:space="preserve">540201966 </v>
      </c>
      <c r="F517" s="3" t="s">
        <v>585</v>
      </c>
      <c r="H517" s="17">
        <f t="shared" ref="H517:H580" ca="1" si="33">IFERROR(IF(D517&gt;L517,90-_xlfn.DAYS(NOW(),D517),90-_xlfn.DAYS(NOW(),L517)),90-_xlfn.DAYS(NOW(),D517))</f>
        <v>77</v>
      </c>
      <c r="I517" s="15" t="str">
        <f>IF(VLOOKUP(A517,[4]ImportationMaterialProgrammingE!B$4:U$1048576,20,0)=0,"",VLOOKUP(A517,[4]ImportationMaterialProgrammingE!B$4:U$1048576,20,0))</f>
        <v>17/03/2022</v>
      </c>
      <c r="J517" s="15" t="str">
        <f>IF(VLOOKUP(A517,[4]ImportationMaterialProgrammingE!B$3:Y$1048576,24,0)&lt;&gt;"","Sim","Não")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34">IF(AND(M517&gt;=-0.1,M517&lt;=0.1,M517&lt;&gt;""),"Remover bloqueio","")</f>
        <v/>
      </c>
      <c r="Q517" s="16" t="str">
        <f>VLOOKUP(A517,[4]ImportationMaterialProgrammingE!B:AN,39,0)</f>
        <v>2205036601</v>
      </c>
      <c r="R517" s="22" t="e">
        <f>VLOOKUP(E517,[3]Relatório!$A$1:$AK$65536,29,0)</f>
        <v>#N/A</v>
      </c>
      <c r="S517" s="22" t="s">
        <v>587</v>
      </c>
      <c r="T517" s="17" t="str">
        <f>VLOOKUP(A517,[4]ImportationMaterialProgrammingE!B:F,5,0)</f>
        <v>VERDE</v>
      </c>
      <c r="U517" s="22" t="e">
        <f>VLOOKUP(E517,[3]Relatório!$A$1:$AK$65536,33,0)</f>
        <v>#N/A</v>
      </c>
      <c r="V517" s="22" t="s">
        <v>587</v>
      </c>
      <c r="Z517" s="15" t="str">
        <f>VLOOKUP(A517,[4]ImportationMaterialProgrammingE!B:X,23,0)</f>
        <v>MBB</v>
      </c>
      <c r="AA517" s="1" t="str">
        <f>IF(Z517="DTA TRANSP","",VLOOKUP(A517,[4]ImportationMaterialProgrammingE!$B:$V,21,0))</f>
        <v>17/03/2022</v>
      </c>
      <c r="AB517" s="22" t="e">
        <f>VLOOKUP(E517,[3]Relatório!$A$1:$AK$65536,36,0)</f>
        <v>#N/A</v>
      </c>
      <c r="AC517" s="22" t="s">
        <v>587</v>
      </c>
      <c r="AF517" s="24"/>
      <c r="AG517" s="24"/>
      <c r="AH517" s="24"/>
      <c r="AI517" s="24"/>
    </row>
    <row r="518" spans="1:35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 t="str">
        <f>VLOOKUP(A518,[4]ImportationMaterialProgrammingE!B$3:C$1048576,2,0)</f>
        <v xml:space="preserve">540201967 </v>
      </c>
      <c r="F518" s="3" t="s">
        <v>585</v>
      </c>
      <c r="H518" s="17">
        <f t="shared" ca="1" si="33"/>
        <v>77</v>
      </c>
      <c r="I518" s="15" t="str">
        <f>IF(VLOOKUP(A518,[4]ImportationMaterialProgrammingE!B$4:U$1048576,20,0)=0,"",VLOOKUP(A518,[4]ImportationMaterialProgrammingE!B$4:U$1048576,20,0))</f>
        <v/>
      </c>
      <c r="J518" s="15" t="str">
        <f>IF(VLOOKUP(A518,[4]ImportationMaterialProgrammingE!B$3:Y$1048576,24,0)&lt;&gt;"","Sim","Não")</f>
        <v>Sim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34"/>
        <v/>
      </c>
      <c r="Q518" s="16" t="str">
        <f>VLOOKUP(A518,[4]ImportationMaterialProgrammingE!B:AN,39,0)</f>
        <v xml:space="preserve">          </v>
      </c>
      <c r="R518" s="22" t="e">
        <f>VLOOKUP(E518,[3]Relatório!$A$1:$AK$65536,29,0)</f>
        <v>#N/A</v>
      </c>
      <c r="S518" s="22" t="s">
        <v>587</v>
      </c>
      <c r="T518" s="17" t="str">
        <f>VLOOKUP(A518,[4]ImportationMaterialProgrammingE!B:F,5,0)</f>
        <v/>
      </c>
      <c r="U518" s="22" t="e">
        <f>VLOOKUP(E518,[3]Relatório!$A$1:$AK$65536,33,0)</f>
        <v>#N/A</v>
      </c>
      <c r="V518" s="22" t="s">
        <v>587</v>
      </c>
      <c r="Z518" s="15" t="str">
        <f>VLOOKUP(A518,[4]ImportationMaterialProgrammingE!B:X,23,0)</f>
        <v>DTA EADI</v>
      </c>
      <c r="AA518" s="1" t="str">
        <f>IF(Z518="DTA TRANSP","",VLOOKUP(A518,[4]ImportationMaterialProgrammingE!$B:$V,21,0))</f>
        <v>21/03/2022</v>
      </c>
      <c r="AB518" s="22" t="e">
        <f>VLOOKUP(E518,[3]Relatório!$A$1:$AK$65536,36,0)</f>
        <v>#N/A</v>
      </c>
      <c r="AC518" s="22" t="s">
        <v>587</v>
      </c>
      <c r="AF518" s="24"/>
      <c r="AG518" s="24"/>
      <c r="AH518" s="24"/>
      <c r="AI518" s="24"/>
    </row>
    <row r="519" spans="1:35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 t="str">
        <f>VLOOKUP(A519,[4]ImportationMaterialProgrammingE!B$3:C$1048576,2,0)</f>
        <v xml:space="preserve">540201970 </v>
      </c>
      <c r="F519" s="3" t="s">
        <v>585</v>
      </c>
      <c r="H519" s="17">
        <f t="shared" ca="1" si="33"/>
        <v>77</v>
      </c>
      <c r="I519" s="15" t="str">
        <f>IF(VLOOKUP(A519,[4]ImportationMaterialProgrammingE!B$4:U$1048576,20,0)=0,"",VLOOKUP(A519,[4]ImportationMaterialProgrammingE!B$4:U$1048576,20,0))</f>
        <v/>
      </c>
      <c r="J519" s="15" t="str">
        <f>IF(VLOOKUP(A519,[4]ImportationMaterialProgrammingE!B$3:Y$1048576,24,0)&lt;&gt;"","Sim","Não")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34"/>
        <v/>
      </c>
      <c r="Q519" s="16" t="str">
        <f>VLOOKUP(A519,[4]ImportationMaterialProgrammingE!B:AN,39,0)</f>
        <v xml:space="preserve">          </v>
      </c>
      <c r="R519" s="22" t="e">
        <f>VLOOKUP(E519,[3]Relatório!$A$1:$AK$65536,29,0)</f>
        <v>#N/A</v>
      </c>
      <c r="S519" s="22" t="s">
        <v>587</v>
      </c>
      <c r="T519" s="17" t="str">
        <f>VLOOKUP(A519,[4]ImportationMaterialProgrammingE!B:F,5,0)</f>
        <v/>
      </c>
      <c r="U519" s="22" t="e">
        <f>VLOOKUP(E519,[3]Relatório!$A$1:$AK$65536,33,0)</f>
        <v>#N/A</v>
      </c>
      <c r="V519" s="22" t="s">
        <v>587</v>
      </c>
      <c r="Z519" s="15" t="str">
        <f>VLOOKUP(A519,[4]ImportationMaterialProgrammingE!B:X,23,0)</f>
        <v>DTA TRANSP</v>
      </c>
      <c r="AA519" s="1" t="str">
        <f>IF(Z519="DTA TRANSP","",VLOOKUP(A519,[4]ImportationMaterialProgrammingE!$B:$V,21,0))</f>
        <v/>
      </c>
      <c r="AB519" s="22" t="e">
        <f>VLOOKUP(E519,[3]Relatório!$A$1:$AK$65536,36,0)</f>
        <v>#N/A</v>
      </c>
      <c r="AC519" s="22" t="s">
        <v>587</v>
      </c>
      <c r="AF519" s="24"/>
      <c r="AG519" s="24"/>
      <c r="AH519" s="24"/>
      <c r="AI519" s="24"/>
    </row>
    <row r="520" spans="1:35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 t="str">
        <f>VLOOKUP(A520,[4]ImportationMaterialProgrammingE!B$3:C$1048576,2,0)</f>
        <v xml:space="preserve">540201971 </v>
      </c>
      <c r="F520" s="3" t="s">
        <v>585</v>
      </c>
      <c r="H520" s="17">
        <f t="shared" ca="1" si="33"/>
        <v>77</v>
      </c>
      <c r="I520" s="15" t="str">
        <f>IF(VLOOKUP(A520,[4]ImportationMaterialProgrammingE!B$4:U$1048576,20,0)=0,"",VLOOKUP(A520,[4]ImportationMaterialProgrammingE!B$4:U$1048576,20,0))</f>
        <v>25/03/2022</v>
      </c>
      <c r="J520" s="15" t="str">
        <f>IF(VLOOKUP(A520,[4]ImportationMaterialProgrammingE!B$3:Y$1048576,24,0)&lt;&gt;"","Sim","Não")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34"/>
        <v/>
      </c>
      <c r="Q520" s="16" t="str">
        <f>VLOOKUP(A520,[4]ImportationMaterialProgrammingE!B:AN,39,0)</f>
        <v xml:space="preserve">          </v>
      </c>
      <c r="R520" s="22" t="e">
        <f>VLOOKUP(E520,[3]Relatório!$A$1:$AK$65536,29,0)</f>
        <v>#N/A</v>
      </c>
      <c r="S520" s="22" t="s">
        <v>587</v>
      </c>
      <c r="T520" s="17" t="str">
        <f>VLOOKUP(A520,[4]ImportationMaterialProgrammingE!B:F,5,0)</f>
        <v/>
      </c>
      <c r="U520" s="22" t="e">
        <f>VLOOKUP(E520,[3]Relatório!$A$1:$AK$65536,33,0)</f>
        <v>#N/A</v>
      </c>
      <c r="V520" s="22" t="s">
        <v>587</v>
      </c>
      <c r="Z520" s="15" t="str">
        <f>VLOOKUP(A520,[4]ImportationMaterialProgrammingE!B:X,23,0)</f>
        <v/>
      </c>
      <c r="AA520" s="1" t="str">
        <f>IF(Z520="DTA TRANSP","",VLOOKUP(A520,[4]ImportationMaterialProgrammingE!$B:$V,21,0))</f>
        <v/>
      </c>
      <c r="AB520" s="22" t="e">
        <f>VLOOKUP(E520,[3]Relatório!$A$1:$AK$65536,36,0)</f>
        <v>#N/A</v>
      </c>
      <c r="AC520" s="22" t="s">
        <v>587</v>
      </c>
      <c r="AF520" s="24"/>
      <c r="AG520" s="24"/>
      <c r="AH520" s="24"/>
      <c r="AI520" s="24"/>
    </row>
    <row r="521" spans="1:35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 t="str">
        <f>VLOOKUP(A521,[4]ImportationMaterialProgrammingE!B$3:C$1048576,2,0)</f>
        <v xml:space="preserve">540201974 </v>
      </c>
      <c r="F521" s="3" t="s">
        <v>585</v>
      </c>
      <c r="H521" s="17">
        <f t="shared" ca="1" si="33"/>
        <v>77</v>
      </c>
      <c r="I521" s="15" t="str">
        <f>IF(VLOOKUP(A521,[4]ImportationMaterialProgrammingE!B$4:U$1048576,20,0)=0,"",VLOOKUP(A521,[4]ImportationMaterialProgrammingE!B$4:U$1048576,20,0))</f>
        <v>08/03/2022</v>
      </c>
      <c r="J521" s="15" t="str">
        <f>IF(VLOOKUP(A521,[4]ImportationMaterialProgrammingE!B$3:Y$1048576,24,0)&lt;&gt;"","Sim","Não")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34"/>
        <v/>
      </c>
      <c r="P521" s="3" t="s">
        <v>456</v>
      </c>
      <c r="Q521" s="16" t="str">
        <f>VLOOKUP(A521,[4]ImportationMaterialProgrammingE!B:AN,39,0)</f>
        <v>2204575371</v>
      </c>
      <c r="R521" s="22" t="e">
        <f>VLOOKUP(E521,[3]Relatório!$A$1:$AK$65536,29,0)</f>
        <v>#N/A</v>
      </c>
      <c r="S521" s="22">
        <v>44629</v>
      </c>
      <c r="T521" s="17" t="str">
        <f>VLOOKUP(A521,[4]ImportationMaterialProgrammingE!B:F,5,0)</f>
        <v>VERDE</v>
      </c>
      <c r="U521" s="22" t="e">
        <f>VLOOKUP(E521,[3]Relatório!$A$1:$AK$65536,33,0)</f>
        <v>#N/A</v>
      </c>
      <c r="V521" s="22">
        <v>44630</v>
      </c>
      <c r="Z521" s="15" t="str">
        <f>VLOOKUP(A521,[4]ImportationMaterialProgrammingE!B:X,23,0)</f>
        <v>FINALIZADO</v>
      </c>
      <c r="AA521" s="1" t="str">
        <f>IF(Z521="DTA TRANSP","",VLOOKUP(A521,[4]ImportationMaterialProgrammingE!$B:$V,21,0))</f>
        <v>08/03/2022</v>
      </c>
      <c r="AB521" s="22" t="e">
        <f>VLOOKUP(E521,[3]Relatório!$A$1:$AK$65536,36,0)</f>
        <v>#N/A</v>
      </c>
      <c r="AC521" s="22">
        <v>44630</v>
      </c>
      <c r="AD521" s="3" t="s">
        <v>457</v>
      </c>
      <c r="AF521" s="24"/>
      <c r="AG521" s="24"/>
      <c r="AH521" s="24"/>
      <c r="AI521" s="24"/>
    </row>
    <row r="522" spans="1:35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 t="str">
        <f>VLOOKUP(A522,[4]ImportationMaterialProgrammingE!B$3:C$1048576,2,0)</f>
        <v xml:space="preserve">540201975 </v>
      </c>
      <c r="F522" s="3" t="s">
        <v>585</v>
      </c>
      <c r="H522" s="17">
        <f t="shared" ca="1" si="33"/>
        <v>77</v>
      </c>
      <c r="I522" s="15" t="str">
        <f>IF(VLOOKUP(A522,[4]ImportationMaterialProgrammingE!B$4:U$1048576,20,0)=0,"",VLOOKUP(A522,[4]ImportationMaterialProgrammingE!B$4:U$1048576,20,0))</f>
        <v>15/03/2022</v>
      </c>
      <c r="J522" s="15" t="str">
        <f>IF(VLOOKUP(A522,[4]ImportationMaterialProgrammingE!B$3:Y$1048576,24,0)&lt;&gt;"","Sim","Não")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34"/>
        <v/>
      </c>
      <c r="Q522" s="16" t="str">
        <f>VLOOKUP(A522,[4]ImportationMaterialProgrammingE!B:AN,39,0)</f>
        <v>2204720207</v>
      </c>
      <c r="R522" s="22" t="e">
        <f>VLOOKUP(E522,[3]Relatório!$A$1:$AK$65536,29,0)</f>
        <v>#N/A</v>
      </c>
      <c r="S522" s="22">
        <v>44631</v>
      </c>
      <c r="T522" s="17" t="str">
        <f>VLOOKUP(A522,[4]ImportationMaterialProgrammingE!B:F,5,0)</f>
        <v>VERDE</v>
      </c>
      <c r="U522" s="22" t="e">
        <f>VLOOKUP(E522,[3]Relatório!$A$1:$AK$65536,33,0)</f>
        <v>#N/A</v>
      </c>
      <c r="V522" s="22">
        <v>44631</v>
      </c>
      <c r="W522" s="18">
        <f t="shared" ref="W522:W585" ca="1" si="35">IF(V522&lt;&gt;"",15-_xlfn.DAYS(NOW(),V522),"")</f>
        <v>8</v>
      </c>
      <c r="Z522" s="15" t="str">
        <f>VLOOKUP(A522,[4]ImportationMaterialProgrammingE!B:X,23,0)</f>
        <v>FINALIZADO</v>
      </c>
      <c r="AA522" s="1" t="str">
        <f>IF(Z522="DTA TRANSP","",VLOOKUP(A522,[4]ImportationMaterialProgrammingE!$B:$V,21,0))</f>
        <v>16/03/2022</v>
      </c>
      <c r="AB522" s="22" t="e">
        <f>VLOOKUP(E522,[3]Relatório!$A$1:$AK$65536,36,0)</f>
        <v>#N/A</v>
      </c>
      <c r="AC522" s="22" t="s">
        <v>587</v>
      </c>
      <c r="AF522" s="24"/>
      <c r="AG522" s="24"/>
      <c r="AH522" s="24"/>
      <c r="AI522" s="24"/>
    </row>
    <row r="523" spans="1:35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 t="str">
        <f>VLOOKUP(A523,[4]ImportationMaterialProgrammingE!B$3:C$1048576,2,0)</f>
        <v xml:space="preserve">540201976 </v>
      </c>
      <c r="F523" s="3" t="s">
        <v>585</v>
      </c>
      <c r="H523" s="17">
        <f t="shared" ca="1" si="33"/>
        <v>77</v>
      </c>
      <c r="I523" s="15" t="str">
        <f>IF(VLOOKUP(A523,[4]ImportationMaterialProgrammingE!B$4:U$1048576,20,0)=0,"",VLOOKUP(A523,[4]ImportationMaterialProgrammingE!B$4:U$1048576,20,0))</f>
        <v>10/03/2022</v>
      </c>
      <c r="J523" s="15" t="str">
        <f>IF(VLOOKUP(A523,[4]ImportationMaterialProgrammingE!B$3:Y$1048576,24,0)&lt;&gt;"","Sim","Não")</f>
        <v>Não</v>
      </c>
      <c r="K523" s="15" t="str">
        <f>IF(VLOOKUP(A523,[4]ImportationMaterialProgrammingE!B:X,23,0)="DTA TRANSP",VLOOKUP(A523,[4]ImportationMaterialProgrammingE!B:V,21,0),"")</f>
        <v/>
      </c>
      <c r="L523" s="15" t="str">
        <f>IF(VLOOKUP(A523,[4]ImportationMaterialProgrammingE!B:Y,24,0)=0,"",VLOOKUP(A523,[4]ImportationMaterialProgrammingE!B:Y,24,0))</f>
        <v/>
      </c>
      <c r="N523" s="3" t="str">
        <f t="shared" si="34"/>
        <v/>
      </c>
      <c r="P523" s="3" t="s">
        <v>456</v>
      </c>
      <c r="Q523" s="16" t="str">
        <f>VLOOKUP(A523,[4]ImportationMaterialProgrammingE!B:AN,39,0)</f>
        <v>2204487065</v>
      </c>
      <c r="R523" s="22" t="e">
        <f>VLOOKUP(E523,[3]Relatório!$A$1:$AK$65536,29,0)</f>
        <v>#N/A</v>
      </c>
      <c r="S523" s="22">
        <v>44628</v>
      </c>
      <c r="T523" s="17" t="str">
        <f>VLOOKUP(A523,[4]ImportationMaterialProgrammingE!B:F,5,0)</f>
        <v>VERDE</v>
      </c>
      <c r="U523" s="22" t="e">
        <f>VLOOKUP(E523,[3]Relatório!$A$1:$AK$65536,33,0)</f>
        <v>#N/A</v>
      </c>
      <c r="V523" s="22">
        <v>44629</v>
      </c>
      <c r="W523" s="18">
        <f t="shared" ca="1" si="35"/>
        <v>6</v>
      </c>
      <c r="Z523" s="15" t="str">
        <f>VLOOKUP(A523,[4]ImportationMaterialProgrammingE!B:X,23,0)</f>
        <v>FINALIZADO</v>
      </c>
      <c r="AA523" s="1" t="str">
        <f>IF(Z523="DTA TRANSP","",VLOOKUP(A523,[4]ImportationMaterialProgrammingE!$B:$V,21,0))</f>
        <v>09/03/2022</v>
      </c>
      <c r="AB523" s="22" t="e">
        <f>VLOOKUP(E523,[3]Relatório!$A$1:$AK$65536,36,0)</f>
        <v>#N/A</v>
      </c>
      <c r="AC523" s="22">
        <v>44629</v>
      </c>
      <c r="AD523" s="3" t="s">
        <v>457</v>
      </c>
      <c r="AF523" s="24"/>
      <c r="AG523" s="24"/>
      <c r="AH523" s="24"/>
      <c r="AI523" s="24"/>
    </row>
    <row r="524" spans="1:35" x14ac:dyDescent="0.25">
      <c r="A524" s="34">
        <v>80537767</v>
      </c>
      <c r="B524" s="33">
        <v>1250255057</v>
      </c>
      <c r="C524" s="33" t="s">
        <v>588</v>
      </c>
      <c r="D524" s="15">
        <f>VLOOKUP(C524,[1]CC!D$3:P$20,12,0)</f>
        <v>44639</v>
      </c>
      <c r="E524" s="16" t="str">
        <f>VLOOKUP(A524,[4]ImportationMaterialProgrammingE!B$3:C$1048576,2,0)</f>
        <v xml:space="preserve">540202297 </v>
      </c>
      <c r="H524" s="17">
        <f t="shared" ca="1" si="33"/>
        <v>91</v>
      </c>
      <c r="I524" s="15" t="str">
        <f>IF(VLOOKUP(A524,[4]ImportationMaterialProgrammingE!B$4:U$1048576,20,0)=0,"",VLOOKUP(A524,[4]ImportationMaterialProgrammingE!B$4:U$1048576,20,0))</f>
        <v/>
      </c>
      <c r="J524" s="15" t="str">
        <f>IF(VLOOKUP(A524,[4]ImportationMaterialProgrammingE!B$3:Y$1048576,24,0)&lt;&gt;"","Sim","Não")</f>
        <v>Não</v>
      </c>
      <c r="K524" s="15" t="str">
        <f>IF(VLOOKUP(A524,[4]ImportationMaterialProgrammingE!B:X,23,0)="DTA TRANSP",VLOOKUP(A524,[4]ImportationMaterialProgrammingE!B:V,21,0),"")</f>
        <v>24/03/2022</v>
      </c>
      <c r="L524" s="15" t="str">
        <f>IF(VLOOKUP(A524,[4]ImportationMaterialProgrammingE!B:Y,24,0)=0,"",VLOOKUP(A524,[4]ImportationMaterialProgrammingE!B:Y,24,0))</f>
        <v/>
      </c>
      <c r="Q524" s="16" t="str">
        <f>VLOOKUP(A524,[4]ImportationMaterialProgrammingE!B:AN,39,0)</f>
        <v xml:space="preserve">          </v>
      </c>
      <c r="R524" s="22" t="e">
        <f>VLOOKUP(E524,[3]Relatório!$A$1:$AK$65536,29,0)</f>
        <v>#N/A</v>
      </c>
      <c r="T524" s="17" t="str">
        <f>VLOOKUP(A524,[4]ImportationMaterialProgrammingE!B:F,5,0)</f>
        <v/>
      </c>
      <c r="U524" s="22" t="e">
        <f>VLOOKUP(E524,[3]Relatório!$A$1:$AK$65536,33,0)</f>
        <v>#N/A</v>
      </c>
      <c r="W524" s="18" t="str">
        <f t="shared" ca="1" si="35"/>
        <v/>
      </c>
      <c r="Z524" s="15" t="str">
        <f>VLOOKUP(A524,[4]ImportationMaterialProgrammingE!B:X,23,0)</f>
        <v>DTA TRANSP</v>
      </c>
      <c r="AA524" s="1" t="str">
        <f>IF(Z524="DTA TRANSP","",VLOOKUP(A524,[4]ImportationMaterialProgrammingE!$B:$V,21,0))</f>
        <v/>
      </c>
      <c r="AB524" s="22" t="e">
        <f>VLOOKUP(E524,[3]Relatório!$A$1:$AK$65536,36,0)</f>
        <v>#N/A</v>
      </c>
      <c r="AC524" s="22"/>
      <c r="AF524" s="24"/>
      <c r="AG524" s="24"/>
      <c r="AH524" s="24"/>
      <c r="AI524" s="24"/>
    </row>
    <row r="525" spans="1:35" x14ac:dyDescent="0.25">
      <c r="A525" s="34">
        <v>80537779</v>
      </c>
      <c r="B525" s="33">
        <v>1250255055</v>
      </c>
      <c r="C525" s="33" t="s">
        <v>588</v>
      </c>
      <c r="D525" s="15">
        <f>VLOOKUP(C525,[1]CC!D$3:P$20,12,0)</f>
        <v>44639</v>
      </c>
      <c r="E525" s="16" t="e">
        <f>VLOOKUP(A525,[4]ImportationMaterialProgrammingE!B$3:C$1048576,2,0)</f>
        <v>#N/A</v>
      </c>
      <c r="H525" s="17">
        <f t="shared" ca="1" si="33"/>
        <v>91</v>
      </c>
      <c r="I525" s="15" t="e">
        <f>IF(VLOOKUP(A525,[4]ImportationMaterialProgrammingE!B$4:U$1048576,20,0)=0,"",VLOOKUP(A525,[4]ImportationMaterialProgrammingE!B$4:U$1048576,20,0))</f>
        <v>#N/A</v>
      </c>
      <c r="J525" s="15" t="e">
        <f>IF(VLOOKUP(A525,[4]ImportationMaterialProgrammingE!B$3:Y$1048576,24,0)&lt;&gt;"","Sim","Não")</f>
        <v>#N/A</v>
      </c>
      <c r="K525" s="15" t="e">
        <f>IF(VLOOKUP(A525,[4]ImportationMaterialProgrammingE!B:X,23,0)="DTA TRANSP",VLOOKUP(A525,[4]ImportationMaterialProgrammingE!B:V,21,0),"")</f>
        <v>#N/A</v>
      </c>
      <c r="L525" s="15" t="e">
        <f>IF(VLOOKUP(A525,[4]ImportationMaterialProgrammingE!B:Y,24,0)=0,"",VLOOKUP(A525,[4]ImportationMaterialProgrammingE!B:Y,24,0))</f>
        <v>#N/A</v>
      </c>
      <c r="Q525" s="16" t="e">
        <f>VLOOKUP(A525,[4]ImportationMaterialProgrammingE!B:AN,39,0)</f>
        <v>#N/A</v>
      </c>
      <c r="R525" s="22" t="e">
        <f>VLOOKUP(E525,[3]Relatório!$A$1:$AK$65536,29,0)</f>
        <v>#N/A</v>
      </c>
      <c r="T525" s="17" t="e">
        <f>VLOOKUP(A525,[4]ImportationMaterialProgrammingE!B:F,5,0)</f>
        <v>#N/A</v>
      </c>
      <c r="U525" s="22" t="e">
        <f>VLOOKUP(E525,[3]Relatório!$A$1:$AK$65536,33,0)</f>
        <v>#N/A</v>
      </c>
      <c r="W525" s="18" t="str">
        <f t="shared" ca="1" si="35"/>
        <v/>
      </c>
      <c r="Z525" s="15" t="e">
        <f>VLOOKUP(A525,[4]ImportationMaterialProgrammingE!B:X,23,0)</f>
        <v>#N/A</v>
      </c>
      <c r="AA525" s="1" t="e">
        <f>IF(Z525="DTA TRANSP","",VLOOKUP(A525,[4]ImportationMaterialProgrammingE!$B:$V,21,0))</f>
        <v>#N/A</v>
      </c>
      <c r="AB525" s="22" t="e">
        <f>VLOOKUP(E525,[3]Relatório!$A$1:$AK$65536,36,0)</f>
        <v>#N/A</v>
      </c>
      <c r="AC525" s="22"/>
      <c r="AF525" s="24"/>
      <c r="AG525" s="24"/>
      <c r="AH525" s="24"/>
      <c r="AI525" s="24"/>
    </row>
    <row r="526" spans="1:35" x14ac:dyDescent="0.25">
      <c r="A526" s="34">
        <v>80537791</v>
      </c>
      <c r="B526" s="33">
        <v>1250255056</v>
      </c>
      <c r="C526" s="33" t="s">
        <v>588</v>
      </c>
      <c r="D526" s="15">
        <f>VLOOKUP(C526,[1]CC!D$3:P$20,12,0)</f>
        <v>44639</v>
      </c>
      <c r="E526" s="16" t="e">
        <f>VLOOKUP(A526,[4]ImportationMaterialProgrammingE!B$3:C$1048576,2,0)</f>
        <v>#N/A</v>
      </c>
      <c r="H526" s="17">
        <f t="shared" ca="1" si="33"/>
        <v>91</v>
      </c>
      <c r="I526" s="15" t="e">
        <f>IF(VLOOKUP(A526,[4]ImportationMaterialProgrammingE!B$4:U$1048576,20,0)=0,"",VLOOKUP(A526,[4]ImportationMaterialProgrammingE!B$4:U$1048576,20,0))</f>
        <v>#N/A</v>
      </c>
      <c r="J526" s="15" t="e">
        <f>IF(VLOOKUP(A526,[4]ImportationMaterialProgrammingE!B$3:Y$1048576,24,0)&lt;&gt;"","Sim","Não")</f>
        <v>#N/A</v>
      </c>
      <c r="K526" s="15" t="e">
        <f>IF(VLOOKUP(A526,[4]ImportationMaterialProgrammingE!B:X,23,0)="DTA TRANSP",VLOOKUP(A526,[4]ImportationMaterialProgrammingE!B:V,21,0),"")</f>
        <v>#N/A</v>
      </c>
      <c r="L526" s="15" t="e">
        <f>IF(VLOOKUP(A526,[4]ImportationMaterialProgrammingE!B:Y,24,0)=0,"",VLOOKUP(A526,[4]ImportationMaterialProgrammingE!B:Y,24,0))</f>
        <v>#N/A</v>
      </c>
      <c r="Q526" s="16" t="e">
        <f>VLOOKUP(A526,[4]ImportationMaterialProgrammingE!B:AN,39,0)</f>
        <v>#N/A</v>
      </c>
      <c r="R526" s="22" t="e">
        <f>VLOOKUP(E526,[3]Relatório!$A$1:$AK$65536,29,0)</f>
        <v>#N/A</v>
      </c>
      <c r="T526" s="17" t="e">
        <f>VLOOKUP(A526,[4]ImportationMaterialProgrammingE!B:F,5,0)</f>
        <v>#N/A</v>
      </c>
      <c r="U526" s="22" t="e">
        <f>VLOOKUP(E526,[3]Relatório!$A$1:$AK$65536,33,0)</f>
        <v>#N/A</v>
      </c>
      <c r="W526" s="18" t="str">
        <f t="shared" ca="1" si="35"/>
        <v/>
      </c>
      <c r="Z526" s="15" t="e">
        <f>VLOOKUP(A526,[4]ImportationMaterialProgrammingE!B:X,23,0)</f>
        <v>#N/A</v>
      </c>
      <c r="AA526" s="1" t="e">
        <f>IF(Z526="DTA TRANSP","",VLOOKUP(A526,[4]ImportationMaterialProgrammingE!$B:$V,21,0))</f>
        <v>#N/A</v>
      </c>
      <c r="AB526" s="22" t="e">
        <f>VLOOKUP(E526,[3]Relatório!$A$1:$AK$65536,36,0)</f>
        <v>#N/A</v>
      </c>
      <c r="AC526" s="22"/>
      <c r="AF526" s="24"/>
      <c r="AG526" s="24"/>
      <c r="AH526" s="24"/>
      <c r="AI526" s="24"/>
    </row>
    <row r="527" spans="1:35" x14ac:dyDescent="0.25">
      <c r="A527" s="34">
        <v>80537859</v>
      </c>
      <c r="B527" s="33">
        <v>1250255058</v>
      </c>
      <c r="C527" s="33" t="s">
        <v>588</v>
      </c>
      <c r="D527" s="15">
        <f>VLOOKUP(C527,[1]CC!D$3:P$20,12,0)</f>
        <v>44639</v>
      </c>
      <c r="E527" s="16" t="e">
        <f>VLOOKUP(A527,[4]ImportationMaterialProgrammingE!B$3:C$1048576,2,0)</f>
        <v>#N/A</v>
      </c>
      <c r="H527" s="17">
        <f t="shared" ca="1" si="33"/>
        <v>91</v>
      </c>
      <c r="I527" s="15" t="e">
        <f>IF(VLOOKUP(A527,[4]ImportationMaterialProgrammingE!B$4:U$1048576,20,0)=0,"",VLOOKUP(A527,[4]ImportationMaterialProgrammingE!B$4:U$1048576,20,0))</f>
        <v>#N/A</v>
      </c>
      <c r="J527" s="15" t="e">
        <f>IF(VLOOKUP(A527,[4]ImportationMaterialProgrammingE!B$3:Y$1048576,24,0)&lt;&gt;"","Sim","Não")</f>
        <v>#N/A</v>
      </c>
      <c r="K527" s="15" t="e">
        <f>IF(VLOOKUP(A527,[4]ImportationMaterialProgrammingE!B:X,23,0)="DTA TRANSP",VLOOKUP(A527,[4]ImportationMaterialProgrammingE!B:V,21,0),"")</f>
        <v>#N/A</v>
      </c>
      <c r="L527" s="15" t="e">
        <f>IF(VLOOKUP(A527,[4]ImportationMaterialProgrammingE!B:Y,24,0)=0,"",VLOOKUP(A527,[4]ImportationMaterialProgrammingE!B:Y,24,0))</f>
        <v>#N/A</v>
      </c>
      <c r="Q527" s="16" t="e">
        <f>VLOOKUP(A527,[4]ImportationMaterialProgrammingE!B:AN,39,0)</f>
        <v>#N/A</v>
      </c>
      <c r="R527" s="22" t="e">
        <f>VLOOKUP(E527,[3]Relatório!$A$1:$AK$65536,29,0)</f>
        <v>#N/A</v>
      </c>
      <c r="T527" s="17" t="e">
        <f>VLOOKUP(A527,[4]ImportationMaterialProgrammingE!B:F,5,0)</f>
        <v>#N/A</v>
      </c>
      <c r="U527" s="22" t="e">
        <f>VLOOKUP(E527,[3]Relatório!$A$1:$AK$65536,33,0)</f>
        <v>#N/A</v>
      </c>
      <c r="W527" s="18" t="str">
        <f t="shared" ca="1" si="35"/>
        <v/>
      </c>
      <c r="Z527" s="15" t="e">
        <f>VLOOKUP(A527,[4]ImportationMaterialProgrammingE!B:X,23,0)</f>
        <v>#N/A</v>
      </c>
      <c r="AA527" s="1" t="e">
        <f>IF(Z527="DTA TRANSP","",VLOOKUP(A527,[4]ImportationMaterialProgrammingE!$B:$V,21,0))</f>
        <v>#N/A</v>
      </c>
      <c r="AB527" s="22" t="e">
        <f>VLOOKUP(E527,[3]Relatório!$A$1:$AK$65536,36,0)</f>
        <v>#N/A</v>
      </c>
      <c r="AC527" s="22"/>
      <c r="AF527" s="24"/>
      <c r="AG527" s="24"/>
      <c r="AH527" s="24"/>
      <c r="AI527" s="24"/>
    </row>
    <row r="528" spans="1:35" x14ac:dyDescent="0.25">
      <c r="A528" s="34">
        <v>80537870</v>
      </c>
      <c r="B528" s="33">
        <v>1250255059</v>
      </c>
      <c r="C528" s="33" t="s">
        <v>588</v>
      </c>
      <c r="D528" s="15">
        <f>VLOOKUP(C528,[1]CC!D$3:P$20,12,0)</f>
        <v>44639</v>
      </c>
      <c r="E528" s="16" t="str">
        <f>VLOOKUP(A528,[4]ImportationMaterialProgrammingE!B$3:C$1048576,2,0)</f>
        <v xml:space="preserve">540202350 </v>
      </c>
      <c r="H528" s="17">
        <f t="shared" ca="1" si="33"/>
        <v>91</v>
      </c>
      <c r="I528" s="15" t="str">
        <f>IF(VLOOKUP(A528,[4]ImportationMaterialProgrammingE!B$4:U$1048576,20,0)=0,"",VLOOKUP(A528,[4]ImportationMaterialProgrammingE!B$4:U$1048576,20,0))</f>
        <v/>
      </c>
      <c r="J528" s="15" t="str">
        <f>IF(VLOOKUP(A528,[4]ImportationMaterialProgrammingE!B$3:Y$1048576,24,0)&lt;&gt;"","Sim","Não")</f>
        <v>Não</v>
      </c>
      <c r="K528" s="15" t="str">
        <f>IF(VLOOKUP(A528,[4]ImportationMaterialProgrammingE!B:X,23,0)="DTA TRANSP",VLOOKUP(A528,[4]ImportationMaterialProgrammingE!B:V,21,0),"")</f>
        <v/>
      </c>
      <c r="L528" s="15" t="str">
        <f>IF(VLOOKUP(A528,[4]ImportationMaterialProgrammingE!B:Y,24,0)=0,"",VLOOKUP(A528,[4]ImportationMaterialProgrammingE!B:Y,24,0))</f>
        <v/>
      </c>
      <c r="Q528" s="16" t="str">
        <f>VLOOKUP(A528,[4]ImportationMaterialProgrammingE!B:AN,39,0)</f>
        <v xml:space="preserve">          </v>
      </c>
      <c r="R528" s="22" t="e">
        <f>VLOOKUP(E528,[3]Relatório!$A$1:$AK$65536,29,0)</f>
        <v>#N/A</v>
      </c>
      <c r="T528" s="17" t="str">
        <f>VLOOKUP(A528,[4]ImportationMaterialProgrammingE!B:F,5,0)</f>
        <v/>
      </c>
      <c r="U528" s="22" t="e">
        <f>VLOOKUP(E528,[3]Relatório!$A$1:$AK$65536,33,0)</f>
        <v>#N/A</v>
      </c>
      <c r="W528" s="18" t="str">
        <f t="shared" ca="1" si="35"/>
        <v/>
      </c>
      <c r="Z528" s="15" t="str">
        <f>VLOOKUP(A528,[4]ImportationMaterialProgrammingE!B:X,23,0)</f>
        <v>SBL</v>
      </c>
      <c r="AA528" s="1" t="str">
        <f>IF(Z528="DTA TRANSP","",VLOOKUP(A528,[4]ImportationMaterialProgrammingE!$B:$V,21,0))</f>
        <v/>
      </c>
      <c r="AB528" s="22" t="e">
        <f>VLOOKUP(E528,[3]Relatório!$A$1:$AK$65536,36,0)</f>
        <v>#N/A</v>
      </c>
      <c r="AC528" s="22"/>
      <c r="AF528" s="24"/>
      <c r="AG528" s="24"/>
      <c r="AH528" s="24"/>
      <c r="AI528" s="24"/>
    </row>
    <row r="529" spans="1:35" x14ac:dyDescent="0.25">
      <c r="A529" s="34">
        <v>80537882</v>
      </c>
      <c r="B529" s="33">
        <v>1250255063</v>
      </c>
      <c r="C529" s="33" t="s">
        <v>588</v>
      </c>
      <c r="D529" s="15">
        <f>VLOOKUP(C529,[1]CC!D$3:P$20,12,0)</f>
        <v>44639</v>
      </c>
      <c r="E529" s="16" t="e">
        <f>VLOOKUP(A529,[4]ImportationMaterialProgrammingE!B$3:C$1048576,2,0)</f>
        <v>#N/A</v>
      </c>
      <c r="H529" s="17">
        <f t="shared" ca="1" si="33"/>
        <v>91</v>
      </c>
      <c r="I529" s="15" t="e">
        <f>IF(VLOOKUP(A529,[4]ImportationMaterialProgrammingE!B$4:U$1048576,20,0)=0,"",VLOOKUP(A529,[4]ImportationMaterialProgrammingE!B$4:U$1048576,20,0))</f>
        <v>#N/A</v>
      </c>
      <c r="J529" s="15" t="e">
        <f>IF(VLOOKUP(A529,[4]ImportationMaterialProgrammingE!B$3:Y$1048576,24,0)&lt;&gt;"","Sim","Não")</f>
        <v>#N/A</v>
      </c>
      <c r="K529" s="15" t="e">
        <f>IF(VLOOKUP(A529,[4]ImportationMaterialProgrammingE!B:X,23,0)="DTA TRANSP",VLOOKUP(A529,[4]ImportationMaterialProgrammingE!B:V,21,0),"")</f>
        <v>#N/A</v>
      </c>
      <c r="L529" s="15" t="e">
        <f>IF(VLOOKUP(A529,[4]ImportationMaterialProgrammingE!B:Y,24,0)=0,"",VLOOKUP(A529,[4]ImportationMaterialProgrammingE!B:Y,24,0))</f>
        <v>#N/A</v>
      </c>
      <c r="Q529" s="16" t="e">
        <f>VLOOKUP(A529,[4]ImportationMaterialProgrammingE!B:AN,39,0)</f>
        <v>#N/A</v>
      </c>
      <c r="R529" s="22" t="e">
        <f>VLOOKUP(E529,[3]Relatório!$A$1:$AK$65536,29,0)</f>
        <v>#N/A</v>
      </c>
      <c r="T529" s="17" t="e">
        <f>VLOOKUP(A529,[4]ImportationMaterialProgrammingE!B:F,5,0)</f>
        <v>#N/A</v>
      </c>
      <c r="U529" s="22" t="e">
        <f>VLOOKUP(E529,[3]Relatório!$A$1:$AK$65536,33,0)</f>
        <v>#N/A</v>
      </c>
      <c r="W529" s="18" t="str">
        <f t="shared" ca="1" si="35"/>
        <v/>
      </c>
      <c r="Z529" s="15" t="e">
        <f>VLOOKUP(A529,[4]ImportationMaterialProgrammingE!B:X,23,0)</f>
        <v>#N/A</v>
      </c>
      <c r="AA529" s="1" t="e">
        <f>IF(Z529="DTA TRANSP","",VLOOKUP(A529,[4]ImportationMaterialProgrammingE!$B:$V,21,0))</f>
        <v>#N/A</v>
      </c>
      <c r="AB529" s="22" t="e">
        <f>VLOOKUP(E529,[3]Relatório!$A$1:$AK$65536,36,0)</f>
        <v>#N/A</v>
      </c>
      <c r="AC529" s="22"/>
      <c r="AF529" s="24"/>
      <c r="AG529" s="24"/>
      <c r="AH529" s="24"/>
      <c r="AI529" s="24"/>
    </row>
    <row r="530" spans="1:35" x14ac:dyDescent="0.25">
      <c r="A530" s="34">
        <v>80537899</v>
      </c>
      <c r="B530" s="33">
        <v>1250255060</v>
      </c>
      <c r="C530" s="33" t="s">
        <v>588</v>
      </c>
      <c r="D530" s="15">
        <f>VLOOKUP(C530,[1]CC!D$3:P$20,12,0)</f>
        <v>44639</v>
      </c>
      <c r="E530" s="16" t="str">
        <f>VLOOKUP(A530,[4]ImportationMaterialProgrammingE!B$3:C$1048576,2,0)</f>
        <v xml:space="preserve">540202414 </v>
      </c>
      <c r="H530" s="17">
        <f t="shared" ca="1" si="33"/>
        <v>91</v>
      </c>
      <c r="I530" s="15" t="str">
        <f>IF(VLOOKUP(A530,[4]ImportationMaterialProgrammingE!B$4:U$1048576,20,0)=0,"",VLOOKUP(A530,[4]ImportationMaterialProgrammingE!B$4:U$1048576,20,0))</f>
        <v/>
      </c>
      <c r="J530" s="15" t="str">
        <f>IF(VLOOKUP(A530,[4]ImportationMaterialProgrammingE!B$3:Y$1048576,24,0)&lt;&gt;"","Sim","Não")</f>
        <v>Não</v>
      </c>
      <c r="K530" s="15" t="str">
        <f>IF(VLOOKUP(A530,[4]ImportationMaterialProgrammingE!B:X,23,0)="DTA TRANSP",VLOOKUP(A530,[4]ImportationMaterialProgrammingE!B:V,21,0),"")</f>
        <v/>
      </c>
      <c r="L530" s="15" t="str">
        <f>IF(VLOOKUP(A530,[4]ImportationMaterialProgrammingE!B:Y,24,0)=0,"",VLOOKUP(A530,[4]ImportationMaterialProgrammingE!B:Y,24,0))</f>
        <v/>
      </c>
      <c r="Q530" s="16" t="str">
        <f>VLOOKUP(A530,[4]ImportationMaterialProgrammingE!B:AN,39,0)</f>
        <v xml:space="preserve">          </v>
      </c>
      <c r="R530" s="22" t="e">
        <f>VLOOKUP(E530,[3]Relatório!$A$1:$AK$65536,29,0)</f>
        <v>#N/A</v>
      </c>
      <c r="T530" s="17" t="str">
        <f>VLOOKUP(A530,[4]ImportationMaterialProgrammingE!B:F,5,0)</f>
        <v/>
      </c>
      <c r="U530" s="22" t="e">
        <f>VLOOKUP(E530,[3]Relatório!$A$1:$AK$65536,33,0)</f>
        <v>#N/A</v>
      </c>
      <c r="W530" s="18" t="str">
        <f t="shared" ca="1" si="35"/>
        <v/>
      </c>
      <c r="Z530" s="15" t="str">
        <f>VLOOKUP(A530,[4]ImportationMaterialProgrammingE!B:X,23,0)</f>
        <v/>
      </c>
      <c r="AA530" s="1" t="str">
        <f>IF(Z530="DTA TRANSP","",VLOOKUP(A530,[4]ImportationMaterialProgrammingE!$B:$V,21,0))</f>
        <v/>
      </c>
      <c r="AB530" s="22" t="e">
        <f>VLOOKUP(E530,[3]Relatório!$A$1:$AK$65536,36,0)</f>
        <v>#N/A</v>
      </c>
      <c r="AC530" s="22"/>
      <c r="AF530" s="24"/>
      <c r="AG530" s="24"/>
      <c r="AH530" s="24"/>
      <c r="AI530" s="24"/>
    </row>
    <row r="531" spans="1:35" x14ac:dyDescent="0.25">
      <c r="A531" s="34">
        <v>80537900</v>
      </c>
      <c r="B531" s="33">
        <v>1250255061</v>
      </c>
      <c r="C531" s="33" t="s">
        <v>588</v>
      </c>
      <c r="D531" s="15">
        <f>VLOOKUP(C531,[1]CC!D$3:P$20,12,0)</f>
        <v>44639</v>
      </c>
      <c r="E531" s="16" t="e">
        <f>VLOOKUP(A531,[4]ImportationMaterialProgrammingE!B$3:C$1048576,2,0)</f>
        <v>#N/A</v>
      </c>
      <c r="H531" s="17">
        <f t="shared" ca="1" si="33"/>
        <v>91</v>
      </c>
      <c r="I531" s="15" t="e">
        <f>IF(VLOOKUP(A531,[4]ImportationMaterialProgrammingE!B$4:U$1048576,20,0)=0,"",VLOOKUP(A531,[4]ImportationMaterialProgrammingE!B$4:U$1048576,20,0))</f>
        <v>#N/A</v>
      </c>
      <c r="J531" s="15" t="e">
        <f>IF(VLOOKUP(A531,[4]ImportationMaterialProgrammingE!B$3:Y$1048576,24,0)&lt;&gt;"","Sim","Não")</f>
        <v>#N/A</v>
      </c>
      <c r="K531" s="15" t="e">
        <f>IF(VLOOKUP(A531,[4]ImportationMaterialProgrammingE!B:X,23,0)="DTA TRANSP",VLOOKUP(A531,[4]ImportationMaterialProgrammingE!B:V,21,0),"")</f>
        <v>#N/A</v>
      </c>
      <c r="L531" s="15" t="e">
        <f>IF(VLOOKUP(A531,[4]ImportationMaterialProgrammingE!B:Y,24,0)=0,"",VLOOKUP(A531,[4]ImportationMaterialProgrammingE!B:Y,24,0))</f>
        <v>#N/A</v>
      </c>
      <c r="Q531" s="16" t="e">
        <f>VLOOKUP(A531,[4]ImportationMaterialProgrammingE!B:AN,39,0)</f>
        <v>#N/A</v>
      </c>
      <c r="R531" s="22" t="e">
        <f>VLOOKUP(E531,[3]Relatório!$A$1:$AK$65536,29,0)</f>
        <v>#N/A</v>
      </c>
      <c r="T531" s="17" t="e">
        <f>VLOOKUP(A531,[4]ImportationMaterialProgrammingE!B:F,5,0)</f>
        <v>#N/A</v>
      </c>
      <c r="U531" s="22" t="e">
        <f>VLOOKUP(E531,[3]Relatório!$A$1:$AK$65536,33,0)</f>
        <v>#N/A</v>
      </c>
      <c r="W531" s="18" t="str">
        <f t="shared" ca="1" si="35"/>
        <v/>
      </c>
      <c r="Z531" s="15" t="e">
        <f>VLOOKUP(A531,[4]ImportationMaterialProgrammingE!B:X,23,0)</f>
        <v>#N/A</v>
      </c>
      <c r="AA531" s="1" t="e">
        <f>IF(Z531="DTA TRANSP","",VLOOKUP(A531,[4]ImportationMaterialProgrammingE!$B:$V,21,0))</f>
        <v>#N/A</v>
      </c>
      <c r="AB531" s="22" t="e">
        <f>VLOOKUP(E531,[3]Relatório!$A$1:$AK$65536,36,0)</f>
        <v>#N/A</v>
      </c>
      <c r="AC531" s="22"/>
      <c r="AF531" s="24"/>
      <c r="AG531" s="24"/>
      <c r="AH531" s="24"/>
      <c r="AI531" s="24"/>
    </row>
    <row r="532" spans="1:35" x14ac:dyDescent="0.25">
      <c r="A532" s="34">
        <v>80537928</v>
      </c>
      <c r="B532" s="33">
        <v>1250255065</v>
      </c>
      <c r="C532" s="33" t="s">
        <v>588</v>
      </c>
      <c r="D532" s="15">
        <f>VLOOKUP(C532,[1]CC!D$3:P$20,12,0)</f>
        <v>44639</v>
      </c>
      <c r="E532" s="16" t="e">
        <f>VLOOKUP(A532,[4]ImportationMaterialProgrammingE!B$3:C$1048576,2,0)</f>
        <v>#N/A</v>
      </c>
      <c r="H532" s="17">
        <f t="shared" ca="1" si="33"/>
        <v>91</v>
      </c>
      <c r="I532" s="15" t="e">
        <f>IF(VLOOKUP(A532,[4]ImportationMaterialProgrammingE!B$4:U$1048576,20,0)=0,"",VLOOKUP(A532,[4]ImportationMaterialProgrammingE!B$4:U$1048576,20,0))</f>
        <v>#N/A</v>
      </c>
      <c r="J532" s="15" t="e">
        <f>IF(VLOOKUP(A532,[4]ImportationMaterialProgrammingE!B$3:Y$1048576,24,0)&lt;&gt;"","Sim","Não")</f>
        <v>#N/A</v>
      </c>
      <c r="K532" s="15" t="e">
        <f>IF(VLOOKUP(A532,[4]ImportationMaterialProgrammingE!B:X,23,0)="DTA TRANSP",VLOOKUP(A532,[4]ImportationMaterialProgrammingE!B:V,21,0),"")</f>
        <v>#N/A</v>
      </c>
      <c r="L532" s="15" t="e">
        <f>IF(VLOOKUP(A532,[4]ImportationMaterialProgrammingE!B:Y,24,0)=0,"",VLOOKUP(A532,[4]ImportationMaterialProgrammingE!B:Y,24,0))</f>
        <v>#N/A</v>
      </c>
      <c r="Q532" s="16" t="e">
        <f>VLOOKUP(A532,[4]ImportationMaterialProgrammingE!B:AN,39,0)</f>
        <v>#N/A</v>
      </c>
      <c r="R532" s="22" t="e">
        <f>VLOOKUP(E532,[3]Relatório!$A$1:$AK$65536,29,0)</f>
        <v>#N/A</v>
      </c>
      <c r="T532" s="17" t="e">
        <f>VLOOKUP(A532,[4]ImportationMaterialProgrammingE!B:F,5,0)</f>
        <v>#N/A</v>
      </c>
      <c r="U532" s="22" t="e">
        <f>VLOOKUP(E532,[3]Relatório!$A$1:$AK$65536,33,0)</f>
        <v>#N/A</v>
      </c>
      <c r="W532" s="18" t="str">
        <f t="shared" ca="1" si="35"/>
        <v/>
      </c>
      <c r="Z532" s="15" t="e">
        <f>VLOOKUP(A532,[4]ImportationMaterialProgrammingE!B:X,23,0)</f>
        <v>#N/A</v>
      </c>
      <c r="AA532" s="1" t="e">
        <f>IF(Z532="DTA TRANSP","",VLOOKUP(A532,[4]ImportationMaterialProgrammingE!$B:$V,21,0))</f>
        <v>#N/A</v>
      </c>
      <c r="AB532" s="22" t="e">
        <f>VLOOKUP(E532,[3]Relatório!$A$1:$AK$65536,36,0)</f>
        <v>#N/A</v>
      </c>
      <c r="AF532" s="24"/>
      <c r="AG532" s="24"/>
      <c r="AH532" s="24"/>
      <c r="AI532" s="24"/>
    </row>
    <row r="533" spans="1:35" x14ac:dyDescent="0.25">
      <c r="A533" s="34">
        <v>80537955</v>
      </c>
      <c r="B533" s="33">
        <v>1250255062</v>
      </c>
      <c r="C533" s="33" t="s">
        <v>588</v>
      </c>
      <c r="D533" s="15">
        <f>VLOOKUP(C533,[1]CC!D$3:P$20,12,0)</f>
        <v>44639</v>
      </c>
      <c r="E533" s="16" t="str">
        <f>VLOOKUP(A533,[4]ImportationMaterialProgrammingE!B$3:C$1048576,2,0)</f>
        <v xml:space="preserve">540202345 </v>
      </c>
      <c r="H533" s="17">
        <f t="shared" ca="1" si="33"/>
        <v>91</v>
      </c>
      <c r="I533" s="15" t="str">
        <f>IF(VLOOKUP(A533,[4]ImportationMaterialProgrammingE!B$4:U$1048576,20,0)=0,"",VLOOKUP(A533,[4]ImportationMaterialProgrammingE!B$4:U$1048576,20,0))</f>
        <v/>
      </c>
      <c r="J533" s="15" t="str">
        <f>IF(VLOOKUP(A533,[4]ImportationMaterialProgrammingE!B$3:Y$1048576,24,0)&lt;&gt;"","Sim","Não")</f>
        <v>Não</v>
      </c>
      <c r="K533" s="15" t="str">
        <f>IF(VLOOKUP(A533,[4]ImportationMaterialProgrammingE!B:X,23,0)="DTA TRANSP",VLOOKUP(A533,[4]ImportationMaterialProgrammingE!B:V,21,0),"")</f>
        <v>24/03/2022</v>
      </c>
      <c r="L533" s="15" t="str">
        <f>IF(VLOOKUP(A533,[4]ImportationMaterialProgrammingE!B:Y,24,0)=0,"",VLOOKUP(A533,[4]ImportationMaterialProgrammingE!B:Y,24,0))</f>
        <v/>
      </c>
      <c r="Q533" s="16" t="str">
        <f>VLOOKUP(A533,[4]ImportationMaterialProgrammingE!B:AN,39,0)</f>
        <v xml:space="preserve">          </v>
      </c>
      <c r="R533" s="22" t="e">
        <f>VLOOKUP(E533,[3]Relatório!$A$1:$AK$65536,29,0)</f>
        <v>#N/A</v>
      </c>
      <c r="T533" s="17" t="str">
        <f>VLOOKUP(A533,[4]ImportationMaterialProgrammingE!B:F,5,0)</f>
        <v/>
      </c>
      <c r="U533" s="22" t="e">
        <f>VLOOKUP(E533,[3]Relatório!$A$1:$AK$65536,33,0)</f>
        <v>#N/A</v>
      </c>
      <c r="W533" s="18" t="str">
        <f t="shared" ca="1" si="35"/>
        <v/>
      </c>
      <c r="Z533" s="15" t="str">
        <f>VLOOKUP(A533,[4]ImportationMaterialProgrammingE!B:X,23,0)</f>
        <v>DTA TRANSP</v>
      </c>
      <c r="AA533" s="1" t="str">
        <f>IF(Z533="DTA TRANSP","",VLOOKUP(A533,[4]ImportationMaterialProgrammingE!$B:$V,21,0))</f>
        <v/>
      </c>
      <c r="AB533" s="22" t="e">
        <f>VLOOKUP(E533,[3]Relatório!$A$1:$AK$65536,36,0)</f>
        <v>#N/A</v>
      </c>
      <c r="AF533" s="24"/>
      <c r="AG533" s="24"/>
      <c r="AH533" s="24"/>
      <c r="AI533" s="24"/>
    </row>
    <row r="534" spans="1:35" x14ac:dyDescent="0.25">
      <c r="A534" s="34">
        <v>80537964</v>
      </c>
      <c r="B534" s="33">
        <v>1250255064</v>
      </c>
      <c r="C534" s="33" t="s">
        <v>588</v>
      </c>
      <c r="D534" s="15">
        <f>VLOOKUP(C534,[1]CC!D$3:P$20,12,0)</f>
        <v>44639</v>
      </c>
      <c r="E534" s="16" t="str">
        <f>VLOOKUP(A534,[4]ImportationMaterialProgrammingE!B$3:C$1048576,2,0)</f>
        <v xml:space="preserve">540202422 </v>
      </c>
      <c r="H534" s="17">
        <f t="shared" ca="1" si="33"/>
        <v>91</v>
      </c>
      <c r="I534" s="15" t="str">
        <f>IF(VLOOKUP(A534,[4]ImportationMaterialProgrammingE!B$4:U$1048576,20,0)=0,"",VLOOKUP(A534,[4]ImportationMaterialProgrammingE!B$4:U$1048576,20,0))</f>
        <v>30/03/2022</v>
      </c>
      <c r="J534" s="15" t="str">
        <f>IF(VLOOKUP(A534,[4]ImportationMaterialProgrammingE!B$3:Y$1048576,24,0)&lt;&gt;"","Sim","Não")</f>
        <v>Não</v>
      </c>
      <c r="K534" s="15" t="str">
        <f>IF(VLOOKUP(A534,[4]ImportationMaterialProgrammingE!B:X,23,0)="DTA TRANSP",VLOOKUP(A534,[4]ImportationMaterialProgrammingE!B:V,21,0),"")</f>
        <v/>
      </c>
      <c r="L534" s="15" t="str">
        <f>IF(VLOOKUP(A534,[4]ImportationMaterialProgrammingE!B:Y,24,0)=0,"",VLOOKUP(A534,[4]ImportationMaterialProgrammingE!B:Y,24,0))</f>
        <v/>
      </c>
      <c r="Q534" s="16" t="str">
        <f>VLOOKUP(A534,[4]ImportationMaterialProgrammingE!B:AN,39,0)</f>
        <v xml:space="preserve">          </v>
      </c>
      <c r="R534" s="22" t="e">
        <f>VLOOKUP(E534,[3]Relatório!$A$1:$AK$65536,29,0)</f>
        <v>#N/A</v>
      </c>
      <c r="T534" s="17" t="str">
        <f>VLOOKUP(A534,[4]ImportationMaterialProgrammingE!B:F,5,0)</f>
        <v/>
      </c>
      <c r="U534" s="22" t="e">
        <f>VLOOKUP(E534,[3]Relatório!$A$1:$AK$65536,33,0)</f>
        <v>#N/A</v>
      </c>
      <c r="W534" s="18" t="str">
        <f t="shared" ca="1" si="35"/>
        <v/>
      </c>
      <c r="Z534" s="15" t="str">
        <f>VLOOKUP(A534,[4]ImportationMaterialProgrammingE!B:X,23,0)</f>
        <v/>
      </c>
      <c r="AA534" s="1" t="str">
        <f>IF(Z534="DTA TRANSP","",VLOOKUP(A534,[4]ImportationMaterialProgrammingE!$B:$V,21,0))</f>
        <v/>
      </c>
      <c r="AB534" s="22" t="e">
        <f>VLOOKUP(E534,[3]Relatório!$A$1:$AK$65536,36,0)</f>
        <v>#N/A</v>
      </c>
      <c r="AF534" s="24"/>
      <c r="AG534" s="24"/>
      <c r="AH534" s="24"/>
      <c r="AI534" s="24"/>
    </row>
    <row r="535" spans="1:35" x14ac:dyDescent="0.25">
      <c r="A535" s="34">
        <v>80537970</v>
      </c>
      <c r="B535" s="33">
        <v>1250255067</v>
      </c>
      <c r="C535" s="33" t="s">
        <v>588</v>
      </c>
      <c r="D535" s="15">
        <f>VLOOKUP(C535,[1]CC!D$3:P$20,12,0)</f>
        <v>44639</v>
      </c>
      <c r="E535" s="16" t="str">
        <f>VLOOKUP(A535,[4]ImportationMaterialProgrammingE!B$3:C$1048576,2,0)</f>
        <v xml:space="preserve">540202464 </v>
      </c>
      <c r="H535" s="17">
        <f t="shared" ca="1" si="33"/>
        <v>91</v>
      </c>
      <c r="I535" s="15" t="str">
        <f>IF(VLOOKUP(A535,[4]ImportationMaterialProgrammingE!B$4:U$1048576,20,0)=0,"",VLOOKUP(A535,[4]ImportationMaterialProgrammingE!B$4:U$1048576,20,0))</f>
        <v>23/03/2022</v>
      </c>
      <c r="J535" s="15" t="str">
        <f>IF(VLOOKUP(A535,[4]ImportationMaterialProgrammingE!B$3:Y$1048576,24,0)&lt;&gt;"","Sim","Não")</f>
        <v>Não</v>
      </c>
      <c r="K535" s="15" t="str">
        <f>IF(VLOOKUP(A535,[4]ImportationMaterialProgrammingE!B:X,23,0)="DTA TRANSP",VLOOKUP(A535,[4]ImportationMaterialProgrammingE!B:V,21,0),"")</f>
        <v/>
      </c>
      <c r="L535" s="15" t="str">
        <f>IF(VLOOKUP(A535,[4]ImportationMaterialProgrammingE!B:Y,24,0)=0,"",VLOOKUP(A535,[4]ImportationMaterialProgrammingE!B:Y,24,0))</f>
        <v/>
      </c>
      <c r="Q535" s="16" t="str">
        <f>VLOOKUP(A535,[4]ImportationMaterialProgrammingE!B:AN,39,0)</f>
        <v xml:space="preserve">          </v>
      </c>
      <c r="R535" s="22" t="e">
        <f>VLOOKUP(E535,[3]Relatório!$A$1:$AK$65536,29,0)</f>
        <v>#N/A</v>
      </c>
      <c r="T535" s="17" t="str">
        <f>VLOOKUP(A535,[4]ImportationMaterialProgrammingE!B:F,5,0)</f>
        <v/>
      </c>
      <c r="U535" s="22" t="e">
        <f>VLOOKUP(E535,[3]Relatório!$A$1:$AK$65536,33,0)</f>
        <v>#N/A</v>
      </c>
      <c r="W535" s="18" t="str">
        <f t="shared" ca="1" si="35"/>
        <v/>
      </c>
      <c r="Z535" s="15" t="str">
        <f>VLOOKUP(A535,[4]ImportationMaterialProgrammingE!B:X,23,0)</f>
        <v/>
      </c>
      <c r="AA535" s="1" t="str">
        <f>IF(Z535="DTA TRANSP","",VLOOKUP(A535,[4]ImportationMaterialProgrammingE!$B:$V,21,0))</f>
        <v/>
      </c>
      <c r="AB535" s="22" t="e">
        <f>VLOOKUP(E535,[3]Relatório!$A$1:$AK$65536,36,0)</f>
        <v>#N/A</v>
      </c>
      <c r="AF535" s="24"/>
      <c r="AG535" s="24"/>
      <c r="AH535" s="24"/>
      <c r="AI535" s="24"/>
    </row>
    <row r="536" spans="1:35" x14ac:dyDescent="0.25">
      <c r="A536" s="34">
        <v>80537972</v>
      </c>
      <c r="B536" s="33">
        <v>1250255066</v>
      </c>
      <c r="C536" s="33" t="s">
        <v>588</v>
      </c>
      <c r="D536" s="15">
        <f>VLOOKUP(C536,[1]CC!D$3:P$20,12,0)</f>
        <v>44639</v>
      </c>
      <c r="E536" s="16" t="e">
        <f>VLOOKUP(A536,[4]ImportationMaterialProgrammingE!B$3:C$1048576,2,0)</f>
        <v>#N/A</v>
      </c>
      <c r="H536" s="17">
        <f t="shared" ca="1" si="33"/>
        <v>91</v>
      </c>
      <c r="I536" s="15" t="e">
        <f>IF(VLOOKUP(A536,[4]ImportationMaterialProgrammingE!B$4:U$1048576,20,0)=0,"",VLOOKUP(A536,[4]ImportationMaterialProgrammingE!B$4:U$1048576,20,0))</f>
        <v>#N/A</v>
      </c>
      <c r="J536" s="15" t="e">
        <f>IF(VLOOKUP(A536,[4]ImportationMaterialProgrammingE!B$3:Y$1048576,24,0)&lt;&gt;"","Sim","Não")</f>
        <v>#N/A</v>
      </c>
      <c r="K536" s="15" t="e">
        <f>IF(VLOOKUP(A536,[4]ImportationMaterialProgrammingE!B:X,23,0)="DTA TRANSP",VLOOKUP(A536,[4]ImportationMaterialProgrammingE!B:V,21,0),"")</f>
        <v>#N/A</v>
      </c>
      <c r="L536" s="15" t="e">
        <f>IF(VLOOKUP(A536,[4]ImportationMaterialProgrammingE!B:Y,24,0)=0,"",VLOOKUP(A536,[4]ImportationMaterialProgrammingE!B:Y,24,0))</f>
        <v>#N/A</v>
      </c>
      <c r="Q536" s="16" t="e">
        <f>VLOOKUP(A536,[4]ImportationMaterialProgrammingE!B:AN,39,0)</f>
        <v>#N/A</v>
      </c>
      <c r="R536" s="22" t="e">
        <f>VLOOKUP(E536,[3]Relatório!$A$1:$AK$65536,29,0)</f>
        <v>#N/A</v>
      </c>
      <c r="T536" s="17" t="e">
        <f>VLOOKUP(A536,[4]ImportationMaterialProgrammingE!B:F,5,0)</f>
        <v>#N/A</v>
      </c>
      <c r="U536" s="22" t="e">
        <f>VLOOKUP(E536,[3]Relatório!$A$1:$AK$65536,33,0)</f>
        <v>#N/A</v>
      </c>
      <c r="W536" s="18" t="str">
        <f t="shared" ca="1" si="35"/>
        <v/>
      </c>
      <c r="Z536" s="15" t="e">
        <f>VLOOKUP(A536,[4]ImportationMaterialProgrammingE!B:X,23,0)</f>
        <v>#N/A</v>
      </c>
      <c r="AA536" s="1" t="e">
        <f>IF(Z536="DTA TRANSP","",VLOOKUP(A536,[4]ImportationMaterialProgrammingE!$B:$V,21,0))</f>
        <v>#N/A</v>
      </c>
      <c r="AB536" s="22" t="e">
        <f>VLOOKUP(E536,[3]Relatório!$A$1:$AK$65536,36,0)</f>
        <v>#N/A</v>
      </c>
      <c r="AF536" s="24"/>
      <c r="AG536" s="24"/>
      <c r="AH536" s="24"/>
      <c r="AI536" s="24"/>
    </row>
    <row r="537" spans="1:35" x14ac:dyDescent="0.25">
      <c r="A537" s="34">
        <v>80537975</v>
      </c>
      <c r="B537" s="33">
        <v>1250255068</v>
      </c>
      <c r="C537" s="33" t="s">
        <v>588</v>
      </c>
      <c r="D537" s="15">
        <f>VLOOKUP(C537,[1]CC!D$3:P$20,12,0)</f>
        <v>44639</v>
      </c>
      <c r="E537" s="16" t="e">
        <f>VLOOKUP(A537,[4]ImportationMaterialProgrammingE!B$3:C$1048576,2,0)</f>
        <v>#N/A</v>
      </c>
      <c r="H537" s="17">
        <f t="shared" ca="1" si="33"/>
        <v>91</v>
      </c>
      <c r="I537" s="15" t="e">
        <f>IF(VLOOKUP(A537,[4]ImportationMaterialProgrammingE!B$4:U$1048576,20,0)=0,"",VLOOKUP(A537,[4]ImportationMaterialProgrammingE!B$4:U$1048576,20,0))</f>
        <v>#N/A</v>
      </c>
      <c r="J537" s="15" t="e">
        <f>IF(VLOOKUP(A537,[4]ImportationMaterialProgrammingE!B$3:Y$1048576,24,0)&lt;&gt;"","Sim","Não")</f>
        <v>#N/A</v>
      </c>
      <c r="K537" s="15" t="e">
        <f>IF(VLOOKUP(A537,[4]ImportationMaterialProgrammingE!B:X,23,0)="DTA TRANSP",VLOOKUP(A537,[4]ImportationMaterialProgrammingE!B:V,21,0),"")</f>
        <v>#N/A</v>
      </c>
      <c r="L537" s="15" t="e">
        <f>IF(VLOOKUP(A537,[4]ImportationMaterialProgrammingE!B:Y,24,0)=0,"",VLOOKUP(A537,[4]ImportationMaterialProgrammingE!B:Y,24,0))</f>
        <v>#N/A</v>
      </c>
      <c r="Q537" s="16" t="e">
        <f>VLOOKUP(A537,[4]ImportationMaterialProgrammingE!B:AN,39,0)</f>
        <v>#N/A</v>
      </c>
      <c r="R537" s="22" t="e">
        <f>VLOOKUP(E537,[3]Relatório!$A$1:$AK$65536,29,0)</f>
        <v>#N/A</v>
      </c>
      <c r="T537" s="17" t="e">
        <f>VLOOKUP(A537,[4]ImportationMaterialProgrammingE!B:F,5,0)</f>
        <v>#N/A</v>
      </c>
      <c r="U537" s="22" t="e">
        <f>VLOOKUP(E537,[3]Relatório!$A$1:$AK$65536,33,0)</f>
        <v>#N/A</v>
      </c>
      <c r="W537" s="18" t="str">
        <f t="shared" ca="1" si="35"/>
        <v/>
      </c>
      <c r="Z537" s="15" t="e">
        <f>VLOOKUP(A537,[4]ImportationMaterialProgrammingE!B:X,23,0)</f>
        <v>#N/A</v>
      </c>
      <c r="AA537" s="1" t="e">
        <f>IF(Z537="DTA TRANSP","",VLOOKUP(A537,[4]ImportationMaterialProgrammingE!$B:$V,21,0))</f>
        <v>#N/A</v>
      </c>
      <c r="AB537" s="22" t="e">
        <f>VLOOKUP(E537,[3]Relatório!$A$1:$AK$65536,36,0)</f>
        <v>#N/A</v>
      </c>
      <c r="AF537" s="24"/>
      <c r="AG537" s="24"/>
      <c r="AH537" s="24"/>
      <c r="AI537" s="24"/>
    </row>
    <row r="538" spans="1:35" x14ac:dyDescent="0.25">
      <c r="A538" s="34">
        <v>80537979</v>
      </c>
      <c r="B538" s="33">
        <v>1250255069</v>
      </c>
      <c r="C538" s="33" t="s">
        <v>588</v>
      </c>
      <c r="D538" s="15">
        <f>VLOOKUP(C538,[1]CC!D$3:P$20,12,0)</f>
        <v>44639</v>
      </c>
      <c r="E538" s="16" t="e">
        <f>VLOOKUP(A538,[4]ImportationMaterialProgrammingE!B$3:C$1048576,2,0)</f>
        <v>#N/A</v>
      </c>
      <c r="H538" s="17">
        <f t="shared" ca="1" si="33"/>
        <v>91</v>
      </c>
      <c r="I538" s="15" t="e">
        <f>IF(VLOOKUP(A538,[4]ImportationMaterialProgrammingE!B$4:U$1048576,20,0)=0,"",VLOOKUP(A538,[4]ImportationMaterialProgrammingE!B$4:U$1048576,20,0))</f>
        <v>#N/A</v>
      </c>
      <c r="J538" s="15" t="e">
        <f>IF(VLOOKUP(A538,[4]ImportationMaterialProgrammingE!B$3:Y$1048576,24,0)&lt;&gt;"","Sim","Não")</f>
        <v>#N/A</v>
      </c>
      <c r="K538" s="15" t="e">
        <f>IF(VLOOKUP(A538,[4]ImportationMaterialProgrammingE!B:X,23,0)="DTA TRANSP",VLOOKUP(A538,[4]ImportationMaterialProgrammingE!B:V,21,0),"")</f>
        <v>#N/A</v>
      </c>
      <c r="L538" s="15" t="e">
        <f>IF(VLOOKUP(A538,[4]ImportationMaterialProgrammingE!B:Y,24,0)=0,"",VLOOKUP(A538,[4]ImportationMaterialProgrammingE!B:Y,24,0))</f>
        <v>#N/A</v>
      </c>
      <c r="Q538" s="16" t="e">
        <f>VLOOKUP(A538,[4]ImportationMaterialProgrammingE!B:AN,39,0)</f>
        <v>#N/A</v>
      </c>
      <c r="R538" s="22" t="e">
        <f>VLOOKUP(E538,[3]Relatório!$A$1:$AK$65536,29,0)</f>
        <v>#N/A</v>
      </c>
      <c r="T538" s="17" t="e">
        <f>VLOOKUP(A538,[4]ImportationMaterialProgrammingE!B:F,5,0)</f>
        <v>#N/A</v>
      </c>
      <c r="U538" s="22" t="e">
        <f>VLOOKUP(E538,[3]Relatório!$A$1:$AK$65536,33,0)</f>
        <v>#N/A</v>
      </c>
      <c r="W538" s="18" t="str">
        <f t="shared" ca="1" si="35"/>
        <v/>
      </c>
      <c r="Z538" s="15" t="e">
        <f>VLOOKUP(A538,[4]ImportationMaterialProgrammingE!B:X,23,0)</f>
        <v>#N/A</v>
      </c>
      <c r="AA538" s="1" t="e">
        <f>IF(Z538="DTA TRANSP","",VLOOKUP(A538,[4]ImportationMaterialProgrammingE!$B:$V,21,0))</f>
        <v>#N/A</v>
      </c>
      <c r="AB538" s="22" t="e">
        <f>VLOOKUP(E538,[3]Relatório!$A$1:$AK$65536,36,0)</f>
        <v>#N/A</v>
      </c>
      <c r="AF538" s="24"/>
      <c r="AG538" s="24"/>
      <c r="AH538" s="24"/>
      <c r="AI538" s="24"/>
    </row>
    <row r="539" spans="1:35" x14ac:dyDescent="0.25">
      <c r="A539" s="34">
        <v>80537981</v>
      </c>
      <c r="B539" s="33">
        <v>1250255073</v>
      </c>
      <c r="C539" s="33" t="s">
        <v>588</v>
      </c>
      <c r="D539" s="15">
        <f>VLOOKUP(C539,[1]CC!D$3:P$20,12,0)</f>
        <v>44639</v>
      </c>
      <c r="E539" s="16" t="e">
        <f>VLOOKUP(A539,[4]ImportationMaterialProgrammingE!B$3:C$1048576,2,0)</f>
        <v>#N/A</v>
      </c>
      <c r="H539" s="17">
        <f t="shared" ca="1" si="33"/>
        <v>91</v>
      </c>
      <c r="I539" s="15" t="e">
        <f>IF(VLOOKUP(A539,[4]ImportationMaterialProgrammingE!B$4:U$1048576,20,0)=0,"",VLOOKUP(A539,[4]ImportationMaterialProgrammingE!B$4:U$1048576,20,0))</f>
        <v>#N/A</v>
      </c>
      <c r="J539" s="15" t="e">
        <f>IF(VLOOKUP(A539,[4]ImportationMaterialProgrammingE!B$3:Y$1048576,24,0)&lt;&gt;"","Sim","Não")</f>
        <v>#N/A</v>
      </c>
      <c r="K539" s="15" t="e">
        <f>IF(VLOOKUP(A539,[4]ImportationMaterialProgrammingE!B:X,23,0)="DTA TRANSP",VLOOKUP(A539,[4]ImportationMaterialProgrammingE!B:V,21,0),"")</f>
        <v>#N/A</v>
      </c>
      <c r="L539" s="15" t="e">
        <f>IF(VLOOKUP(A539,[4]ImportationMaterialProgrammingE!B:Y,24,0)=0,"",VLOOKUP(A539,[4]ImportationMaterialProgrammingE!B:Y,24,0))</f>
        <v>#N/A</v>
      </c>
      <c r="Q539" s="16" t="e">
        <f>VLOOKUP(A539,[4]ImportationMaterialProgrammingE!B:AN,39,0)</f>
        <v>#N/A</v>
      </c>
      <c r="R539" s="22" t="e">
        <f>VLOOKUP(E539,[3]Relatório!$A$1:$AK$65536,29,0)</f>
        <v>#N/A</v>
      </c>
      <c r="T539" s="17" t="e">
        <f>VLOOKUP(A539,[4]ImportationMaterialProgrammingE!B:F,5,0)</f>
        <v>#N/A</v>
      </c>
      <c r="U539" s="22" t="e">
        <f>VLOOKUP(E539,[3]Relatório!$A$1:$AK$65536,33,0)</f>
        <v>#N/A</v>
      </c>
      <c r="W539" s="18" t="str">
        <f t="shared" ca="1" si="35"/>
        <v/>
      </c>
      <c r="Z539" s="15" t="e">
        <f>VLOOKUP(A539,[4]ImportationMaterialProgrammingE!B:X,23,0)</f>
        <v>#N/A</v>
      </c>
      <c r="AA539" s="1" t="e">
        <f>IF(Z539="DTA TRANSP","",VLOOKUP(A539,[4]ImportationMaterialProgrammingE!$B:$V,21,0))</f>
        <v>#N/A</v>
      </c>
      <c r="AB539" s="22" t="e">
        <f>VLOOKUP(E539,[3]Relatório!$A$1:$AK$65536,36,0)</f>
        <v>#N/A</v>
      </c>
      <c r="AF539" s="24"/>
      <c r="AG539" s="24"/>
      <c r="AH539" s="24"/>
      <c r="AI539" s="24"/>
    </row>
    <row r="540" spans="1:35" x14ac:dyDescent="0.25">
      <c r="A540" s="34">
        <v>80538005</v>
      </c>
      <c r="B540" s="33">
        <v>1250255070</v>
      </c>
      <c r="C540" s="33" t="s">
        <v>588</v>
      </c>
      <c r="D540" s="15">
        <f>VLOOKUP(C540,[1]CC!D$3:P$20,12,0)</f>
        <v>44639</v>
      </c>
      <c r="E540" s="16" t="e">
        <f>VLOOKUP(A540,[4]ImportationMaterialProgrammingE!B$3:C$1048576,2,0)</f>
        <v>#N/A</v>
      </c>
      <c r="H540" s="17">
        <f t="shared" ca="1" si="33"/>
        <v>91</v>
      </c>
      <c r="I540" s="15" t="e">
        <f>IF(VLOOKUP(A540,[4]ImportationMaterialProgrammingE!B$4:U$1048576,20,0)=0,"",VLOOKUP(A540,[4]ImportationMaterialProgrammingE!B$4:U$1048576,20,0))</f>
        <v>#N/A</v>
      </c>
      <c r="J540" s="15" t="e">
        <f>IF(VLOOKUP(A540,[4]ImportationMaterialProgrammingE!B$3:Y$1048576,24,0)&lt;&gt;"","Sim","Não")</f>
        <v>#N/A</v>
      </c>
      <c r="K540" s="15" t="e">
        <f>IF(VLOOKUP(A540,[4]ImportationMaterialProgrammingE!B:X,23,0)="DTA TRANSP",VLOOKUP(A540,[4]ImportationMaterialProgrammingE!B:V,21,0),"")</f>
        <v>#N/A</v>
      </c>
      <c r="L540" s="15" t="e">
        <f>IF(VLOOKUP(A540,[4]ImportationMaterialProgrammingE!B:Y,24,0)=0,"",VLOOKUP(A540,[4]ImportationMaterialProgrammingE!B:Y,24,0))</f>
        <v>#N/A</v>
      </c>
      <c r="Q540" s="16" t="e">
        <f>VLOOKUP(A540,[4]ImportationMaterialProgrammingE!B:AN,39,0)</f>
        <v>#N/A</v>
      </c>
      <c r="R540" s="22" t="e">
        <f>VLOOKUP(E540,[3]Relatório!$A$1:$AK$65536,29,0)</f>
        <v>#N/A</v>
      </c>
      <c r="T540" s="17" t="e">
        <f>VLOOKUP(A540,[4]ImportationMaterialProgrammingE!B:F,5,0)</f>
        <v>#N/A</v>
      </c>
      <c r="U540" s="22" t="e">
        <f>VLOOKUP(E540,[3]Relatório!$A$1:$AK$65536,33,0)</f>
        <v>#N/A</v>
      </c>
      <c r="W540" s="18" t="str">
        <f t="shared" ca="1" si="35"/>
        <v/>
      </c>
      <c r="Z540" s="15" t="e">
        <f>VLOOKUP(A540,[4]ImportationMaterialProgrammingE!B:X,23,0)</f>
        <v>#N/A</v>
      </c>
      <c r="AA540" s="1" t="e">
        <f>IF(Z540="DTA TRANSP","",VLOOKUP(A540,[4]ImportationMaterialProgrammingE!$B:$V,21,0))</f>
        <v>#N/A</v>
      </c>
      <c r="AB540" s="22" t="e">
        <f>VLOOKUP(E540,[3]Relatório!$A$1:$AK$65536,36,0)</f>
        <v>#N/A</v>
      </c>
      <c r="AF540" s="24"/>
      <c r="AG540" s="24"/>
      <c r="AH540" s="24"/>
      <c r="AI540" s="24"/>
    </row>
    <row r="541" spans="1:35" x14ac:dyDescent="0.25">
      <c r="A541" s="34">
        <v>80538006</v>
      </c>
      <c r="B541" s="33">
        <v>1250255071</v>
      </c>
      <c r="C541" s="33" t="s">
        <v>588</v>
      </c>
      <c r="D541" s="15">
        <f>VLOOKUP(C541,[1]CC!D$3:P$20,12,0)</f>
        <v>44639</v>
      </c>
      <c r="E541" s="16" t="e">
        <f>VLOOKUP(A541,[4]ImportationMaterialProgrammingE!B$3:C$1048576,2,0)</f>
        <v>#N/A</v>
      </c>
      <c r="H541" s="17">
        <f t="shared" ca="1" si="33"/>
        <v>91</v>
      </c>
      <c r="I541" s="15" t="e">
        <f>IF(VLOOKUP(A541,[4]ImportationMaterialProgrammingE!B$4:U$1048576,20,0)=0,"",VLOOKUP(A541,[4]ImportationMaterialProgrammingE!B$4:U$1048576,20,0))</f>
        <v>#N/A</v>
      </c>
      <c r="J541" s="15" t="e">
        <f>IF(VLOOKUP(A541,[4]ImportationMaterialProgrammingE!B$3:Y$1048576,24,0)&lt;&gt;"","Sim","Não")</f>
        <v>#N/A</v>
      </c>
      <c r="K541" s="15" t="e">
        <f>IF(VLOOKUP(A541,[4]ImportationMaterialProgrammingE!B:X,23,0)="DTA TRANSP",VLOOKUP(A541,[4]ImportationMaterialProgrammingE!B:V,21,0),"")</f>
        <v>#N/A</v>
      </c>
      <c r="L541" s="15" t="e">
        <f>IF(VLOOKUP(A541,[4]ImportationMaterialProgrammingE!B:Y,24,0)=0,"",VLOOKUP(A541,[4]ImportationMaterialProgrammingE!B:Y,24,0))</f>
        <v>#N/A</v>
      </c>
      <c r="Q541" s="16" t="e">
        <f>VLOOKUP(A541,[4]ImportationMaterialProgrammingE!B:AN,39,0)</f>
        <v>#N/A</v>
      </c>
      <c r="R541" s="22" t="e">
        <f>VLOOKUP(E541,[3]Relatório!$A$1:$AK$65536,29,0)</f>
        <v>#N/A</v>
      </c>
      <c r="T541" s="17" t="e">
        <f>VLOOKUP(A541,[4]ImportationMaterialProgrammingE!B:F,5,0)</f>
        <v>#N/A</v>
      </c>
      <c r="U541" s="22" t="e">
        <f>VLOOKUP(E541,[3]Relatório!$A$1:$AK$65536,33,0)</f>
        <v>#N/A</v>
      </c>
      <c r="W541" s="18" t="str">
        <f t="shared" ca="1" si="35"/>
        <v/>
      </c>
      <c r="Z541" s="15" t="e">
        <f>VLOOKUP(A541,[4]ImportationMaterialProgrammingE!B:X,23,0)</f>
        <v>#N/A</v>
      </c>
      <c r="AA541" s="1" t="e">
        <f>IF(Z541="DTA TRANSP","",VLOOKUP(A541,[4]ImportationMaterialProgrammingE!$B:$V,21,0))</f>
        <v>#N/A</v>
      </c>
      <c r="AB541" s="22" t="e">
        <f>VLOOKUP(E541,[3]Relatório!$A$1:$AK$65536,36,0)</f>
        <v>#N/A</v>
      </c>
      <c r="AF541" s="24"/>
      <c r="AG541" s="24"/>
      <c r="AH541" s="24"/>
      <c r="AI541" s="24"/>
    </row>
    <row r="542" spans="1:35" x14ac:dyDescent="0.25">
      <c r="A542" s="34">
        <v>80538018</v>
      </c>
      <c r="B542" s="33">
        <v>1250255072</v>
      </c>
      <c r="C542" s="33" t="s">
        <v>588</v>
      </c>
      <c r="D542" s="15">
        <f>VLOOKUP(C542,[1]CC!D$3:P$20,12,0)</f>
        <v>44639</v>
      </c>
      <c r="E542" s="16" t="e">
        <f>VLOOKUP(A542,[4]ImportationMaterialProgrammingE!B$3:C$1048576,2,0)</f>
        <v>#N/A</v>
      </c>
      <c r="H542" s="17">
        <f t="shared" ca="1" si="33"/>
        <v>91</v>
      </c>
      <c r="I542" s="15" t="e">
        <f>IF(VLOOKUP(A542,[4]ImportationMaterialProgrammingE!B$4:U$1048576,20,0)=0,"",VLOOKUP(A542,[4]ImportationMaterialProgrammingE!B$4:U$1048576,20,0))</f>
        <v>#N/A</v>
      </c>
      <c r="J542" s="15" t="e">
        <f>IF(VLOOKUP(A542,[4]ImportationMaterialProgrammingE!B$3:Y$1048576,24,0)&lt;&gt;"","Sim","Não")</f>
        <v>#N/A</v>
      </c>
      <c r="K542" s="15" t="e">
        <f>IF(VLOOKUP(A542,[4]ImportationMaterialProgrammingE!B:X,23,0)="DTA TRANSP",VLOOKUP(A542,[4]ImportationMaterialProgrammingE!B:V,21,0),"")</f>
        <v>#N/A</v>
      </c>
      <c r="L542" s="15" t="e">
        <f>IF(VLOOKUP(A542,[4]ImportationMaterialProgrammingE!B:Y,24,0)=0,"",VLOOKUP(A542,[4]ImportationMaterialProgrammingE!B:Y,24,0))</f>
        <v>#N/A</v>
      </c>
      <c r="Q542" s="16" t="e">
        <f>VLOOKUP(A542,[4]ImportationMaterialProgrammingE!B:AN,39,0)</f>
        <v>#N/A</v>
      </c>
      <c r="R542" s="22" t="e">
        <f>VLOOKUP(E542,[3]Relatório!$A$1:$AK$65536,29,0)</f>
        <v>#N/A</v>
      </c>
      <c r="T542" s="17" t="e">
        <f>VLOOKUP(A542,[4]ImportationMaterialProgrammingE!B:F,5,0)</f>
        <v>#N/A</v>
      </c>
      <c r="U542" s="22" t="e">
        <f>VLOOKUP(E542,[3]Relatório!$A$1:$AK$65536,33,0)</f>
        <v>#N/A</v>
      </c>
      <c r="W542" s="18" t="str">
        <f t="shared" ca="1" si="35"/>
        <v/>
      </c>
      <c r="Z542" s="15" t="e">
        <f>VLOOKUP(A542,[4]ImportationMaterialProgrammingE!B:X,23,0)</f>
        <v>#N/A</v>
      </c>
      <c r="AA542" s="1" t="e">
        <f>IF(Z542="DTA TRANSP","",VLOOKUP(A542,[4]ImportationMaterialProgrammingE!$B:$V,21,0))</f>
        <v>#N/A</v>
      </c>
      <c r="AB542" s="22" t="e">
        <f>VLOOKUP(E542,[3]Relatório!$A$1:$AK$65536,36,0)</f>
        <v>#N/A</v>
      </c>
      <c r="AF542" s="24"/>
      <c r="AG542" s="24"/>
      <c r="AH542" s="24"/>
      <c r="AI542" s="24"/>
    </row>
    <row r="543" spans="1:35" x14ac:dyDescent="0.25">
      <c r="A543" s="34">
        <v>80538027</v>
      </c>
      <c r="B543" s="33">
        <v>1250255074</v>
      </c>
      <c r="C543" s="33" t="s">
        <v>588</v>
      </c>
      <c r="D543" s="15">
        <f>VLOOKUP(C543,[1]CC!D$3:P$20,12,0)</f>
        <v>44639</v>
      </c>
      <c r="E543" s="16" t="e">
        <f>VLOOKUP(A543,[4]ImportationMaterialProgrammingE!B$3:C$1048576,2,0)</f>
        <v>#N/A</v>
      </c>
      <c r="H543" s="17">
        <f t="shared" ca="1" si="33"/>
        <v>91</v>
      </c>
      <c r="I543" s="15" t="e">
        <f>IF(VLOOKUP(A543,[4]ImportationMaterialProgrammingE!B$4:U$1048576,20,0)=0,"",VLOOKUP(A543,[4]ImportationMaterialProgrammingE!B$4:U$1048576,20,0))</f>
        <v>#N/A</v>
      </c>
      <c r="J543" s="15" t="e">
        <f>IF(VLOOKUP(A543,[4]ImportationMaterialProgrammingE!B$3:Y$1048576,24,0)&lt;&gt;"","Sim","Não")</f>
        <v>#N/A</v>
      </c>
      <c r="K543" s="15" t="e">
        <f>IF(VLOOKUP(A543,[4]ImportationMaterialProgrammingE!B:X,23,0)="DTA TRANSP",VLOOKUP(A543,[4]ImportationMaterialProgrammingE!B:V,21,0),"")</f>
        <v>#N/A</v>
      </c>
      <c r="L543" s="15" t="e">
        <f>IF(VLOOKUP(A543,[4]ImportationMaterialProgrammingE!B:Y,24,0)=0,"",VLOOKUP(A543,[4]ImportationMaterialProgrammingE!B:Y,24,0))</f>
        <v>#N/A</v>
      </c>
      <c r="Q543" s="16" t="e">
        <f>VLOOKUP(A543,[4]ImportationMaterialProgrammingE!B:AN,39,0)</f>
        <v>#N/A</v>
      </c>
      <c r="R543" s="22" t="e">
        <f>VLOOKUP(E543,[3]Relatório!$A$1:$AK$65536,29,0)</f>
        <v>#N/A</v>
      </c>
      <c r="T543" s="17" t="e">
        <f>VLOOKUP(A543,[4]ImportationMaterialProgrammingE!B:F,5,0)</f>
        <v>#N/A</v>
      </c>
      <c r="U543" s="22" t="e">
        <f>VLOOKUP(E543,[3]Relatório!$A$1:$AK$65536,33,0)</f>
        <v>#N/A</v>
      </c>
      <c r="W543" s="18" t="str">
        <f t="shared" ca="1" si="35"/>
        <v/>
      </c>
      <c r="Z543" s="15" t="e">
        <f>VLOOKUP(A543,[4]ImportationMaterialProgrammingE!B:X,23,0)</f>
        <v>#N/A</v>
      </c>
      <c r="AA543" s="1" t="e">
        <f>IF(Z543="DTA TRANSP","",VLOOKUP(A543,[4]ImportationMaterialProgrammingE!$B:$V,21,0))</f>
        <v>#N/A</v>
      </c>
      <c r="AB543" s="22" t="e">
        <f>VLOOKUP(E543,[3]Relatório!$A$1:$AK$65536,36,0)</f>
        <v>#N/A</v>
      </c>
      <c r="AF543" s="24"/>
      <c r="AG543" s="24"/>
      <c r="AH543" s="24"/>
      <c r="AI543" s="24"/>
    </row>
    <row r="544" spans="1:35" x14ac:dyDescent="0.25">
      <c r="A544" s="34">
        <v>80538031</v>
      </c>
      <c r="B544" s="33">
        <v>1250255075</v>
      </c>
      <c r="C544" s="33" t="s">
        <v>588</v>
      </c>
      <c r="D544" s="15">
        <f>VLOOKUP(C544,[1]CC!D$3:P$20,12,0)</f>
        <v>44639</v>
      </c>
      <c r="E544" s="16" t="e">
        <f>VLOOKUP(A544,[4]ImportationMaterialProgrammingE!B$3:C$1048576,2,0)</f>
        <v>#N/A</v>
      </c>
      <c r="H544" s="17">
        <f t="shared" ca="1" si="33"/>
        <v>91</v>
      </c>
      <c r="I544" s="15" t="e">
        <f>IF(VLOOKUP(A544,[4]ImportationMaterialProgrammingE!B$4:U$1048576,20,0)=0,"",VLOOKUP(A544,[4]ImportationMaterialProgrammingE!B$4:U$1048576,20,0))</f>
        <v>#N/A</v>
      </c>
      <c r="J544" s="15" t="e">
        <f>IF(VLOOKUP(A544,[4]ImportationMaterialProgrammingE!B$3:Y$1048576,24,0)&lt;&gt;"","Sim","Não")</f>
        <v>#N/A</v>
      </c>
      <c r="K544" s="15" t="e">
        <f>IF(VLOOKUP(A544,[4]ImportationMaterialProgrammingE!B:X,23,0)="DTA TRANSP",VLOOKUP(A544,[4]ImportationMaterialProgrammingE!B:V,21,0),"")</f>
        <v>#N/A</v>
      </c>
      <c r="L544" s="15" t="e">
        <f>IF(VLOOKUP(A544,[4]ImportationMaterialProgrammingE!B:Y,24,0)=0,"",VLOOKUP(A544,[4]ImportationMaterialProgrammingE!B:Y,24,0))</f>
        <v>#N/A</v>
      </c>
      <c r="Q544" s="16" t="e">
        <f>VLOOKUP(A544,[4]ImportationMaterialProgrammingE!B:AN,39,0)</f>
        <v>#N/A</v>
      </c>
      <c r="R544" s="22" t="e">
        <f>VLOOKUP(E544,[3]Relatório!$A$1:$AK$65536,29,0)</f>
        <v>#N/A</v>
      </c>
      <c r="T544" s="17" t="e">
        <f>VLOOKUP(A544,[4]ImportationMaterialProgrammingE!B:F,5,0)</f>
        <v>#N/A</v>
      </c>
      <c r="U544" s="22" t="e">
        <f>VLOOKUP(E544,[3]Relatório!$A$1:$AK$65536,33,0)</f>
        <v>#N/A</v>
      </c>
      <c r="W544" s="18" t="str">
        <f t="shared" ca="1" si="35"/>
        <v/>
      </c>
      <c r="Z544" s="15" t="e">
        <f>VLOOKUP(A544,[4]ImportationMaterialProgrammingE!B:X,23,0)</f>
        <v>#N/A</v>
      </c>
      <c r="AA544" s="1" t="e">
        <f>IF(Z544="DTA TRANSP","",VLOOKUP(A544,[4]ImportationMaterialProgrammingE!$B:$V,21,0))</f>
        <v>#N/A</v>
      </c>
      <c r="AB544" s="22" t="e">
        <f>VLOOKUP(E544,[3]Relatório!$A$1:$AK$65536,36,0)</f>
        <v>#N/A</v>
      </c>
      <c r="AF544" s="24"/>
      <c r="AG544" s="24"/>
      <c r="AH544" s="24"/>
      <c r="AI544" s="24"/>
    </row>
    <row r="545" spans="1:35" x14ac:dyDescent="0.25">
      <c r="A545" s="34">
        <v>80538066</v>
      </c>
      <c r="B545" s="33">
        <v>1250255077</v>
      </c>
      <c r="C545" s="33" t="s">
        <v>588</v>
      </c>
      <c r="D545" s="15">
        <f>VLOOKUP(C545,[1]CC!D$3:P$20,12,0)</f>
        <v>44639</v>
      </c>
      <c r="E545" s="16" t="e">
        <f>VLOOKUP(A545,[4]ImportationMaterialProgrammingE!B$3:C$1048576,2,0)</f>
        <v>#N/A</v>
      </c>
      <c r="H545" s="17">
        <f t="shared" ca="1" si="33"/>
        <v>91</v>
      </c>
      <c r="I545" s="15" t="e">
        <f>IF(VLOOKUP(A545,[4]ImportationMaterialProgrammingE!B$4:U$1048576,20,0)=0,"",VLOOKUP(A545,[4]ImportationMaterialProgrammingE!B$4:U$1048576,20,0))</f>
        <v>#N/A</v>
      </c>
      <c r="J545" s="15" t="e">
        <f>IF(VLOOKUP(A545,[4]ImportationMaterialProgrammingE!B$3:Y$1048576,24,0)&lt;&gt;"","Sim","Não")</f>
        <v>#N/A</v>
      </c>
      <c r="K545" s="15" t="e">
        <f>IF(VLOOKUP(A545,[4]ImportationMaterialProgrammingE!B:X,23,0)="DTA TRANSP",VLOOKUP(A545,[4]ImportationMaterialProgrammingE!B:V,21,0),"")</f>
        <v>#N/A</v>
      </c>
      <c r="L545" s="15" t="e">
        <f>IF(VLOOKUP(A545,[4]ImportationMaterialProgrammingE!B:Y,24,0)=0,"",VLOOKUP(A545,[4]ImportationMaterialProgrammingE!B:Y,24,0))</f>
        <v>#N/A</v>
      </c>
      <c r="Q545" s="16" t="e">
        <f>VLOOKUP(A545,[4]ImportationMaterialProgrammingE!B:AN,39,0)</f>
        <v>#N/A</v>
      </c>
      <c r="R545" s="22" t="e">
        <f>VLOOKUP(E545,[3]Relatório!$A$1:$AK$65536,29,0)</f>
        <v>#N/A</v>
      </c>
      <c r="T545" s="17" t="e">
        <f>VLOOKUP(A545,[4]ImportationMaterialProgrammingE!B:F,5,0)</f>
        <v>#N/A</v>
      </c>
      <c r="U545" s="22" t="e">
        <f>VLOOKUP(E545,[3]Relatório!$A$1:$AK$65536,33,0)</f>
        <v>#N/A</v>
      </c>
      <c r="W545" s="18" t="str">
        <f t="shared" ca="1" si="35"/>
        <v/>
      </c>
      <c r="Z545" s="15" t="e">
        <f>VLOOKUP(A545,[4]ImportationMaterialProgrammingE!B:X,23,0)</f>
        <v>#N/A</v>
      </c>
      <c r="AA545" s="1" t="e">
        <f>IF(Z545="DTA TRANSP","",VLOOKUP(A545,[4]ImportationMaterialProgrammingE!$B:$V,21,0))</f>
        <v>#N/A</v>
      </c>
      <c r="AB545" s="22" t="e">
        <f>VLOOKUP(E545,[3]Relatório!$A$1:$AK$65536,36,0)</f>
        <v>#N/A</v>
      </c>
      <c r="AF545" s="24"/>
      <c r="AG545" s="24"/>
      <c r="AH545" s="24"/>
      <c r="AI545" s="24"/>
    </row>
    <row r="546" spans="1:35" x14ac:dyDescent="0.25">
      <c r="A546" s="34">
        <v>80538067</v>
      </c>
      <c r="B546" s="33">
        <v>1250255076</v>
      </c>
      <c r="C546" s="33" t="s">
        <v>588</v>
      </c>
      <c r="D546" s="15">
        <f>VLOOKUP(C546,[1]CC!D$3:P$20,12,0)</f>
        <v>44639</v>
      </c>
      <c r="E546" s="16" t="str">
        <f>VLOOKUP(A546,[4]ImportationMaterialProgrammingE!B$3:C$1048576,2,0)</f>
        <v xml:space="preserve">540202397 </v>
      </c>
      <c r="H546" s="17">
        <f t="shared" ca="1" si="33"/>
        <v>91</v>
      </c>
      <c r="I546" s="15" t="str">
        <f>IF(VLOOKUP(A546,[4]ImportationMaterialProgrammingE!B$4:U$1048576,20,0)=0,"",VLOOKUP(A546,[4]ImportationMaterialProgrammingE!B$4:U$1048576,20,0))</f>
        <v/>
      </c>
      <c r="J546" s="15" t="str">
        <f>IF(VLOOKUP(A546,[4]ImportationMaterialProgrammingE!B$3:Y$1048576,24,0)&lt;&gt;"","Sim","Não")</f>
        <v>Não</v>
      </c>
      <c r="K546" s="15" t="str">
        <f>IF(VLOOKUP(A546,[4]ImportationMaterialProgrammingE!B:X,23,0)="DTA TRANSP",VLOOKUP(A546,[4]ImportationMaterialProgrammingE!B:V,21,0),"")</f>
        <v/>
      </c>
      <c r="L546" s="15" t="str">
        <f>IF(VLOOKUP(A546,[4]ImportationMaterialProgrammingE!B:Y,24,0)=0,"",VLOOKUP(A546,[4]ImportationMaterialProgrammingE!B:Y,24,0))</f>
        <v/>
      </c>
      <c r="Q546" s="16" t="str">
        <f>VLOOKUP(A546,[4]ImportationMaterialProgrammingE!B:AN,39,0)</f>
        <v xml:space="preserve">          </v>
      </c>
      <c r="R546" s="22" t="e">
        <f>VLOOKUP(E546,[3]Relatório!$A$1:$AK$65536,29,0)</f>
        <v>#N/A</v>
      </c>
      <c r="T546" s="17" t="str">
        <f>VLOOKUP(A546,[4]ImportationMaterialProgrammingE!B:F,5,0)</f>
        <v/>
      </c>
      <c r="U546" s="22" t="e">
        <f>VLOOKUP(E546,[3]Relatório!$A$1:$AK$65536,33,0)</f>
        <v>#N/A</v>
      </c>
      <c r="W546" s="18" t="str">
        <f t="shared" ca="1" si="35"/>
        <v/>
      </c>
      <c r="Z546" s="15" t="str">
        <f>VLOOKUP(A546,[4]ImportationMaterialProgrammingE!B:X,23,0)</f>
        <v/>
      </c>
      <c r="AA546" s="1" t="str">
        <f>IF(Z546="DTA TRANSP","",VLOOKUP(A546,[4]ImportationMaterialProgrammingE!$B:$V,21,0))</f>
        <v/>
      </c>
      <c r="AB546" s="22" t="e">
        <f>VLOOKUP(E546,[3]Relatório!$A$1:$AK$65536,36,0)</f>
        <v>#N/A</v>
      </c>
      <c r="AF546" s="24"/>
      <c r="AG546" s="24"/>
      <c r="AH546" s="24"/>
      <c r="AI546" s="24"/>
    </row>
    <row r="547" spans="1:35" x14ac:dyDescent="0.25">
      <c r="A547" s="34">
        <v>80538076</v>
      </c>
      <c r="B547" s="33">
        <v>1250255079</v>
      </c>
      <c r="C547" s="33" t="s">
        <v>588</v>
      </c>
      <c r="D547" s="15">
        <f>VLOOKUP(C547,[1]CC!D$3:P$20,12,0)</f>
        <v>44639</v>
      </c>
      <c r="E547" s="16" t="e">
        <f>VLOOKUP(A547,[4]ImportationMaterialProgrammingE!B$3:C$1048576,2,0)</f>
        <v>#N/A</v>
      </c>
      <c r="H547" s="17">
        <f t="shared" ca="1" si="33"/>
        <v>91</v>
      </c>
      <c r="I547" s="15" t="e">
        <f>IF(VLOOKUP(A547,[4]ImportationMaterialProgrammingE!B$4:U$1048576,20,0)=0,"",VLOOKUP(A547,[4]ImportationMaterialProgrammingE!B$4:U$1048576,20,0))</f>
        <v>#N/A</v>
      </c>
      <c r="J547" s="15" t="e">
        <f>IF(VLOOKUP(A547,[4]ImportationMaterialProgrammingE!B$3:Y$1048576,24,0)&lt;&gt;"","Sim","Não")</f>
        <v>#N/A</v>
      </c>
      <c r="K547" s="15" t="e">
        <f>IF(VLOOKUP(A547,[4]ImportationMaterialProgrammingE!B:X,23,0)="DTA TRANSP",VLOOKUP(A547,[4]ImportationMaterialProgrammingE!B:V,21,0),"")</f>
        <v>#N/A</v>
      </c>
      <c r="L547" s="15" t="e">
        <f>IF(VLOOKUP(A547,[4]ImportationMaterialProgrammingE!B:Y,24,0)=0,"",VLOOKUP(A547,[4]ImportationMaterialProgrammingE!B:Y,24,0))</f>
        <v>#N/A</v>
      </c>
      <c r="Q547" s="16" t="e">
        <f>VLOOKUP(A547,[4]ImportationMaterialProgrammingE!B:AN,39,0)</f>
        <v>#N/A</v>
      </c>
      <c r="R547" s="22" t="e">
        <f>VLOOKUP(E547,[3]Relatório!$A$1:$AK$65536,29,0)</f>
        <v>#N/A</v>
      </c>
      <c r="T547" s="17" t="e">
        <f>VLOOKUP(A547,[4]ImportationMaterialProgrammingE!B:F,5,0)</f>
        <v>#N/A</v>
      </c>
      <c r="U547" s="22" t="e">
        <f>VLOOKUP(E547,[3]Relatório!$A$1:$AK$65536,33,0)</f>
        <v>#N/A</v>
      </c>
      <c r="W547" s="18" t="str">
        <f t="shared" ca="1" si="35"/>
        <v/>
      </c>
      <c r="Z547" s="15" t="e">
        <f>VLOOKUP(A547,[4]ImportationMaterialProgrammingE!B:X,23,0)</f>
        <v>#N/A</v>
      </c>
      <c r="AA547" s="1" t="e">
        <f>IF(Z547="DTA TRANSP","",VLOOKUP(A547,[4]ImportationMaterialProgrammingE!$B:$V,21,0))</f>
        <v>#N/A</v>
      </c>
      <c r="AB547" s="22" t="e">
        <f>VLOOKUP(E547,[3]Relatório!$A$1:$AK$65536,36,0)</f>
        <v>#N/A</v>
      </c>
      <c r="AF547" s="24"/>
      <c r="AG547" s="24"/>
      <c r="AH547" s="24"/>
      <c r="AI547" s="24"/>
    </row>
    <row r="548" spans="1:35" x14ac:dyDescent="0.25">
      <c r="A548" s="34">
        <v>80538078</v>
      </c>
      <c r="B548" s="33">
        <v>1250255078</v>
      </c>
      <c r="C548" s="33" t="s">
        <v>588</v>
      </c>
      <c r="D548" s="15">
        <f>VLOOKUP(C548,[1]CC!D$3:P$20,12,0)</f>
        <v>44639</v>
      </c>
      <c r="E548" s="16" t="str">
        <f>VLOOKUP(A548,[4]ImportationMaterialProgrammingE!B$3:C$1048576,2,0)</f>
        <v xml:space="preserve">540202352 </v>
      </c>
      <c r="H548" s="17">
        <f t="shared" ca="1" si="33"/>
        <v>91</v>
      </c>
      <c r="I548" s="15" t="str">
        <f>IF(VLOOKUP(A548,[4]ImportationMaterialProgrammingE!B$4:U$1048576,20,0)=0,"",VLOOKUP(A548,[4]ImportationMaterialProgrammingE!B$4:U$1048576,20,0))</f>
        <v/>
      </c>
      <c r="J548" s="15" t="str">
        <f>IF(VLOOKUP(A548,[4]ImportationMaterialProgrammingE!B$3:Y$1048576,24,0)&lt;&gt;"","Sim","Não")</f>
        <v>Não</v>
      </c>
      <c r="K548" s="15" t="str">
        <f>IF(VLOOKUP(A548,[4]ImportationMaterialProgrammingE!B:X,23,0)="DTA TRANSP",VLOOKUP(A548,[4]ImportationMaterialProgrammingE!B:V,21,0),"")</f>
        <v/>
      </c>
      <c r="L548" s="15" t="str">
        <f>IF(VLOOKUP(A548,[4]ImportationMaterialProgrammingE!B:Y,24,0)=0,"",VLOOKUP(A548,[4]ImportationMaterialProgrammingE!B:Y,24,0))</f>
        <v/>
      </c>
      <c r="Q548" s="16" t="str">
        <f>VLOOKUP(A548,[4]ImportationMaterialProgrammingE!B:AN,39,0)</f>
        <v xml:space="preserve">          </v>
      </c>
      <c r="R548" s="22" t="e">
        <f>VLOOKUP(E548,[3]Relatório!$A$1:$AK$65536,29,0)</f>
        <v>#N/A</v>
      </c>
      <c r="T548" s="17" t="str">
        <f>VLOOKUP(A548,[4]ImportationMaterialProgrammingE!B:F,5,0)</f>
        <v/>
      </c>
      <c r="U548" s="22" t="e">
        <f>VLOOKUP(E548,[3]Relatório!$A$1:$AK$65536,33,0)</f>
        <v>#N/A</v>
      </c>
      <c r="W548" s="18" t="str">
        <f t="shared" ca="1" si="35"/>
        <v/>
      </c>
      <c r="Z548" s="15" t="str">
        <f>VLOOKUP(A548,[4]ImportationMaterialProgrammingE!B:X,23,0)</f>
        <v>SBL</v>
      </c>
      <c r="AA548" s="1" t="str">
        <f>IF(Z548="DTA TRANSP","",VLOOKUP(A548,[4]ImportationMaterialProgrammingE!$B:$V,21,0))</f>
        <v/>
      </c>
      <c r="AB548" s="22" t="e">
        <f>VLOOKUP(E548,[3]Relatório!$A$1:$AK$65536,36,0)</f>
        <v>#N/A</v>
      </c>
      <c r="AF548" s="24"/>
      <c r="AG548" s="24"/>
      <c r="AH548" s="24"/>
      <c r="AI548" s="24"/>
    </row>
    <row r="549" spans="1:35" x14ac:dyDescent="0.25">
      <c r="A549" s="34">
        <v>80538096</v>
      </c>
      <c r="B549" s="33">
        <v>1250255080</v>
      </c>
      <c r="C549" s="33" t="s">
        <v>588</v>
      </c>
      <c r="D549" s="15">
        <f>VLOOKUP(C549,[1]CC!D$3:P$20,12,0)</f>
        <v>44639</v>
      </c>
      <c r="E549" s="16" t="e">
        <f>VLOOKUP(A549,[4]ImportationMaterialProgrammingE!B$3:C$1048576,2,0)</f>
        <v>#N/A</v>
      </c>
      <c r="H549" s="17">
        <f t="shared" ca="1" si="33"/>
        <v>91</v>
      </c>
      <c r="I549" s="15" t="e">
        <f>IF(VLOOKUP(A549,[4]ImportationMaterialProgrammingE!B$4:U$1048576,20,0)=0,"",VLOOKUP(A549,[4]ImportationMaterialProgrammingE!B$4:U$1048576,20,0))</f>
        <v>#N/A</v>
      </c>
      <c r="J549" s="15" t="e">
        <f>IF(VLOOKUP(A549,[4]ImportationMaterialProgrammingE!B$3:Y$1048576,24,0)&lt;&gt;"","Sim","Não")</f>
        <v>#N/A</v>
      </c>
      <c r="K549" s="15" t="e">
        <f>IF(VLOOKUP(A549,[4]ImportationMaterialProgrammingE!B:X,23,0)="DTA TRANSP",VLOOKUP(A549,[4]ImportationMaterialProgrammingE!B:V,21,0),"")</f>
        <v>#N/A</v>
      </c>
      <c r="L549" s="15" t="e">
        <f>IF(VLOOKUP(A549,[4]ImportationMaterialProgrammingE!B:Y,24,0)=0,"",VLOOKUP(A549,[4]ImportationMaterialProgrammingE!B:Y,24,0))</f>
        <v>#N/A</v>
      </c>
      <c r="Q549" s="16" t="e">
        <f>VLOOKUP(A549,[4]ImportationMaterialProgrammingE!B:AN,39,0)</f>
        <v>#N/A</v>
      </c>
      <c r="R549" s="22" t="e">
        <f>VLOOKUP(E549,[3]Relatório!$A$1:$AK$65536,29,0)</f>
        <v>#N/A</v>
      </c>
      <c r="T549" s="17" t="e">
        <f>VLOOKUP(A549,[4]ImportationMaterialProgrammingE!B:F,5,0)</f>
        <v>#N/A</v>
      </c>
      <c r="U549" s="22" t="e">
        <f>VLOOKUP(E549,[3]Relatório!$A$1:$AK$65536,33,0)</f>
        <v>#N/A</v>
      </c>
      <c r="W549" s="18" t="str">
        <f t="shared" ca="1" si="35"/>
        <v/>
      </c>
      <c r="Z549" s="15" t="e">
        <f>VLOOKUP(A549,[4]ImportationMaterialProgrammingE!B:X,23,0)</f>
        <v>#N/A</v>
      </c>
      <c r="AA549" s="1" t="e">
        <f>IF(Z549="DTA TRANSP","",VLOOKUP(A549,[4]ImportationMaterialProgrammingE!$B:$V,21,0))</f>
        <v>#N/A</v>
      </c>
      <c r="AB549" s="22" t="e">
        <f>VLOOKUP(E549,[3]Relatório!$A$1:$AK$65536,36,0)</f>
        <v>#N/A</v>
      </c>
      <c r="AF549" s="24"/>
      <c r="AG549" s="24"/>
      <c r="AH549" s="24"/>
      <c r="AI549" s="24"/>
    </row>
    <row r="550" spans="1:35" x14ac:dyDescent="0.25">
      <c r="A550" s="34">
        <v>80538097</v>
      </c>
      <c r="B550" s="33">
        <v>1250255083</v>
      </c>
      <c r="C550" s="33" t="s">
        <v>588</v>
      </c>
      <c r="D550" s="15">
        <f>VLOOKUP(C550,[1]CC!D$3:P$20,12,0)</f>
        <v>44639</v>
      </c>
      <c r="E550" s="16" t="str">
        <f>VLOOKUP(A550,[4]ImportationMaterialProgrammingE!B$3:C$1048576,2,0)</f>
        <v xml:space="preserve">540202405 </v>
      </c>
      <c r="H550" s="17">
        <f t="shared" ca="1" si="33"/>
        <v>91</v>
      </c>
      <c r="I550" s="15" t="str">
        <f>IF(VLOOKUP(A550,[4]ImportationMaterialProgrammingE!B$4:U$1048576,20,0)=0,"",VLOOKUP(A550,[4]ImportationMaterialProgrammingE!B$4:U$1048576,20,0))</f>
        <v/>
      </c>
      <c r="J550" s="15" t="str">
        <f>IF(VLOOKUP(A550,[4]ImportationMaterialProgrammingE!B$3:Y$1048576,24,0)&lt;&gt;"","Sim","Não")</f>
        <v>Não</v>
      </c>
      <c r="K550" s="15" t="str">
        <f>IF(VLOOKUP(A550,[4]ImportationMaterialProgrammingE!B:X,23,0)="DTA TRANSP",VLOOKUP(A550,[4]ImportationMaterialProgrammingE!B:V,21,0),"")</f>
        <v/>
      </c>
      <c r="L550" s="15" t="str">
        <f>IF(VLOOKUP(A550,[4]ImportationMaterialProgrammingE!B:Y,24,0)=0,"",VLOOKUP(A550,[4]ImportationMaterialProgrammingE!B:Y,24,0))</f>
        <v/>
      </c>
      <c r="Q550" s="16" t="str">
        <f>VLOOKUP(A550,[4]ImportationMaterialProgrammingE!B:AN,39,0)</f>
        <v xml:space="preserve">          </v>
      </c>
      <c r="R550" s="22" t="e">
        <f>VLOOKUP(E550,[3]Relatório!$A$1:$AK$65536,29,0)</f>
        <v>#N/A</v>
      </c>
      <c r="T550" s="17" t="str">
        <f>VLOOKUP(A550,[4]ImportationMaterialProgrammingE!B:F,5,0)</f>
        <v/>
      </c>
      <c r="U550" s="22" t="e">
        <f>VLOOKUP(E550,[3]Relatório!$A$1:$AK$65536,33,0)</f>
        <v>#N/A</v>
      </c>
      <c r="W550" s="18" t="str">
        <f t="shared" ca="1" si="35"/>
        <v/>
      </c>
      <c r="Z550" s="15" t="str">
        <f>VLOOKUP(A550,[4]ImportationMaterialProgrammingE!B:X,23,0)</f>
        <v/>
      </c>
      <c r="AA550" s="1" t="str">
        <f>IF(Z550="DTA TRANSP","",VLOOKUP(A550,[4]ImportationMaterialProgrammingE!$B:$V,21,0))</f>
        <v/>
      </c>
      <c r="AB550" s="22" t="e">
        <f>VLOOKUP(E550,[3]Relatório!$A$1:$AK$65536,36,0)</f>
        <v>#N/A</v>
      </c>
      <c r="AF550" s="24"/>
      <c r="AG550" s="24"/>
      <c r="AH550" s="24"/>
      <c r="AI550" s="24"/>
    </row>
    <row r="551" spans="1:35" x14ac:dyDescent="0.25">
      <c r="A551" s="34">
        <v>80538099</v>
      </c>
      <c r="B551" s="33">
        <v>1250255081</v>
      </c>
      <c r="C551" s="33" t="s">
        <v>588</v>
      </c>
      <c r="D551" s="15">
        <f>VLOOKUP(C551,[1]CC!D$3:P$20,12,0)</f>
        <v>44639</v>
      </c>
      <c r="E551" s="16" t="str">
        <f>VLOOKUP(A551,[4]ImportationMaterialProgrammingE!B$3:C$1048576,2,0)</f>
        <v xml:space="preserve">540202408 </v>
      </c>
      <c r="H551" s="17">
        <f t="shared" ca="1" si="33"/>
        <v>91</v>
      </c>
      <c r="I551" s="15" t="str">
        <f>IF(VLOOKUP(A551,[4]ImportationMaterialProgrammingE!B$4:U$1048576,20,0)=0,"",VLOOKUP(A551,[4]ImportationMaterialProgrammingE!B$4:U$1048576,20,0))</f>
        <v/>
      </c>
      <c r="J551" s="15" t="str">
        <f>IF(VLOOKUP(A551,[4]ImportationMaterialProgrammingE!B$3:Y$1048576,24,0)&lt;&gt;"","Sim","Não")</f>
        <v>Não</v>
      </c>
      <c r="K551" s="15" t="str">
        <f>IF(VLOOKUP(A551,[4]ImportationMaterialProgrammingE!B:X,23,0)="DTA TRANSP",VLOOKUP(A551,[4]ImportationMaterialProgrammingE!B:V,21,0),"")</f>
        <v/>
      </c>
      <c r="L551" s="15" t="str">
        <f>IF(VLOOKUP(A551,[4]ImportationMaterialProgrammingE!B:Y,24,0)=0,"",VLOOKUP(A551,[4]ImportationMaterialProgrammingE!B:Y,24,0))</f>
        <v/>
      </c>
      <c r="Q551" s="16" t="str">
        <f>VLOOKUP(A551,[4]ImportationMaterialProgrammingE!B:AN,39,0)</f>
        <v xml:space="preserve">          </v>
      </c>
      <c r="R551" s="22" t="e">
        <f>VLOOKUP(E551,[3]Relatório!$A$1:$AK$65536,29,0)</f>
        <v>#N/A</v>
      </c>
      <c r="T551" s="17" t="str">
        <f>VLOOKUP(A551,[4]ImportationMaterialProgrammingE!B:F,5,0)</f>
        <v/>
      </c>
      <c r="U551" s="22" t="e">
        <f>VLOOKUP(E551,[3]Relatório!$A$1:$AK$65536,33,0)</f>
        <v>#N/A</v>
      </c>
      <c r="W551" s="18" t="str">
        <f t="shared" ca="1" si="35"/>
        <v/>
      </c>
      <c r="Z551" s="15" t="str">
        <f>VLOOKUP(A551,[4]ImportationMaterialProgrammingE!B:X,23,0)</f>
        <v/>
      </c>
      <c r="AA551" s="1" t="str">
        <f>IF(Z551="DTA TRANSP","",VLOOKUP(A551,[4]ImportationMaterialProgrammingE!$B:$V,21,0))</f>
        <v/>
      </c>
      <c r="AB551" s="22" t="e">
        <f>VLOOKUP(E551,[3]Relatório!$A$1:$AK$65536,36,0)</f>
        <v>#N/A</v>
      </c>
      <c r="AF551" s="24"/>
      <c r="AG551" s="24"/>
      <c r="AH551" s="24"/>
      <c r="AI551" s="24"/>
    </row>
    <row r="552" spans="1:35" x14ac:dyDescent="0.25">
      <c r="A552" s="34">
        <v>80538100</v>
      </c>
      <c r="B552" s="33">
        <v>1250255085</v>
      </c>
      <c r="C552" s="33" t="s">
        <v>588</v>
      </c>
      <c r="D552" s="15">
        <f>VLOOKUP(C552,[1]CC!D$3:P$20,12,0)</f>
        <v>44639</v>
      </c>
      <c r="E552" s="16" t="str">
        <f>VLOOKUP(A552,[4]ImportationMaterialProgrammingE!B$3:C$1048576,2,0)</f>
        <v xml:space="preserve">540202409 </v>
      </c>
      <c r="H552" s="17">
        <f t="shared" ca="1" si="33"/>
        <v>91</v>
      </c>
      <c r="I552" s="15" t="str">
        <f>IF(VLOOKUP(A552,[4]ImportationMaterialProgrammingE!B$4:U$1048576,20,0)=0,"",VLOOKUP(A552,[4]ImportationMaterialProgrammingE!B$4:U$1048576,20,0))</f>
        <v/>
      </c>
      <c r="J552" s="15" t="str">
        <f>IF(VLOOKUP(A552,[4]ImportationMaterialProgrammingE!B$3:Y$1048576,24,0)&lt;&gt;"","Sim","Não")</f>
        <v>Não</v>
      </c>
      <c r="K552" s="15" t="str">
        <f>IF(VLOOKUP(A552,[4]ImportationMaterialProgrammingE!B:X,23,0)="DTA TRANSP",VLOOKUP(A552,[4]ImportationMaterialProgrammingE!B:V,21,0),"")</f>
        <v/>
      </c>
      <c r="L552" s="15" t="str">
        <f>IF(VLOOKUP(A552,[4]ImportationMaterialProgrammingE!B:Y,24,0)=0,"",VLOOKUP(A552,[4]ImportationMaterialProgrammingE!B:Y,24,0))</f>
        <v/>
      </c>
      <c r="Q552" s="16" t="str">
        <f>VLOOKUP(A552,[4]ImportationMaterialProgrammingE!B:AN,39,0)</f>
        <v xml:space="preserve">          </v>
      </c>
      <c r="R552" s="22" t="e">
        <f>VLOOKUP(E552,[3]Relatório!$A$1:$AK$65536,29,0)</f>
        <v>#N/A</v>
      </c>
      <c r="T552" s="17" t="str">
        <f>VLOOKUP(A552,[4]ImportationMaterialProgrammingE!B:F,5,0)</f>
        <v/>
      </c>
      <c r="U552" s="22" t="e">
        <f>VLOOKUP(E552,[3]Relatório!$A$1:$AK$65536,33,0)</f>
        <v>#N/A</v>
      </c>
      <c r="W552" s="18" t="str">
        <f t="shared" ca="1" si="35"/>
        <v/>
      </c>
      <c r="Z552" s="15" t="str">
        <f>VLOOKUP(A552,[4]ImportationMaterialProgrammingE!B:X,23,0)</f>
        <v/>
      </c>
      <c r="AA552" s="1" t="str">
        <f>IF(Z552="DTA TRANSP","",VLOOKUP(A552,[4]ImportationMaterialProgrammingE!$B:$V,21,0))</f>
        <v/>
      </c>
      <c r="AB552" s="22" t="e">
        <f>VLOOKUP(E552,[3]Relatório!$A$1:$AK$65536,36,0)</f>
        <v>#N/A</v>
      </c>
      <c r="AF552" s="24"/>
      <c r="AG552" s="24"/>
      <c r="AH552" s="24"/>
      <c r="AI552" s="24"/>
    </row>
    <row r="553" spans="1:35" x14ac:dyDescent="0.25">
      <c r="A553" s="34">
        <v>80538125</v>
      </c>
      <c r="B553" s="33">
        <v>1250255087</v>
      </c>
      <c r="C553" s="33" t="s">
        <v>588</v>
      </c>
      <c r="D553" s="15">
        <f>VLOOKUP(C553,[1]CC!D$3:P$20,12,0)</f>
        <v>44639</v>
      </c>
      <c r="E553" s="16" t="str">
        <f>VLOOKUP(A553,[4]ImportationMaterialProgrammingE!B$3:C$1048576,2,0)</f>
        <v xml:space="preserve">540202410 </v>
      </c>
      <c r="H553" s="17">
        <f t="shared" ca="1" si="33"/>
        <v>91</v>
      </c>
      <c r="I553" s="15" t="str">
        <f>IF(VLOOKUP(A553,[4]ImportationMaterialProgrammingE!B$4:U$1048576,20,0)=0,"",VLOOKUP(A553,[4]ImportationMaterialProgrammingE!B$4:U$1048576,20,0))</f>
        <v/>
      </c>
      <c r="J553" s="15" t="str">
        <f>IF(VLOOKUP(A553,[4]ImportationMaterialProgrammingE!B$3:Y$1048576,24,0)&lt;&gt;"","Sim","Não")</f>
        <v>Não</v>
      </c>
      <c r="K553" s="15" t="str">
        <f>IF(VLOOKUP(A553,[4]ImportationMaterialProgrammingE!B:X,23,0)="DTA TRANSP",VLOOKUP(A553,[4]ImportationMaterialProgrammingE!B:V,21,0),"")</f>
        <v/>
      </c>
      <c r="L553" s="15" t="str">
        <f>IF(VLOOKUP(A553,[4]ImportationMaterialProgrammingE!B:Y,24,0)=0,"",VLOOKUP(A553,[4]ImportationMaterialProgrammingE!B:Y,24,0))</f>
        <v/>
      </c>
      <c r="Q553" s="16" t="str">
        <f>VLOOKUP(A553,[4]ImportationMaterialProgrammingE!B:AN,39,0)</f>
        <v xml:space="preserve">          </v>
      </c>
      <c r="R553" s="22" t="e">
        <f>VLOOKUP(E553,[3]Relatório!$A$1:$AK$65536,29,0)</f>
        <v>#N/A</v>
      </c>
      <c r="T553" s="17" t="str">
        <f>VLOOKUP(A553,[4]ImportationMaterialProgrammingE!B:F,5,0)</f>
        <v/>
      </c>
      <c r="U553" s="22" t="e">
        <f>VLOOKUP(E553,[3]Relatório!$A$1:$AK$65536,33,0)</f>
        <v>#N/A</v>
      </c>
      <c r="W553" s="18" t="str">
        <f t="shared" ca="1" si="35"/>
        <v/>
      </c>
      <c r="Z553" s="15" t="str">
        <f>VLOOKUP(A553,[4]ImportationMaterialProgrammingE!B:X,23,0)</f>
        <v/>
      </c>
      <c r="AA553" s="1" t="str">
        <f>IF(Z553="DTA TRANSP","",VLOOKUP(A553,[4]ImportationMaterialProgrammingE!$B:$V,21,0))</f>
        <v/>
      </c>
      <c r="AB553" s="22" t="e">
        <f>VLOOKUP(E553,[3]Relatório!$A$1:$AK$65536,36,0)</f>
        <v>#N/A</v>
      </c>
      <c r="AF553" s="24"/>
      <c r="AG553" s="24"/>
      <c r="AH553" s="24"/>
      <c r="AI553" s="24"/>
    </row>
    <row r="554" spans="1:35" x14ac:dyDescent="0.25">
      <c r="A554" s="34">
        <v>80538129</v>
      </c>
      <c r="B554" s="33">
        <v>1250255089</v>
      </c>
      <c r="C554" s="33" t="s">
        <v>588</v>
      </c>
      <c r="D554" s="15">
        <f>VLOOKUP(C554,[1]CC!D$3:P$20,12,0)</f>
        <v>44639</v>
      </c>
      <c r="E554" s="16" t="e">
        <f>VLOOKUP(A554,[4]ImportationMaterialProgrammingE!B$3:C$1048576,2,0)</f>
        <v>#N/A</v>
      </c>
      <c r="H554" s="17">
        <f t="shared" ca="1" si="33"/>
        <v>91</v>
      </c>
      <c r="I554" s="15" t="e">
        <f>IF(VLOOKUP(A554,[4]ImportationMaterialProgrammingE!B$4:U$1048576,20,0)=0,"",VLOOKUP(A554,[4]ImportationMaterialProgrammingE!B$4:U$1048576,20,0))</f>
        <v>#N/A</v>
      </c>
      <c r="J554" s="15" t="e">
        <f>IF(VLOOKUP(A554,[4]ImportationMaterialProgrammingE!B$3:Y$1048576,24,0)&lt;&gt;"","Sim","Não")</f>
        <v>#N/A</v>
      </c>
      <c r="K554" s="15" t="e">
        <f>IF(VLOOKUP(A554,[4]ImportationMaterialProgrammingE!B:X,23,0)="DTA TRANSP",VLOOKUP(A554,[4]ImportationMaterialProgrammingE!B:V,21,0),"")</f>
        <v>#N/A</v>
      </c>
      <c r="L554" s="15" t="e">
        <f>IF(VLOOKUP(A554,[4]ImportationMaterialProgrammingE!B:Y,24,0)=0,"",VLOOKUP(A554,[4]ImportationMaterialProgrammingE!B:Y,24,0))</f>
        <v>#N/A</v>
      </c>
      <c r="Q554" s="16" t="e">
        <f>VLOOKUP(A554,[4]ImportationMaterialProgrammingE!B:AN,39,0)</f>
        <v>#N/A</v>
      </c>
      <c r="R554" s="22" t="e">
        <f>VLOOKUP(E554,[3]Relatório!$A$1:$AK$65536,29,0)</f>
        <v>#N/A</v>
      </c>
      <c r="T554" s="17" t="e">
        <f>VLOOKUP(A554,[4]ImportationMaterialProgrammingE!B:F,5,0)</f>
        <v>#N/A</v>
      </c>
      <c r="U554" s="22" t="e">
        <f>VLOOKUP(E554,[3]Relatório!$A$1:$AK$65536,33,0)</f>
        <v>#N/A</v>
      </c>
      <c r="W554" s="18" t="str">
        <f t="shared" ca="1" si="35"/>
        <v/>
      </c>
      <c r="Z554" s="15" t="e">
        <f>VLOOKUP(A554,[4]ImportationMaterialProgrammingE!B:X,23,0)</f>
        <v>#N/A</v>
      </c>
      <c r="AA554" s="1" t="e">
        <f>IF(Z554="DTA TRANSP","",VLOOKUP(A554,[4]ImportationMaterialProgrammingE!$B:$V,21,0))</f>
        <v>#N/A</v>
      </c>
      <c r="AB554" s="22" t="e">
        <f>VLOOKUP(E554,[3]Relatório!$A$1:$AK$65536,36,0)</f>
        <v>#N/A</v>
      </c>
      <c r="AF554" s="24"/>
      <c r="AG554" s="24"/>
      <c r="AH554" s="24"/>
      <c r="AI554" s="24"/>
    </row>
    <row r="555" spans="1:35" x14ac:dyDescent="0.25">
      <c r="A555" s="34">
        <v>80538132</v>
      </c>
      <c r="B555" s="33">
        <v>1250255090</v>
      </c>
      <c r="C555" s="33" t="s">
        <v>588</v>
      </c>
      <c r="D555" s="15">
        <f>VLOOKUP(C555,[1]CC!D$3:P$20,12,0)</f>
        <v>44639</v>
      </c>
      <c r="E555" s="16" t="str">
        <f>VLOOKUP(A555,[4]ImportationMaterialProgrammingE!B$3:C$1048576,2,0)</f>
        <v xml:space="preserve">540202411 </v>
      </c>
      <c r="H555" s="17">
        <f t="shared" ca="1" si="33"/>
        <v>91</v>
      </c>
      <c r="I555" s="15" t="str">
        <f>IF(VLOOKUP(A555,[4]ImportationMaterialProgrammingE!B$4:U$1048576,20,0)=0,"",VLOOKUP(A555,[4]ImportationMaterialProgrammingE!B$4:U$1048576,20,0))</f>
        <v/>
      </c>
      <c r="J555" s="15" t="str">
        <f>IF(VLOOKUP(A555,[4]ImportationMaterialProgrammingE!B$3:Y$1048576,24,0)&lt;&gt;"","Sim","Não")</f>
        <v>Não</v>
      </c>
      <c r="K555" s="15" t="str">
        <f>IF(VLOOKUP(A555,[4]ImportationMaterialProgrammingE!B:X,23,0)="DTA TRANSP",VLOOKUP(A555,[4]ImportationMaterialProgrammingE!B:V,21,0),"")</f>
        <v/>
      </c>
      <c r="L555" s="15" t="str">
        <f>IF(VLOOKUP(A555,[4]ImportationMaterialProgrammingE!B:Y,24,0)=0,"",VLOOKUP(A555,[4]ImportationMaterialProgrammingE!B:Y,24,0))</f>
        <v/>
      </c>
      <c r="Q555" s="16" t="str">
        <f>VLOOKUP(A555,[4]ImportationMaterialProgrammingE!B:AN,39,0)</f>
        <v xml:space="preserve">          </v>
      </c>
      <c r="R555" s="22" t="e">
        <f>VLOOKUP(E555,[3]Relatório!$A$1:$AK$65536,29,0)</f>
        <v>#N/A</v>
      </c>
      <c r="T555" s="17" t="str">
        <f>VLOOKUP(A555,[4]ImportationMaterialProgrammingE!B:F,5,0)</f>
        <v/>
      </c>
      <c r="U555" s="22" t="e">
        <f>VLOOKUP(E555,[3]Relatório!$A$1:$AK$65536,33,0)</f>
        <v>#N/A</v>
      </c>
      <c r="W555" s="18" t="str">
        <f t="shared" ca="1" si="35"/>
        <v/>
      </c>
      <c r="Z555" s="15" t="str">
        <f>VLOOKUP(A555,[4]ImportationMaterialProgrammingE!B:X,23,0)</f>
        <v>SBL</v>
      </c>
      <c r="AA555" s="1" t="str">
        <f>IF(Z555="DTA TRANSP","",VLOOKUP(A555,[4]ImportationMaterialProgrammingE!$B:$V,21,0))</f>
        <v/>
      </c>
      <c r="AB555" s="22" t="e">
        <f>VLOOKUP(E555,[3]Relatório!$A$1:$AK$65536,36,0)</f>
        <v>#N/A</v>
      </c>
      <c r="AF555" s="24"/>
      <c r="AG555" s="24"/>
      <c r="AH555" s="24"/>
      <c r="AI555" s="24"/>
    </row>
    <row r="556" spans="1:35" x14ac:dyDescent="0.25">
      <c r="A556" s="34">
        <v>80538141</v>
      </c>
      <c r="B556" s="33">
        <v>1250255092</v>
      </c>
      <c r="C556" s="33" t="s">
        <v>588</v>
      </c>
      <c r="D556" s="15">
        <f>VLOOKUP(C556,[1]CC!D$3:P$20,12,0)</f>
        <v>44639</v>
      </c>
      <c r="E556" s="16" t="str">
        <f>VLOOKUP(A556,[4]ImportationMaterialProgrammingE!B$3:C$1048576,2,0)</f>
        <v xml:space="preserve">540202536 </v>
      </c>
      <c r="H556" s="17">
        <f t="shared" ca="1" si="33"/>
        <v>91</v>
      </c>
      <c r="I556" s="15" t="str">
        <f>IF(VLOOKUP(A556,[4]ImportationMaterialProgrammingE!B$4:U$1048576,20,0)=0,"",VLOOKUP(A556,[4]ImportationMaterialProgrammingE!B$4:U$1048576,20,0))</f>
        <v>22/03/2022</v>
      </c>
      <c r="J556" s="15" t="str">
        <f>IF(VLOOKUP(A556,[4]ImportationMaterialProgrammingE!B$3:Y$1048576,24,0)&lt;&gt;"","Sim","Não")</f>
        <v>Não</v>
      </c>
      <c r="K556" s="15" t="str">
        <f>IF(VLOOKUP(A556,[4]ImportationMaterialProgrammingE!B:X,23,0)="DTA TRANSP",VLOOKUP(A556,[4]ImportationMaterialProgrammingE!B:V,21,0),"")</f>
        <v/>
      </c>
      <c r="L556" s="15" t="str">
        <f>IF(VLOOKUP(A556,[4]ImportationMaterialProgrammingE!B:Y,24,0)=0,"",VLOOKUP(A556,[4]ImportationMaterialProgrammingE!B:Y,24,0))</f>
        <v/>
      </c>
      <c r="Q556" s="16" t="str">
        <f>VLOOKUP(A556,[4]ImportationMaterialProgrammingE!B:AN,39,0)</f>
        <v xml:space="preserve">          </v>
      </c>
      <c r="R556" s="22" t="e">
        <f>VLOOKUP(E556,[3]Relatório!$A$1:$AK$65536,29,0)</f>
        <v>#N/A</v>
      </c>
      <c r="T556" s="17" t="str">
        <f>VLOOKUP(A556,[4]ImportationMaterialProgrammingE!B:F,5,0)</f>
        <v/>
      </c>
      <c r="U556" s="22" t="e">
        <f>VLOOKUP(E556,[3]Relatório!$A$1:$AK$65536,33,0)</f>
        <v>#N/A</v>
      </c>
      <c r="W556" s="18" t="str">
        <f t="shared" ca="1" si="35"/>
        <v/>
      </c>
      <c r="Z556" s="15" t="str">
        <f>VLOOKUP(A556,[4]ImportationMaterialProgrammingE!B:X,23,0)</f>
        <v/>
      </c>
      <c r="AA556" s="1" t="str">
        <f>IF(Z556="DTA TRANSP","",VLOOKUP(A556,[4]ImportationMaterialProgrammingE!$B:$V,21,0))</f>
        <v/>
      </c>
      <c r="AB556" s="22" t="e">
        <f>VLOOKUP(E556,[3]Relatório!$A$1:$AK$65536,36,0)</f>
        <v>#N/A</v>
      </c>
      <c r="AF556" s="24"/>
      <c r="AG556" s="24"/>
      <c r="AH556" s="24"/>
      <c r="AI556" s="24"/>
    </row>
    <row r="557" spans="1:35" x14ac:dyDescent="0.25">
      <c r="A557" s="34">
        <v>80538151</v>
      </c>
      <c r="B557" s="33">
        <v>1250255093</v>
      </c>
      <c r="C557" s="33" t="s">
        <v>588</v>
      </c>
      <c r="D557" s="15">
        <f>VLOOKUP(C557,[1]CC!D$3:P$20,12,0)</f>
        <v>44639</v>
      </c>
      <c r="E557" s="16" t="str">
        <f>VLOOKUP(A557,[4]ImportationMaterialProgrammingE!B$3:C$1048576,2,0)</f>
        <v xml:space="preserve">540202412 </v>
      </c>
      <c r="H557" s="17">
        <f t="shared" ca="1" si="33"/>
        <v>91</v>
      </c>
      <c r="I557" s="15" t="str">
        <f>IF(VLOOKUP(A557,[4]ImportationMaterialProgrammingE!B$4:U$1048576,20,0)=0,"",VLOOKUP(A557,[4]ImportationMaterialProgrammingE!B$4:U$1048576,20,0))</f>
        <v/>
      </c>
      <c r="J557" s="15" t="str">
        <f>IF(VLOOKUP(A557,[4]ImportationMaterialProgrammingE!B$3:Y$1048576,24,0)&lt;&gt;"","Sim","Não")</f>
        <v>Não</v>
      </c>
      <c r="K557" s="15" t="str">
        <f>IF(VLOOKUP(A557,[4]ImportationMaterialProgrammingE!B:X,23,0)="DTA TRANSP",VLOOKUP(A557,[4]ImportationMaterialProgrammingE!B:V,21,0),"")</f>
        <v/>
      </c>
      <c r="L557" s="15" t="str">
        <f>IF(VLOOKUP(A557,[4]ImportationMaterialProgrammingE!B:Y,24,0)=0,"",VLOOKUP(A557,[4]ImportationMaterialProgrammingE!B:Y,24,0))</f>
        <v/>
      </c>
      <c r="Q557" s="16" t="str">
        <f>VLOOKUP(A557,[4]ImportationMaterialProgrammingE!B:AN,39,0)</f>
        <v xml:space="preserve">          </v>
      </c>
      <c r="R557" s="22" t="e">
        <f>VLOOKUP(E557,[3]Relatório!$A$1:$AK$65536,29,0)</f>
        <v>#N/A</v>
      </c>
      <c r="T557" s="17" t="str">
        <f>VLOOKUP(A557,[4]ImportationMaterialProgrammingE!B:F,5,0)</f>
        <v/>
      </c>
      <c r="U557" s="22" t="e">
        <f>VLOOKUP(E557,[3]Relatório!$A$1:$AK$65536,33,0)</f>
        <v>#N/A</v>
      </c>
      <c r="W557" s="18" t="str">
        <f t="shared" ca="1" si="35"/>
        <v/>
      </c>
      <c r="Z557" s="15" t="str">
        <f>VLOOKUP(A557,[4]ImportationMaterialProgrammingE!B:X,23,0)</f>
        <v/>
      </c>
      <c r="AA557" s="1" t="str">
        <f>IF(Z557="DTA TRANSP","",VLOOKUP(A557,[4]ImportationMaterialProgrammingE!$B:$V,21,0))</f>
        <v/>
      </c>
      <c r="AB557" s="22" t="e">
        <f>VLOOKUP(E557,[3]Relatório!$A$1:$AK$65536,36,0)</f>
        <v>#N/A</v>
      </c>
      <c r="AF557" s="24"/>
      <c r="AG557" s="24"/>
      <c r="AH557" s="24"/>
      <c r="AI557" s="24"/>
    </row>
    <row r="558" spans="1:35" x14ac:dyDescent="0.25">
      <c r="A558" s="34">
        <v>80538152</v>
      </c>
      <c r="B558" s="33">
        <v>1250255095</v>
      </c>
      <c r="C558" s="33" t="s">
        <v>588</v>
      </c>
      <c r="D558" s="15">
        <f>VLOOKUP(C558,[1]CC!D$3:P$20,12,0)</f>
        <v>44639</v>
      </c>
      <c r="E558" s="16" t="str">
        <f>VLOOKUP(A558,[4]ImportationMaterialProgrammingE!B$3:C$1048576,2,0)</f>
        <v xml:space="preserve">540202413 </v>
      </c>
      <c r="H558" s="17">
        <f t="shared" ca="1" si="33"/>
        <v>91</v>
      </c>
      <c r="I558" s="15" t="str">
        <f>IF(VLOOKUP(A558,[4]ImportationMaterialProgrammingE!B$4:U$1048576,20,0)=0,"",VLOOKUP(A558,[4]ImportationMaterialProgrammingE!B$4:U$1048576,20,0))</f>
        <v/>
      </c>
      <c r="J558" s="15" t="str">
        <f>IF(VLOOKUP(A558,[4]ImportationMaterialProgrammingE!B$3:Y$1048576,24,0)&lt;&gt;"","Sim","Não")</f>
        <v>Não</v>
      </c>
      <c r="K558" s="15" t="str">
        <f>IF(VLOOKUP(A558,[4]ImportationMaterialProgrammingE!B:X,23,0)="DTA TRANSP",VLOOKUP(A558,[4]ImportationMaterialProgrammingE!B:V,21,0),"")</f>
        <v/>
      </c>
      <c r="L558" s="15" t="str">
        <f>IF(VLOOKUP(A558,[4]ImportationMaterialProgrammingE!B:Y,24,0)=0,"",VLOOKUP(A558,[4]ImportationMaterialProgrammingE!B:Y,24,0))</f>
        <v/>
      </c>
      <c r="Q558" s="16" t="str">
        <f>VLOOKUP(A558,[4]ImportationMaterialProgrammingE!B:AN,39,0)</f>
        <v xml:space="preserve">          </v>
      </c>
      <c r="R558" s="22" t="e">
        <f>VLOOKUP(E558,[3]Relatório!$A$1:$AK$65536,29,0)</f>
        <v>#N/A</v>
      </c>
      <c r="T558" s="17" t="str">
        <f>VLOOKUP(A558,[4]ImportationMaterialProgrammingE!B:F,5,0)</f>
        <v/>
      </c>
      <c r="U558" s="22" t="e">
        <f>VLOOKUP(E558,[3]Relatório!$A$1:$AK$65536,33,0)</f>
        <v>#N/A</v>
      </c>
      <c r="W558" s="18" t="str">
        <f t="shared" ca="1" si="35"/>
        <v/>
      </c>
      <c r="Z558" s="15" t="str">
        <f>VLOOKUP(A558,[4]ImportationMaterialProgrammingE!B:X,23,0)</f>
        <v/>
      </c>
      <c r="AA558" s="1" t="str">
        <f>IF(Z558="DTA TRANSP","",VLOOKUP(A558,[4]ImportationMaterialProgrammingE!$B:$V,21,0))</f>
        <v/>
      </c>
      <c r="AB558" s="22" t="e">
        <f>VLOOKUP(E558,[3]Relatório!$A$1:$AK$65536,36,0)</f>
        <v>#N/A</v>
      </c>
      <c r="AF558" s="24"/>
      <c r="AG558" s="24"/>
      <c r="AH558" s="24"/>
      <c r="AI558" s="24"/>
    </row>
    <row r="559" spans="1:35" x14ac:dyDescent="0.25">
      <c r="A559" s="34">
        <v>80538153</v>
      </c>
      <c r="B559" s="33">
        <v>1250255091</v>
      </c>
      <c r="C559" s="33" t="s">
        <v>588</v>
      </c>
      <c r="D559" s="15">
        <f>VLOOKUP(C559,[1]CC!D$3:P$20,12,0)</f>
        <v>44639</v>
      </c>
      <c r="E559" s="16" t="str">
        <f>VLOOKUP(A559,[4]ImportationMaterialProgrammingE!B$3:C$1048576,2,0)</f>
        <v xml:space="preserve">540202415 </v>
      </c>
      <c r="H559" s="17">
        <f t="shared" ca="1" si="33"/>
        <v>91</v>
      </c>
      <c r="I559" s="15" t="str">
        <f>IF(VLOOKUP(A559,[4]ImportationMaterialProgrammingE!B$4:U$1048576,20,0)=0,"",VLOOKUP(A559,[4]ImportationMaterialProgrammingE!B$4:U$1048576,20,0))</f>
        <v/>
      </c>
      <c r="J559" s="15" t="str">
        <f>IF(VLOOKUP(A559,[4]ImportationMaterialProgrammingE!B$3:Y$1048576,24,0)&lt;&gt;"","Sim","Não")</f>
        <v>Não</v>
      </c>
      <c r="K559" s="15" t="str">
        <f>IF(VLOOKUP(A559,[4]ImportationMaterialProgrammingE!B:X,23,0)="DTA TRANSP",VLOOKUP(A559,[4]ImportationMaterialProgrammingE!B:V,21,0),"")</f>
        <v/>
      </c>
      <c r="L559" s="15" t="str">
        <f>IF(VLOOKUP(A559,[4]ImportationMaterialProgrammingE!B:Y,24,0)=0,"",VLOOKUP(A559,[4]ImportationMaterialProgrammingE!B:Y,24,0))</f>
        <v/>
      </c>
      <c r="Q559" s="16" t="str">
        <f>VLOOKUP(A559,[4]ImportationMaterialProgrammingE!B:AN,39,0)</f>
        <v xml:space="preserve">          </v>
      </c>
      <c r="R559" s="22" t="e">
        <f>VLOOKUP(E559,[3]Relatório!$A$1:$AK$65536,29,0)</f>
        <v>#N/A</v>
      </c>
      <c r="T559" s="17" t="str">
        <f>VLOOKUP(A559,[4]ImportationMaterialProgrammingE!B:F,5,0)</f>
        <v/>
      </c>
      <c r="U559" s="22" t="e">
        <f>VLOOKUP(E559,[3]Relatório!$A$1:$AK$65536,33,0)</f>
        <v>#N/A</v>
      </c>
      <c r="W559" s="18" t="str">
        <f t="shared" ca="1" si="35"/>
        <v/>
      </c>
      <c r="Z559" s="15" t="str">
        <f>VLOOKUP(A559,[4]ImportationMaterialProgrammingE!B:X,23,0)</f>
        <v>SBL</v>
      </c>
      <c r="AA559" s="1" t="str">
        <f>IF(Z559="DTA TRANSP","",VLOOKUP(A559,[4]ImportationMaterialProgrammingE!$B:$V,21,0))</f>
        <v/>
      </c>
      <c r="AB559" s="22" t="e">
        <f>VLOOKUP(E559,[3]Relatório!$A$1:$AK$65536,36,0)</f>
        <v>#N/A</v>
      </c>
      <c r="AF559" s="24"/>
      <c r="AG559" s="24"/>
      <c r="AH559" s="24"/>
      <c r="AI559" s="24"/>
    </row>
    <row r="560" spans="1:35" x14ac:dyDescent="0.25">
      <c r="A560" s="34">
        <v>80538154</v>
      </c>
      <c r="B560" s="33">
        <v>1250255094</v>
      </c>
      <c r="C560" s="33" t="s">
        <v>588</v>
      </c>
      <c r="D560" s="15">
        <f>VLOOKUP(C560,[1]CC!D$3:P$20,12,0)</f>
        <v>44639</v>
      </c>
      <c r="E560" s="16" t="str">
        <f>VLOOKUP(A560,[4]ImportationMaterialProgrammingE!B$3:C$1048576,2,0)</f>
        <v xml:space="preserve">540202416 </v>
      </c>
      <c r="H560" s="17">
        <f t="shared" ca="1" si="33"/>
        <v>91</v>
      </c>
      <c r="I560" s="15" t="str">
        <f>IF(VLOOKUP(A560,[4]ImportationMaterialProgrammingE!B$4:U$1048576,20,0)=0,"",VLOOKUP(A560,[4]ImportationMaterialProgrammingE!B$4:U$1048576,20,0))</f>
        <v/>
      </c>
      <c r="J560" s="15" t="str">
        <f>IF(VLOOKUP(A560,[4]ImportationMaterialProgrammingE!B$3:Y$1048576,24,0)&lt;&gt;"","Sim","Não")</f>
        <v>Não</v>
      </c>
      <c r="K560" s="15" t="str">
        <f>IF(VLOOKUP(A560,[4]ImportationMaterialProgrammingE!B:X,23,0)="DTA TRANSP",VLOOKUP(A560,[4]ImportationMaterialProgrammingE!B:V,21,0),"")</f>
        <v/>
      </c>
      <c r="L560" s="15" t="str">
        <f>IF(VLOOKUP(A560,[4]ImportationMaterialProgrammingE!B:Y,24,0)=0,"",VLOOKUP(A560,[4]ImportationMaterialProgrammingE!B:Y,24,0))</f>
        <v/>
      </c>
      <c r="Q560" s="16" t="str">
        <f>VLOOKUP(A560,[4]ImportationMaterialProgrammingE!B:AN,39,0)</f>
        <v xml:space="preserve">          </v>
      </c>
      <c r="R560" s="22" t="e">
        <f>VLOOKUP(E560,[3]Relatório!$A$1:$AK$65536,29,0)</f>
        <v>#N/A</v>
      </c>
      <c r="T560" s="17" t="str">
        <f>VLOOKUP(A560,[4]ImportationMaterialProgrammingE!B:F,5,0)</f>
        <v/>
      </c>
      <c r="U560" s="22" t="e">
        <f>VLOOKUP(E560,[3]Relatório!$A$1:$AK$65536,33,0)</f>
        <v>#N/A</v>
      </c>
      <c r="W560" s="18" t="str">
        <f t="shared" ca="1" si="35"/>
        <v/>
      </c>
      <c r="Z560" s="15" t="str">
        <f>VLOOKUP(A560,[4]ImportationMaterialProgrammingE!B:X,23,0)</f>
        <v>SBL</v>
      </c>
      <c r="AA560" s="1" t="str">
        <f>IF(Z560="DTA TRANSP","",VLOOKUP(A560,[4]ImportationMaterialProgrammingE!$B:$V,21,0))</f>
        <v/>
      </c>
      <c r="AB560" s="22" t="e">
        <f>VLOOKUP(E560,[3]Relatório!$A$1:$AK$65536,36,0)</f>
        <v>#N/A</v>
      </c>
      <c r="AF560" s="24"/>
      <c r="AG560" s="24"/>
      <c r="AH560" s="24"/>
      <c r="AI560" s="24"/>
    </row>
    <row r="561" spans="1:35" x14ac:dyDescent="0.25">
      <c r="A561" s="34">
        <v>80538175</v>
      </c>
      <c r="B561" s="33">
        <v>1250255096</v>
      </c>
      <c r="C561" s="33" t="s">
        <v>588</v>
      </c>
      <c r="D561" s="15">
        <f>VLOOKUP(C561,[1]CC!D$3:P$20,12,0)</f>
        <v>44639</v>
      </c>
      <c r="E561" s="16" t="e">
        <f>VLOOKUP(A561,[4]ImportationMaterialProgrammingE!B$3:C$1048576,2,0)</f>
        <v>#N/A</v>
      </c>
      <c r="H561" s="17">
        <f t="shared" ca="1" si="33"/>
        <v>91</v>
      </c>
      <c r="I561" s="15" t="e">
        <f>IF(VLOOKUP(A561,[4]ImportationMaterialProgrammingE!B$4:U$1048576,20,0)=0,"",VLOOKUP(A561,[4]ImportationMaterialProgrammingE!B$4:U$1048576,20,0))</f>
        <v>#N/A</v>
      </c>
      <c r="J561" s="15" t="e">
        <f>IF(VLOOKUP(A561,[4]ImportationMaterialProgrammingE!B$3:Y$1048576,24,0)&lt;&gt;"","Sim","Não")</f>
        <v>#N/A</v>
      </c>
      <c r="K561" s="15" t="e">
        <f>IF(VLOOKUP(A561,[4]ImportationMaterialProgrammingE!B:X,23,0)="DTA TRANSP",VLOOKUP(A561,[4]ImportationMaterialProgrammingE!B:V,21,0),"")</f>
        <v>#N/A</v>
      </c>
      <c r="L561" s="15" t="e">
        <f>IF(VLOOKUP(A561,[4]ImportationMaterialProgrammingE!B:Y,24,0)=0,"",VLOOKUP(A561,[4]ImportationMaterialProgrammingE!B:Y,24,0))</f>
        <v>#N/A</v>
      </c>
      <c r="Q561" s="16" t="e">
        <f>VLOOKUP(A561,[4]ImportationMaterialProgrammingE!B:AN,39,0)</f>
        <v>#N/A</v>
      </c>
      <c r="R561" s="22" t="e">
        <f>VLOOKUP(E561,[3]Relatório!$A$1:$AK$65536,29,0)</f>
        <v>#N/A</v>
      </c>
      <c r="T561" s="17" t="e">
        <f>VLOOKUP(A561,[4]ImportationMaterialProgrammingE!B:F,5,0)</f>
        <v>#N/A</v>
      </c>
      <c r="U561" s="22" t="e">
        <f>VLOOKUP(E561,[3]Relatório!$A$1:$AK$65536,33,0)</f>
        <v>#N/A</v>
      </c>
      <c r="W561" s="18" t="str">
        <f t="shared" ca="1" si="35"/>
        <v/>
      </c>
      <c r="Z561" s="15" t="e">
        <f>VLOOKUP(A561,[4]ImportationMaterialProgrammingE!B:X,23,0)</f>
        <v>#N/A</v>
      </c>
      <c r="AA561" s="1" t="e">
        <f>IF(Z561="DTA TRANSP","",VLOOKUP(A561,[4]ImportationMaterialProgrammingE!$B:$V,21,0))</f>
        <v>#N/A</v>
      </c>
      <c r="AB561" s="22" t="e">
        <f>VLOOKUP(E561,[3]Relatório!$A$1:$AK$65536,36,0)</f>
        <v>#N/A</v>
      </c>
      <c r="AF561" s="24"/>
      <c r="AG561" s="24"/>
      <c r="AH561" s="24"/>
      <c r="AI561" s="24"/>
    </row>
    <row r="562" spans="1:35" x14ac:dyDescent="0.25">
      <c r="A562" s="34">
        <v>80538186</v>
      </c>
      <c r="B562" s="33">
        <v>1250255097</v>
      </c>
      <c r="C562" s="33" t="s">
        <v>588</v>
      </c>
      <c r="D562" s="15">
        <f>VLOOKUP(C562,[1]CC!D$3:P$20,12,0)</f>
        <v>44639</v>
      </c>
      <c r="E562" s="16" t="e">
        <f>VLOOKUP(A562,[4]ImportationMaterialProgrammingE!B$3:C$1048576,2,0)</f>
        <v>#N/A</v>
      </c>
      <c r="H562" s="17">
        <f t="shared" ca="1" si="33"/>
        <v>91</v>
      </c>
      <c r="I562" s="15" t="e">
        <f>IF(VLOOKUP(A562,[4]ImportationMaterialProgrammingE!B$4:U$1048576,20,0)=0,"",VLOOKUP(A562,[4]ImportationMaterialProgrammingE!B$4:U$1048576,20,0))</f>
        <v>#N/A</v>
      </c>
      <c r="J562" s="15" t="e">
        <f>IF(VLOOKUP(A562,[4]ImportationMaterialProgrammingE!B$3:Y$1048576,24,0)&lt;&gt;"","Sim","Não")</f>
        <v>#N/A</v>
      </c>
      <c r="K562" s="15" t="e">
        <f>IF(VLOOKUP(A562,[4]ImportationMaterialProgrammingE!B:X,23,0)="DTA TRANSP",VLOOKUP(A562,[4]ImportationMaterialProgrammingE!B:V,21,0),"")</f>
        <v>#N/A</v>
      </c>
      <c r="L562" s="15" t="e">
        <f>IF(VLOOKUP(A562,[4]ImportationMaterialProgrammingE!B:Y,24,0)=0,"",VLOOKUP(A562,[4]ImportationMaterialProgrammingE!B:Y,24,0))</f>
        <v>#N/A</v>
      </c>
      <c r="Q562" s="16" t="e">
        <f>VLOOKUP(A562,[4]ImportationMaterialProgrammingE!B:AN,39,0)</f>
        <v>#N/A</v>
      </c>
      <c r="R562" s="22" t="e">
        <f>VLOOKUP(E562,[3]Relatório!$A$1:$AK$65536,29,0)</f>
        <v>#N/A</v>
      </c>
      <c r="T562" s="17" t="e">
        <f>VLOOKUP(A562,[4]ImportationMaterialProgrammingE!B:F,5,0)</f>
        <v>#N/A</v>
      </c>
      <c r="U562" s="22" t="e">
        <f>VLOOKUP(E562,[3]Relatório!$A$1:$AK$65536,33,0)</f>
        <v>#N/A</v>
      </c>
      <c r="W562" s="18" t="str">
        <f t="shared" ca="1" si="35"/>
        <v/>
      </c>
      <c r="Z562" s="15" t="e">
        <f>VLOOKUP(A562,[4]ImportationMaterialProgrammingE!B:X,23,0)</f>
        <v>#N/A</v>
      </c>
      <c r="AA562" s="1" t="e">
        <f>IF(Z562="DTA TRANSP","",VLOOKUP(A562,[4]ImportationMaterialProgrammingE!$B:$V,21,0))</f>
        <v>#N/A</v>
      </c>
      <c r="AB562" s="22" t="e">
        <f>VLOOKUP(E562,[3]Relatório!$A$1:$AK$65536,36,0)</f>
        <v>#N/A</v>
      </c>
      <c r="AF562" s="24"/>
      <c r="AG562" s="24"/>
      <c r="AH562" s="24"/>
      <c r="AI562" s="24"/>
    </row>
    <row r="563" spans="1:35" x14ac:dyDescent="0.25">
      <c r="A563" s="34">
        <v>80538200</v>
      </c>
      <c r="B563" s="33">
        <v>1250255102</v>
      </c>
      <c r="C563" s="33" t="s">
        <v>588</v>
      </c>
      <c r="D563" s="15">
        <f>VLOOKUP(C563,[1]CC!D$3:P$20,12,0)</f>
        <v>44639</v>
      </c>
      <c r="E563" s="16" t="str">
        <f>VLOOKUP(A563,[4]ImportationMaterialProgrammingE!B$3:C$1048576,2,0)</f>
        <v xml:space="preserve">540202418 </v>
      </c>
      <c r="H563" s="17">
        <f t="shared" ca="1" si="33"/>
        <v>91</v>
      </c>
      <c r="I563" s="15" t="str">
        <f>IF(VLOOKUP(A563,[4]ImportationMaterialProgrammingE!B$4:U$1048576,20,0)=0,"",VLOOKUP(A563,[4]ImportationMaterialProgrammingE!B$4:U$1048576,20,0))</f>
        <v>23/03/2022</v>
      </c>
      <c r="J563" s="15" t="str">
        <f>IF(VLOOKUP(A563,[4]ImportationMaterialProgrammingE!B$3:Y$1048576,24,0)&lt;&gt;"","Sim","Não")</f>
        <v>Não</v>
      </c>
      <c r="K563" s="15" t="str">
        <f>IF(VLOOKUP(A563,[4]ImportationMaterialProgrammingE!B:X,23,0)="DTA TRANSP",VLOOKUP(A563,[4]ImportationMaterialProgrammingE!B:V,21,0),"")</f>
        <v/>
      </c>
      <c r="L563" s="15" t="str">
        <f>IF(VLOOKUP(A563,[4]ImportationMaterialProgrammingE!B:Y,24,0)=0,"",VLOOKUP(A563,[4]ImportationMaterialProgrammingE!B:Y,24,0))</f>
        <v/>
      </c>
      <c r="Q563" s="16" t="str">
        <f>VLOOKUP(A563,[4]ImportationMaterialProgrammingE!B:AN,39,0)</f>
        <v xml:space="preserve">          </v>
      </c>
      <c r="R563" s="22" t="e">
        <f>VLOOKUP(E563,[3]Relatório!$A$1:$AK$65536,29,0)</f>
        <v>#N/A</v>
      </c>
      <c r="T563" s="17" t="str">
        <f>VLOOKUP(A563,[4]ImportationMaterialProgrammingE!B:F,5,0)</f>
        <v/>
      </c>
      <c r="U563" s="22" t="e">
        <f>VLOOKUP(E563,[3]Relatório!$A$1:$AK$65536,33,0)</f>
        <v>#N/A</v>
      </c>
      <c r="W563" s="18" t="str">
        <f t="shared" ca="1" si="35"/>
        <v/>
      </c>
      <c r="Z563" s="15" t="str">
        <f>VLOOKUP(A563,[4]ImportationMaterialProgrammingE!B:X,23,0)</f>
        <v/>
      </c>
      <c r="AA563" s="1" t="str">
        <f>IF(Z563="DTA TRANSP","",VLOOKUP(A563,[4]ImportationMaterialProgrammingE!$B:$V,21,0))</f>
        <v/>
      </c>
      <c r="AB563" s="22" t="e">
        <f>VLOOKUP(E563,[3]Relatório!$A$1:$AK$65536,36,0)</f>
        <v>#N/A</v>
      </c>
      <c r="AF563" s="24"/>
      <c r="AG563" s="24"/>
      <c r="AH563" s="24"/>
      <c r="AI563" s="24"/>
    </row>
    <row r="564" spans="1:35" x14ac:dyDescent="0.25">
      <c r="A564" s="34">
        <v>80538201</v>
      </c>
      <c r="B564" s="33">
        <v>1250255100</v>
      </c>
      <c r="C564" s="33" t="s">
        <v>588</v>
      </c>
      <c r="D564" s="15">
        <f>VLOOKUP(C564,[1]CC!D$3:P$20,12,0)</f>
        <v>44639</v>
      </c>
      <c r="E564" s="16" t="str">
        <f>VLOOKUP(A564,[4]ImportationMaterialProgrammingE!B$3:C$1048576,2,0)</f>
        <v xml:space="preserve">540202426 </v>
      </c>
      <c r="H564" s="17">
        <f t="shared" ca="1" si="33"/>
        <v>91</v>
      </c>
      <c r="I564" s="15" t="str">
        <f>IF(VLOOKUP(A564,[4]ImportationMaterialProgrammingE!B$4:U$1048576,20,0)=0,"",VLOOKUP(A564,[4]ImportationMaterialProgrammingE!B$4:U$1048576,20,0))</f>
        <v/>
      </c>
      <c r="J564" s="15" t="str">
        <f>IF(VLOOKUP(A564,[4]ImportationMaterialProgrammingE!B$3:Y$1048576,24,0)&lt;&gt;"","Sim","Não")</f>
        <v>Não</v>
      </c>
      <c r="K564" s="15" t="str">
        <f>IF(VLOOKUP(A564,[4]ImportationMaterialProgrammingE!B:X,23,0)="DTA TRANSP",VLOOKUP(A564,[4]ImportationMaterialProgrammingE!B:V,21,0),"")</f>
        <v/>
      </c>
      <c r="L564" s="15" t="str">
        <f>IF(VLOOKUP(A564,[4]ImportationMaterialProgrammingE!B:Y,24,0)=0,"",VLOOKUP(A564,[4]ImportationMaterialProgrammingE!B:Y,24,0))</f>
        <v/>
      </c>
      <c r="Q564" s="16" t="str">
        <f>VLOOKUP(A564,[4]ImportationMaterialProgrammingE!B:AN,39,0)</f>
        <v xml:space="preserve">          </v>
      </c>
      <c r="R564" s="22" t="e">
        <f>VLOOKUP(E564,[3]Relatório!$A$1:$AK$65536,29,0)</f>
        <v>#N/A</v>
      </c>
      <c r="T564" s="17" t="str">
        <f>VLOOKUP(A564,[4]ImportationMaterialProgrammingE!B:F,5,0)</f>
        <v/>
      </c>
      <c r="U564" s="22" t="e">
        <f>VLOOKUP(E564,[3]Relatório!$A$1:$AK$65536,33,0)</f>
        <v>#N/A</v>
      </c>
      <c r="W564" s="18" t="str">
        <f t="shared" ca="1" si="35"/>
        <v/>
      </c>
      <c r="Z564" s="15" t="str">
        <f>VLOOKUP(A564,[4]ImportationMaterialProgrammingE!B:X,23,0)</f>
        <v>SBL</v>
      </c>
      <c r="AA564" s="1" t="str">
        <f>IF(Z564="DTA TRANSP","",VLOOKUP(A564,[4]ImportationMaterialProgrammingE!$B:$V,21,0))</f>
        <v/>
      </c>
      <c r="AB564" s="22" t="e">
        <f>VLOOKUP(E564,[3]Relatório!$A$1:$AK$65536,36,0)</f>
        <v>#N/A</v>
      </c>
      <c r="AF564" s="24"/>
      <c r="AG564" s="24"/>
      <c r="AH564" s="24"/>
      <c r="AI564" s="24"/>
    </row>
    <row r="565" spans="1:35" x14ac:dyDescent="0.25">
      <c r="A565" s="34">
        <v>80538202</v>
      </c>
      <c r="B565" s="33">
        <v>1250255099</v>
      </c>
      <c r="C565" s="33" t="s">
        <v>588</v>
      </c>
      <c r="D565" s="15">
        <f>VLOOKUP(C565,[1]CC!D$3:P$20,12,0)</f>
        <v>44639</v>
      </c>
      <c r="E565" s="16" t="str">
        <f>VLOOKUP(A565,[4]ImportationMaterialProgrammingE!B$3:C$1048576,2,0)</f>
        <v xml:space="preserve">540202424 </v>
      </c>
      <c r="H565" s="17">
        <f t="shared" ca="1" si="33"/>
        <v>91</v>
      </c>
      <c r="I565" s="15" t="str">
        <f>IF(VLOOKUP(A565,[4]ImportationMaterialProgrammingE!B$4:U$1048576,20,0)=0,"",VLOOKUP(A565,[4]ImportationMaterialProgrammingE!B$4:U$1048576,20,0))</f>
        <v/>
      </c>
      <c r="J565" s="15" t="str">
        <f>IF(VLOOKUP(A565,[4]ImportationMaterialProgrammingE!B$3:Y$1048576,24,0)&lt;&gt;"","Sim","Não")</f>
        <v>Não</v>
      </c>
      <c r="K565" s="15" t="str">
        <f>IF(VLOOKUP(A565,[4]ImportationMaterialProgrammingE!B:X,23,0)="DTA TRANSP",VLOOKUP(A565,[4]ImportationMaterialProgrammingE!B:V,21,0),"")</f>
        <v/>
      </c>
      <c r="L565" s="15" t="str">
        <f>IF(VLOOKUP(A565,[4]ImportationMaterialProgrammingE!B:Y,24,0)=0,"",VLOOKUP(A565,[4]ImportationMaterialProgrammingE!B:Y,24,0))</f>
        <v/>
      </c>
      <c r="Q565" s="16" t="str">
        <f>VLOOKUP(A565,[4]ImportationMaterialProgrammingE!B:AN,39,0)</f>
        <v xml:space="preserve">          </v>
      </c>
      <c r="R565" s="22" t="e">
        <f>VLOOKUP(E565,[3]Relatório!$A$1:$AK$65536,29,0)</f>
        <v>#N/A</v>
      </c>
      <c r="T565" s="17" t="str">
        <f>VLOOKUP(A565,[4]ImportationMaterialProgrammingE!B:F,5,0)</f>
        <v/>
      </c>
      <c r="U565" s="22" t="e">
        <f>VLOOKUP(E565,[3]Relatório!$A$1:$AK$65536,33,0)</f>
        <v>#N/A</v>
      </c>
      <c r="W565" s="18" t="str">
        <f t="shared" ca="1" si="35"/>
        <v/>
      </c>
      <c r="Z565" s="15" t="str">
        <f>VLOOKUP(A565,[4]ImportationMaterialProgrammingE!B:X,23,0)</f>
        <v>SBL</v>
      </c>
      <c r="AA565" s="1" t="str">
        <f>IF(Z565="DTA TRANSP","",VLOOKUP(A565,[4]ImportationMaterialProgrammingE!$B:$V,21,0))</f>
        <v/>
      </c>
      <c r="AB565" s="22" t="e">
        <f>VLOOKUP(E565,[3]Relatório!$A$1:$AK$65536,36,0)</f>
        <v>#N/A</v>
      </c>
      <c r="AF565" s="24"/>
      <c r="AG565" s="24"/>
      <c r="AH565" s="24"/>
      <c r="AI565" s="24"/>
    </row>
    <row r="566" spans="1:35" x14ac:dyDescent="0.25">
      <c r="A566" s="34">
        <v>80538204</v>
      </c>
      <c r="B566" s="33">
        <v>1250255098</v>
      </c>
      <c r="C566" s="33" t="s">
        <v>588</v>
      </c>
      <c r="D566" s="15">
        <f>VLOOKUP(C566,[1]CC!D$3:P$20,12,0)</f>
        <v>44639</v>
      </c>
      <c r="E566" s="16" t="str">
        <f>VLOOKUP(A566,[4]ImportationMaterialProgrammingE!B$3:C$1048576,2,0)</f>
        <v xml:space="preserve">540202427 </v>
      </c>
      <c r="H566" s="17">
        <f t="shared" ca="1" si="33"/>
        <v>91</v>
      </c>
      <c r="I566" s="15" t="str">
        <f>IF(VLOOKUP(A566,[4]ImportationMaterialProgrammingE!B$4:U$1048576,20,0)=0,"",VLOOKUP(A566,[4]ImportationMaterialProgrammingE!B$4:U$1048576,20,0))</f>
        <v/>
      </c>
      <c r="J566" s="15" t="str">
        <f>IF(VLOOKUP(A566,[4]ImportationMaterialProgrammingE!B$3:Y$1048576,24,0)&lt;&gt;"","Sim","Não")</f>
        <v>Não</v>
      </c>
      <c r="K566" s="15" t="str">
        <f>IF(VLOOKUP(A566,[4]ImportationMaterialProgrammingE!B:X,23,0)="DTA TRANSP",VLOOKUP(A566,[4]ImportationMaterialProgrammingE!B:V,21,0),"")</f>
        <v/>
      </c>
      <c r="L566" s="15" t="str">
        <f>IF(VLOOKUP(A566,[4]ImportationMaterialProgrammingE!B:Y,24,0)=0,"",VLOOKUP(A566,[4]ImportationMaterialProgrammingE!B:Y,24,0))</f>
        <v/>
      </c>
      <c r="Q566" s="16" t="str">
        <f>VLOOKUP(A566,[4]ImportationMaterialProgrammingE!B:AN,39,0)</f>
        <v xml:space="preserve">          </v>
      </c>
      <c r="R566" s="22" t="e">
        <f>VLOOKUP(E566,[3]Relatório!$A$1:$AK$65536,29,0)</f>
        <v>#N/A</v>
      </c>
      <c r="T566" s="17" t="str">
        <f>VLOOKUP(A566,[4]ImportationMaterialProgrammingE!B:F,5,0)</f>
        <v/>
      </c>
      <c r="U566" s="22" t="e">
        <f>VLOOKUP(E566,[3]Relatório!$A$1:$AK$65536,33,0)</f>
        <v>#N/A</v>
      </c>
      <c r="W566" s="18" t="str">
        <f t="shared" ca="1" si="35"/>
        <v/>
      </c>
      <c r="Z566" s="15" t="str">
        <f>VLOOKUP(A566,[4]ImportationMaterialProgrammingE!B:X,23,0)</f>
        <v>SBL</v>
      </c>
      <c r="AA566" s="1" t="str">
        <f>IF(Z566="DTA TRANSP","",VLOOKUP(A566,[4]ImportationMaterialProgrammingE!$B:$V,21,0))</f>
        <v/>
      </c>
      <c r="AB566" s="22" t="e">
        <f>VLOOKUP(E566,[3]Relatório!$A$1:$AK$65536,36,0)</f>
        <v>#N/A</v>
      </c>
      <c r="AF566" s="24"/>
      <c r="AG566" s="24"/>
      <c r="AH566" s="24"/>
      <c r="AI566" s="24"/>
    </row>
    <row r="567" spans="1:35" x14ac:dyDescent="0.25">
      <c r="A567" s="34">
        <v>80538206</v>
      </c>
      <c r="B567" s="33">
        <v>1250255101</v>
      </c>
      <c r="C567" s="33" t="s">
        <v>588</v>
      </c>
      <c r="D567" s="15">
        <f>VLOOKUP(C567,[1]CC!D$3:P$20,12,0)</f>
        <v>44639</v>
      </c>
      <c r="E567" s="16" t="str">
        <f>VLOOKUP(A567,[4]ImportationMaterialProgrammingE!B$3:C$1048576,2,0)</f>
        <v xml:space="preserve">540202446 </v>
      </c>
      <c r="H567" s="17">
        <f t="shared" ca="1" si="33"/>
        <v>91</v>
      </c>
      <c r="I567" s="15" t="str">
        <f>IF(VLOOKUP(A567,[4]ImportationMaterialProgrammingE!B$4:U$1048576,20,0)=0,"",VLOOKUP(A567,[4]ImportationMaterialProgrammingE!B$4:U$1048576,20,0))</f>
        <v/>
      </c>
      <c r="J567" s="15" t="str">
        <f>IF(VLOOKUP(A567,[4]ImportationMaterialProgrammingE!B$3:Y$1048576,24,0)&lt;&gt;"","Sim","Não")</f>
        <v>Não</v>
      </c>
      <c r="K567" s="15" t="str">
        <f>IF(VLOOKUP(A567,[4]ImportationMaterialProgrammingE!B:X,23,0)="DTA TRANSP",VLOOKUP(A567,[4]ImportationMaterialProgrammingE!B:V,21,0),"")</f>
        <v/>
      </c>
      <c r="L567" s="15" t="str">
        <f>IF(VLOOKUP(A567,[4]ImportationMaterialProgrammingE!B:Y,24,0)=0,"",VLOOKUP(A567,[4]ImportationMaterialProgrammingE!B:Y,24,0))</f>
        <v/>
      </c>
      <c r="Q567" s="16" t="str">
        <f>VLOOKUP(A567,[4]ImportationMaterialProgrammingE!B:AN,39,0)</f>
        <v xml:space="preserve">          </v>
      </c>
      <c r="R567" s="22" t="e">
        <f>VLOOKUP(E567,[3]Relatório!$A$1:$AK$65536,29,0)</f>
        <v>#N/A</v>
      </c>
      <c r="T567" s="17" t="str">
        <f>VLOOKUP(A567,[4]ImportationMaterialProgrammingE!B:F,5,0)</f>
        <v/>
      </c>
      <c r="U567" s="22" t="e">
        <f>VLOOKUP(E567,[3]Relatório!$A$1:$AK$65536,33,0)</f>
        <v>#N/A</v>
      </c>
      <c r="W567" s="18" t="str">
        <f t="shared" ca="1" si="35"/>
        <v/>
      </c>
      <c r="Z567" s="15" t="str">
        <f>VLOOKUP(A567,[4]ImportationMaterialProgrammingE!B:X,23,0)</f>
        <v/>
      </c>
      <c r="AA567" s="1" t="str">
        <f>IF(Z567="DTA TRANSP","",VLOOKUP(A567,[4]ImportationMaterialProgrammingE!$B:$V,21,0))</f>
        <v/>
      </c>
      <c r="AB567" s="22" t="e">
        <f>VLOOKUP(E567,[3]Relatório!$A$1:$AK$65536,36,0)</f>
        <v>#N/A</v>
      </c>
      <c r="AF567" s="24"/>
      <c r="AG567" s="24"/>
      <c r="AH567" s="24"/>
      <c r="AI567" s="24"/>
    </row>
    <row r="568" spans="1:35" x14ac:dyDescent="0.25">
      <c r="A568" s="34">
        <v>80538207</v>
      </c>
      <c r="B568" s="33">
        <v>1250255104</v>
      </c>
      <c r="C568" s="33" t="s">
        <v>588</v>
      </c>
      <c r="D568" s="15">
        <f>VLOOKUP(C568,[1]CC!D$3:P$20,12,0)</f>
        <v>44639</v>
      </c>
      <c r="E568" s="16" t="str">
        <f>VLOOKUP(A568,[4]ImportationMaterialProgrammingE!B$3:C$1048576,2,0)</f>
        <v xml:space="preserve">540202429 </v>
      </c>
      <c r="H568" s="17">
        <f t="shared" ca="1" si="33"/>
        <v>91</v>
      </c>
      <c r="I568" s="15" t="str">
        <f>IF(VLOOKUP(A568,[4]ImportationMaterialProgrammingE!B$4:U$1048576,20,0)=0,"",VLOOKUP(A568,[4]ImportationMaterialProgrammingE!B$4:U$1048576,20,0))</f>
        <v/>
      </c>
      <c r="J568" s="15" t="str">
        <f>IF(VLOOKUP(A568,[4]ImportationMaterialProgrammingE!B$3:Y$1048576,24,0)&lt;&gt;"","Sim","Não")</f>
        <v>Não</v>
      </c>
      <c r="K568" s="15" t="str">
        <f>IF(VLOOKUP(A568,[4]ImportationMaterialProgrammingE!B:X,23,0)="DTA TRANSP",VLOOKUP(A568,[4]ImportationMaterialProgrammingE!B:V,21,0),"")</f>
        <v/>
      </c>
      <c r="L568" s="15" t="str">
        <f>IF(VLOOKUP(A568,[4]ImportationMaterialProgrammingE!B:Y,24,0)=0,"",VLOOKUP(A568,[4]ImportationMaterialProgrammingE!B:Y,24,0))</f>
        <v/>
      </c>
      <c r="Q568" s="16" t="str">
        <f>VLOOKUP(A568,[4]ImportationMaterialProgrammingE!B:AN,39,0)</f>
        <v xml:space="preserve">          </v>
      </c>
      <c r="R568" s="22" t="e">
        <f>VLOOKUP(E568,[3]Relatório!$A$1:$AK$65536,29,0)</f>
        <v>#N/A</v>
      </c>
      <c r="T568" s="17" t="str">
        <f>VLOOKUP(A568,[4]ImportationMaterialProgrammingE!B:F,5,0)</f>
        <v/>
      </c>
      <c r="U568" s="22" t="e">
        <f>VLOOKUP(E568,[3]Relatório!$A$1:$AK$65536,33,0)</f>
        <v>#N/A</v>
      </c>
      <c r="W568" s="18" t="str">
        <f t="shared" ca="1" si="35"/>
        <v/>
      </c>
      <c r="Z568" s="15" t="str">
        <f>VLOOKUP(A568,[4]ImportationMaterialProgrammingE!B:X,23,0)</f>
        <v/>
      </c>
      <c r="AA568" s="1" t="str">
        <f>IF(Z568="DTA TRANSP","",VLOOKUP(A568,[4]ImportationMaterialProgrammingE!$B:$V,21,0))</f>
        <v/>
      </c>
      <c r="AB568" s="22" t="e">
        <f>VLOOKUP(E568,[3]Relatório!$A$1:$AK$65536,36,0)</f>
        <v>#N/A</v>
      </c>
      <c r="AF568" s="24"/>
      <c r="AG568" s="24"/>
      <c r="AH568" s="24"/>
      <c r="AI568" s="24"/>
    </row>
    <row r="569" spans="1:35" x14ac:dyDescent="0.25">
      <c r="A569" s="34">
        <v>80538212</v>
      </c>
      <c r="B569" s="33">
        <v>1250255103</v>
      </c>
      <c r="C569" s="33" t="s">
        <v>588</v>
      </c>
      <c r="D569" s="15">
        <f>VLOOKUP(C569,[1]CC!D$3:P$20,12,0)</f>
        <v>44639</v>
      </c>
      <c r="E569" s="16" t="e">
        <f>VLOOKUP(A569,[4]ImportationMaterialProgrammingE!B$3:C$1048576,2,0)</f>
        <v>#N/A</v>
      </c>
      <c r="H569" s="17">
        <f t="shared" ca="1" si="33"/>
        <v>91</v>
      </c>
      <c r="I569" s="15" t="e">
        <f>IF(VLOOKUP(A569,[4]ImportationMaterialProgrammingE!B$4:U$1048576,20,0)=0,"",VLOOKUP(A569,[4]ImportationMaterialProgrammingE!B$4:U$1048576,20,0))</f>
        <v>#N/A</v>
      </c>
      <c r="J569" s="15" t="e">
        <f>IF(VLOOKUP(A569,[4]ImportationMaterialProgrammingE!B$3:Y$1048576,24,0)&lt;&gt;"","Sim","Não")</f>
        <v>#N/A</v>
      </c>
      <c r="K569" s="15" t="e">
        <f>IF(VLOOKUP(A569,[4]ImportationMaterialProgrammingE!B:X,23,0)="DTA TRANSP",VLOOKUP(A569,[4]ImportationMaterialProgrammingE!B:V,21,0),"")</f>
        <v>#N/A</v>
      </c>
      <c r="L569" s="15" t="e">
        <f>IF(VLOOKUP(A569,[4]ImportationMaterialProgrammingE!B:Y,24,0)=0,"",VLOOKUP(A569,[4]ImportationMaterialProgrammingE!B:Y,24,0))</f>
        <v>#N/A</v>
      </c>
      <c r="Q569" s="16" t="e">
        <f>VLOOKUP(A569,[4]ImportationMaterialProgrammingE!B:AN,39,0)</f>
        <v>#N/A</v>
      </c>
      <c r="R569" s="22" t="e">
        <f>VLOOKUP(E569,[3]Relatório!$A$1:$AK$65536,29,0)</f>
        <v>#N/A</v>
      </c>
      <c r="T569" s="17" t="e">
        <f>VLOOKUP(A569,[4]ImportationMaterialProgrammingE!B:F,5,0)</f>
        <v>#N/A</v>
      </c>
      <c r="U569" s="22" t="e">
        <f>VLOOKUP(E569,[3]Relatório!$A$1:$AK$65536,33,0)</f>
        <v>#N/A</v>
      </c>
      <c r="W569" s="18" t="str">
        <f t="shared" ca="1" si="35"/>
        <v/>
      </c>
      <c r="Z569" s="15" t="e">
        <f>VLOOKUP(A569,[4]ImportationMaterialProgrammingE!B:X,23,0)</f>
        <v>#N/A</v>
      </c>
      <c r="AA569" s="1" t="e">
        <f>IF(Z569="DTA TRANSP","",VLOOKUP(A569,[4]ImportationMaterialProgrammingE!$B:$V,21,0))</f>
        <v>#N/A</v>
      </c>
      <c r="AB569" s="22" t="e">
        <f>VLOOKUP(E569,[3]Relatório!$A$1:$AK$65536,36,0)</f>
        <v>#N/A</v>
      </c>
      <c r="AF569" s="24"/>
      <c r="AG569" s="24"/>
      <c r="AH569" s="24"/>
      <c r="AI569" s="24"/>
    </row>
    <row r="570" spans="1:35" x14ac:dyDescent="0.25">
      <c r="A570" s="34">
        <v>80538217</v>
      </c>
      <c r="B570" s="33">
        <v>1250255105</v>
      </c>
      <c r="C570" s="33" t="s">
        <v>588</v>
      </c>
      <c r="D570" s="15">
        <f>VLOOKUP(C570,[1]CC!D$3:P$20,12,0)</f>
        <v>44639</v>
      </c>
      <c r="E570" s="16" t="str">
        <f>VLOOKUP(A570,[4]ImportationMaterialProgrammingE!B$3:C$1048576,2,0)</f>
        <v xml:space="preserve">540202448 </v>
      </c>
      <c r="H570" s="17">
        <f t="shared" ca="1" si="33"/>
        <v>91</v>
      </c>
      <c r="I570" s="15" t="str">
        <f>IF(VLOOKUP(A570,[4]ImportationMaterialProgrammingE!B$4:U$1048576,20,0)=0,"",VLOOKUP(A570,[4]ImportationMaterialProgrammingE!B$4:U$1048576,20,0))</f>
        <v/>
      </c>
      <c r="J570" s="15" t="str">
        <f>IF(VLOOKUP(A570,[4]ImportationMaterialProgrammingE!B$3:Y$1048576,24,0)&lt;&gt;"","Sim","Não")</f>
        <v>Não</v>
      </c>
      <c r="K570" s="15" t="str">
        <f>IF(VLOOKUP(A570,[4]ImportationMaterialProgrammingE!B:X,23,0)="DTA TRANSP",VLOOKUP(A570,[4]ImportationMaterialProgrammingE!B:V,21,0),"")</f>
        <v/>
      </c>
      <c r="L570" s="15" t="str">
        <f>IF(VLOOKUP(A570,[4]ImportationMaterialProgrammingE!B:Y,24,0)=0,"",VLOOKUP(A570,[4]ImportationMaterialProgrammingE!B:Y,24,0))</f>
        <v/>
      </c>
      <c r="Q570" s="16" t="str">
        <f>VLOOKUP(A570,[4]ImportationMaterialProgrammingE!B:AN,39,0)</f>
        <v xml:space="preserve">          </v>
      </c>
      <c r="R570" s="22" t="e">
        <f>VLOOKUP(E570,[3]Relatório!$A$1:$AK$65536,29,0)</f>
        <v>#N/A</v>
      </c>
      <c r="T570" s="17" t="str">
        <f>VLOOKUP(A570,[4]ImportationMaterialProgrammingE!B:F,5,0)</f>
        <v/>
      </c>
      <c r="U570" s="22" t="e">
        <f>VLOOKUP(E570,[3]Relatório!$A$1:$AK$65536,33,0)</f>
        <v>#N/A</v>
      </c>
      <c r="W570" s="18" t="str">
        <f t="shared" ca="1" si="35"/>
        <v/>
      </c>
      <c r="Z570" s="15" t="str">
        <f>VLOOKUP(A570,[4]ImportationMaterialProgrammingE!B:X,23,0)</f>
        <v/>
      </c>
      <c r="AA570" s="1" t="str">
        <f>IF(Z570="DTA TRANSP","",VLOOKUP(A570,[4]ImportationMaterialProgrammingE!$B:$V,21,0))</f>
        <v/>
      </c>
      <c r="AB570" s="22" t="e">
        <f>VLOOKUP(E570,[3]Relatório!$A$1:$AK$65536,36,0)</f>
        <v>#N/A</v>
      </c>
      <c r="AF570" s="24"/>
      <c r="AG570" s="24"/>
      <c r="AH570" s="24"/>
      <c r="AI570" s="24"/>
    </row>
    <row r="571" spans="1:35" x14ac:dyDescent="0.25">
      <c r="A571" s="34">
        <v>80538256</v>
      </c>
      <c r="B571" s="33">
        <v>1250255109</v>
      </c>
      <c r="C571" s="33" t="s">
        <v>588</v>
      </c>
      <c r="D571" s="15">
        <f>VLOOKUP(C571,[1]CC!D$3:P$20,12,0)</f>
        <v>44639</v>
      </c>
      <c r="E571" s="16" t="str">
        <f>VLOOKUP(A571,[4]ImportationMaterialProgrammingE!B$3:C$1048576,2,0)</f>
        <v xml:space="preserve">540202354 </v>
      </c>
      <c r="H571" s="17">
        <f t="shared" ca="1" si="33"/>
        <v>91</v>
      </c>
      <c r="I571" s="15" t="str">
        <f>IF(VLOOKUP(A571,[4]ImportationMaterialProgrammingE!B$4:U$1048576,20,0)=0,"",VLOOKUP(A571,[4]ImportationMaterialProgrammingE!B$4:U$1048576,20,0))</f>
        <v>25/03/2022</v>
      </c>
      <c r="J571" s="15" t="str">
        <f>IF(VLOOKUP(A571,[4]ImportationMaterialProgrammingE!B$3:Y$1048576,24,0)&lt;&gt;"","Sim","Não")</f>
        <v>Não</v>
      </c>
      <c r="K571" s="15" t="str">
        <f>IF(VLOOKUP(A571,[4]ImportationMaterialProgrammingE!B:X,23,0)="DTA TRANSP",VLOOKUP(A571,[4]ImportationMaterialProgrammingE!B:V,21,0),"")</f>
        <v/>
      </c>
      <c r="L571" s="15" t="str">
        <f>IF(VLOOKUP(A571,[4]ImportationMaterialProgrammingE!B:Y,24,0)=0,"",VLOOKUP(A571,[4]ImportationMaterialProgrammingE!B:Y,24,0))</f>
        <v/>
      </c>
      <c r="Q571" s="16" t="str">
        <f>VLOOKUP(A571,[4]ImportationMaterialProgrammingE!B:AN,39,0)</f>
        <v xml:space="preserve">          </v>
      </c>
      <c r="R571" s="22" t="e">
        <f>VLOOKUP(E571,[3]Relatório!$A$1:$AK$65536,29,0)</f>
        <v>#N/A</v>
      </c>
      <c r="T571" s="17" t="str">
        <f>VLOOKUP(A571,[4]ImportationMaterialProgrammingE!B:F,5,0)</f>
        <v/>
      </c>
      <c r="U571" s="22" t="e">
        <f>VLOOKUP(E571,[3]Relatório!$A$1:$AK$65536,33,0)</f>
        <v>#N/A</v>
      </c>
      <c r="W571" s="18" t="str">
        <f t="shared" ca="1" si="35"/>
        <v/>
      </c>
      <c r="Z571" s="15" t="str">
        <f>VLOOKUP(A571,[4]ImportationMaterialProgrammingE!B:X,23,0)</f>
        <v>SBL</v>
      </c>
      <c r="AA571" s="1" t="str">
        <f>IF(Z571="DTA TRANSP","",VLOOKUP(A571,[4]ImportationMaterialProgrammingE!$B:$V,21,0))</f>
        <v/>
      </c>
      <c r="AB571" s="22" t="e">
        <f>VLOOKUP(E571,[3]Relatório!$A$1:$AK$65536,36,0)</f>
        <v>#N/A</v>
      </c>
      <c r="AF571" s="24"/>
      <c r="AG571" s="24"/>
      <c r="AH571" s="24"/>
      <c r="AI571" s="24"/>
    </row>
    <row r="572" spans="1:35" x14ac:dyDescent="0.25">
      <c r="A572" s="34">
        <v>80538271</v>
      </c>
      <c r="B572" s="33">
        <v>1250255106</v>
      </c>
      <c r="C572" s="33" t="s">
        <v>588</v>
      </c>
      <c r="D572" s="15">
        <f>VLOOKUP(C572,[1]CC!D$3:P$20,12,0)</f>
        <v>44639</v>
      </c>
      <c r="E572" s="16" t="e">
        <f>VLOOKUP(A572,[4]ImportationMaterialProgrammingE!B$3:C$1048576,2,0)</f>
        <v>#N/A</v>
      </c>
      <c r="H572" s="17">
        <f t="shared" ca="1" si="33"/>
        <v>91</v>
      </c>
      <c r="I572" s="15" t="e">
        <f>IF(VLOOKUP(A572,[4]ImportationMaterialProgrammingE!B$4:U$1048576,20,0)=0,"",VLOOKUP(A572,[4]ImportationMaterialProgrammingE!B$4:U$1048576,20,0))</f>
        <v>#N/A</v>
      </c>
      <c r="J572" s="15" t="e">
        <f>IF(VLOOKUP(A572,[4]ImportationMaterialProgrammingE!B$3:Y$1048576,24,0)&lt;&gt;"","Sim","Não")</f>
        <v>#N/A</v>
      </c>
      <c r="K572" s="15" t="e">
        <f>IF(VLOOKUP(A572,[4]ImportationMaterialProgrammingE!B:X,23,0)="DTA TRANSP",VLOOKUP(A572,[4]ImportationMaterialProgrammingE!B:V,21,0),"")</f>
        <v>#N/A</v>
      </c>
      <c r="L572" s="15" t="e">
        <f>IF(VLOOKUP(A572,[4]ImportationMaterialProgrammingE!B:Y,24,0)=0,"",VLOOKUP(A572,[4]ImportationMaterialProgrammingE!B:Y,24,0))</f>
        <v>#N/A</v>
      </c>
      <c r="Q572" s="16" t="e">
        <f>VLOOKUP(A572,[4]ImportationMaterialProgrammingE!B:AN,39,0)</f>
        <v>#N/A</v>
      </c>
      <c r="R572" s="22" t="e">
        <f>VLOOKUP(E572,[3]Relatório!$A$1:$AK$65536,29,0)</f>
        <v>#N/A</v>
      </c>
      <c r="T572" s="17" t="e">
        <f>VLOOKUP(A572,[4]ImportationMaterialProgrammingE!B:F,5,0)</f>
        <v>#N/A</v>
      </c>
      <c r="U572" s="22" t="e">
        <f>VLOOKUP(E572,[3]Relatório!$A$1:$AK$65536,33,0)</f>
        <v>#N/A</v>
      </c>
      <c r="W572" s="18" t="str">
        <f t="shared" ca="1" si="35"/>
        <v/>
      </c>
      <c r="Z572" s="15" t="e">
        <f>VLOOKUP(A572,[4]ImportationMaterialProgrammingE!B:X,23,0)</f>
        <v>#N/A</v>
      </c>
      <c r="AA572" s="1" t="e">
        <f>IF(Z572="DTA TRANSP","",VLOOKUP(A572,[4]ImportationMaterialProgrammingE!$B:$V,21,0))</f>
        <v>#N/A</v>
      </c>
      <c r="AB572" s="22" t="e">
        <f>VLOOKUP(E572,[3]Relatório!$A$1:$AK$65536,36,0)</f>
        <v>#N/A</v>
      </c>
      <c r="AF572" s="24"/>
      <c r="AG572" s="24"/>
      <c r="AH572" s="24"/>
      <c r="AI572" s="24"/>
    </row>
    <row r="573" spans="1:35" x14ac:dyDescent="0.25">
      <c r="A573" s="34">
        <v>80538296</v>
      </c>
      <c r="B573" s="33">
        <v>1250255111</v>
      </c>
      <c r="C573" s="33" t="s">
        <v>588</v>
      </c>
      <c r="D573" s="15">
        <f>VLOOKUP(C573,[1]CC!D$3:P$20,12,0)</f>
        <v>44639</v>
      </c>
      <c r="E573" s="16" t="str">
        <f>VLOOKUP(A573,[4]ImportationMaterialProgrammingE!B$3:C$1048576,2,0)</f>
        <v xml:space="preserve">540202459 </v>
      </c>
      <c r="H573" s="17">
        <f t="shared" ca="1" si="33"/>
        <v>91</v>
      </c>
      <c r="I573" s="15" t="str">
        <f>IF(VLOOKUP(A573,[4]ImportationMaterialProgrammingE!B$4:U$1048576,20,0)=0,"",VLOOKUP(A573,[4]ImportationMaterialProgrammingE!B$4:U$1048576,20,0))</f>
        <v/>
      </c>
      <c r="J573" s="15" t="str">
        <f>IF(VLOOKUP(A573,[4]ImportationMaterialProgrammingE!B$3:Y$1048576,24,0)&lt;&gt;"","Sim","Não")</f>
        <v>Não</v>
      </c>
      <c r="K573" s="15" t="str">
        <f>IF(VLOOKUP(A573,[4]ImportationMaterialProgrammingE!B:X,23,0)="DTA TRANSP",VLOOKUP(A573,[4]ImportationMaterialProgrammingE!B:V,21,0),"")</f>
        <v/>
      </c>
      <c r="L573" s="15" t="str">
        <f>IF(VLOOKUP(A573,[4]ImportationMaterialProgrammingE!B:Y,24,0)=0,"",VLOOKUP(A573,[4]ImportationMaterialProgrammingE!B:Y,24,0))</f>
        <v/>
      </c>
      <c r="Q573" s="16" t="str">
        <f>VLOOKUP(A573,[4]ImportationMaterialProgrammingE!B:AN,39,0)</f>
        <v xml:space="preserve">          </v>
      </c>
      <c r="R573" s="22" t="e">
        <f>VLOOKUP(E573,[3]Relatório!$A$1:$AK$65536,29,0)</f>
        <v>#N/A</v>
      </c>
      <c r="T573" s="17" t="str">
        <f>VLOOKUP(A573,[4]ImportationMaterialProgrammingE!B:F,5,0)</f>
        <v/>
      </c>
      <c r="U573" s="22" t="e">
        <f>VLOOKUP(E573,[3]Relatório!$A$1:$AK$65536,33,0)</f>
        <v>#N/A</v>
      </c>
      <c r="W573" s="18" t="str">
        <f t="shared" ca="1" si="35"/>
        <v/>
      </c>
      <c r="Z573" s="15" t="str">
        <f>VLOOKUP(A573,[4]ImportationMaterialProgrammingE!B:X,23,0)</f>
        <v/>
      </c>
      <c r="AA573" s="1" t="str">
        <f>IF(Z573="DTA TRANSP","",VLOOKUP(A573,[4]ImportationMaterialProgrammingE!$B:$V,21,0))</f>
        <v/>
      </c>
      <c r="AB573" s="22" t="e">
        <f>VLOOKUP(E573,[3]Relatório!$A$1:$AK$65536,36,0)</f>
        <v>#N/A</v>
      </c>
      <c r="AF573" s="24"/>
      <c r="AG573" s="24"/>
      <c r="AH573" s="24"/>
      <c r="AI573" s="24"/>
    </row>
    <row r="574" spans="1:35" x14ac:dyDescent="0.25">
      <c r="A574" s="34">
        <v>80538302</v>
      </c>
      <c r="B574" s="33">
        <v>1250255107</v>
      </c>
      <c r="C574" s="33" t="s">
        <v>588</v>
      </c>
      <c r="D574" s="15">
        <f>VLOOKUP(C574,[1]CC!D$3:P$20,12,0)</f>
        <v>44639</v>
      </c>
      <c r="E574" s="16" t="str">
        <f>VLOOKUP(A574,[4]ImportationMaterialProgrammingE!B$3:C$1048576,2,0)</f>
        <v xml:space="preserve">540202450 </v>
      </c>
      <c r="H574" s="17">
        <f t="shared" ca="1" si="33"/>
        <v>91</v>
      </c>
      <c r="I574" s="15" t="str">
        <f>IF(VLOOKUP(A574,[4]ImportationMaterialProgrammingE!B$4:U$1048576,20,0)=0,"",VLOOKUP(A574,[4]ImportationMaterialProgrammingE!B$4:U$1048576,20,0))</f>
        <v/>
      </c>
      <c r="J574" s="15" t="str">
        <f>IF(VLOOKUP(A574,[4]ImportationMaterialProgrammingE!B$3:Y$1048576,24,0)&lt;&gt;"","Sim","Não")</f>
        <v>Não</v>
      </c>
      <c r="K574" s="15" t="str">
        <f>IF(VLOOKUP(A574,[4]ImportationMaterialProgrammingE!B:X,23,0)="DTA TRANSP",VLOOKUP(A574,[4]ImportationMaterialProgrammingE!B:V,21,0),"")</f>
        <v/>
      </c>
      <c r="L574" s="15" t="str">
        <f>IF(VLOOKUP(A574,[4]ImportationMaterialProgrammingE!B:Y,24,0)=0,"",VLOOKUP(A574,[4]ImportationMaterialProgrammingE!B:Y,24,0))</f>
        <v/>
      </c>
      <c r="Q574" s="16" t="str">
        <f>VLOOKUP(A574,[4]ImportationMaterialProgrammingE!B:AN,39,0)</f>
        <v xml:space="preserve">          </v>
      </c>
      <c r="R574" s="22" t="e">
        <f>VLOOKUP(E574,[3]Relatório!$A$1:$AK$65536,29,0)</f>
        <v>#N/A</v>
      </c>
      <c r="T574" s="17" t="str">
        <f>VLOOKUP(A574,[4]ImportationMaterialProgrammingE!B:F,5,0)</f>
        <v/>
      </c>
      <c r="U574" s="22" t="e">
        <f>VLOOKUP(E574,[3]Relatório!$A$1:$AK$65536,33,0)</f>
        <v>#N/A</v>
      </c>
      <c r="W574" s="18" t="str">
        <f t="shared" ca="1" si="35"/>
        <v/>
      </c>
      <c r="Z574" s="15" t="str">
        <f>VLOOKUP(A574,[4]ImportationMaterialProgrammingE!B:X,23,0)</f>
        <v>SBL</v>
      </c>
      <c r="AA574" s="1" t="str">
        <f>IF(Z574="DTA TRANSP","",VLOOKUP(A574,[4]ImportationMaterialProgrammingE!$B:$V,21,0))</f>
        <v/>
      </c>
      <c r="AB574" s="22" t="e">
        <f>VLOOKUP(E574,[3]Relatório!$A$1:$AK$65536,36,0)</f>
        <v>#N/A</v>
      </c>
      <c r="AF574" s="24"/>
      <c r="AG574" s="24"/>
      <c r="AH574" s="24"/>
      <c r="AI574" s="24"/>
    </row>
    <row r="575" spans="1:35" x14ac:dyDescent="0.25">
      <c r="A575" s="34">
        <v>80538303</v>
      </c>
      <c r="B575" s="33">
        <v>1250255108</v>
      </c>
      <c r="C575" s="33" t="s">
        <v>588</v>
      </c>
      <c r="D575" s="15">
        <f>VLOOKUP(C575,[1]CC!D$3:P$20,12,0)</f>
        <v>44639</v>
      </c>
      <c r="E575" s="16" t="str">
        <f>VLOOKUP(A575,[4]ImportationMaterialProgrammingE!B$3:C$1048576,2,0)</f>
        <v xml:space="preserve">540202451 </v>
      </c>
      <c r="H575" s="17">
        <f t="shared" ca="1" si="33"/>
        <v>91</v>
      </c>
      <c r="I575" s="15" t="str">
        <f>IF(VLOOKUP(A575,[4]ImportationMaterialProgrammingE!B$4:U$1048576,20,0)=0,"",VLOOKUP(A575,[4]ImportationMaterialProgrammingE!B$4:U$1048576,20,0))</f>
        <v/>
      </c>
      <c r="J575" s="15" t="str">
        <f>IF(VLOOKUP(A575,[4]ImportationMaterialProgrammingE!B$3:Y$1048576,24,0)&lt;&gt;"","Sim","Não")</f>
        <v>Não</v>
      </c>
      <c r="K575" s="15" t="str">
        <f>IF(VLOOKUP(A575,[4]ImportationMaterialProgrammingE!B:X,23,0)="DTA TRANSP",VLOOKUP(A575,[4]ImportationMaterialProgrammingE!B:V,21,0),"")</f>
        <v/>
      </c>
      <c r="L575" s="15" t="str">
        <f>IF(VLOOKUP(A575,[4]ImportationMaterialProgrammingE!B:Y,24,0)=0,"",VLOOKUP(A575,[4]ImportationMaterialProgrammingE!B:Y,24,0))</f>
        <v/>
      </c>
      <c r="Q575" s="16" t="str">
        <f>VLOOKUP(A575,[4]ImportationMaterialProgrammingE!B:AN,39,0)</f>
        <v xml:space="preserve">          </v>
      </c>
      <c r="R575" s="22" t="e">
        <f>VLOOKUP(E575,[3]Relatório!$A$1:$AK$65536,29,0)</f>
        <v>#N/A</v>
      </c>
      <c r="T575" s="17" t="str">
        <f>VLOOKUP(A575,[4]ImportationMaterialProgrammingE!B:F,5,0)</f>
        <v/>
      </c>
      <c r="U575" s="22" t="e">
        <f>VLOOKUP(E575,[3]Relatório!$A$1:$AK$65536,33,0)</f>
        <v>#N/A</v>
      </c>
      <c r="W575" s="18" t="str">
        <f t="shared" ca="1" si="35"/>
        <v/>
      </c>
      <c r="Z575" s="15" t="str">
        <f>VLOOKUP(A575,[4]ImportationMaterialProgrammingE!B:X,23,0)</f>
        <v/>
      </c>
      <c r="AA575" s="1" t="str">
        <f>IF(Z575="DTA TRANSP","",VLOOKUP(A575,[4]ImportationMaterialProgrammingE!$B:$V,21,0))</f>
        <v/>
      </c>
      <c r="AB575" s="22" t="e">
        <f>VLOOKUP(E575,[3]Relatório!$A$1:$AK$65536,36,0)</f>
        <v>#N/A</v>
      </c>
      <c r="AF575" s="24"/>
      <c r="AG575" s="24"/>
      <c r="AH575" s="24"/>
      <c r="AI575" s="24"/>
    </row>
    <row r="576" spans="1:35" x14ac:dyDescent="0.25">
      <c r="A576" s="34">
        <v>80538304</v>
      </c>
      <c r="B576" s="33">
        <v>1250255110</v>
      </c>
      <c r="C576" s="33" t="s">
        <v>588</v>
      </c>
      <c r="D576" s="15">
        <f>VLOOKUP(C576,[1]CC!D$3:P$20,12,0)</f>
        <v>44639</v>
      </c>
      <c r="E576" s="16" t="e">
        <f>VLOOKUP(A576,[4]ImportationMaterialProgrammingE!B$3:C$1048576,2,0)</f>
        <v>#N/A</v>
      </c>
      <c r="H576" s="17">
        <f t="shared" ca="1" si="33"/>
        <v>91</v>
      </c>
      <c r="I576" s="15" t="e">
        <f>IF(VLOOKUP(A576,[4]ImportationMaterialProgrammingE!B$4:U$1048576,20,0)=0,"",VLOOKUP(A576,[4]ImportationMaterialProgrammingE!B$4:U$1048576,20,0))</f>
        <v>#N/A</v>
      </c>
      <c r="J576" s="15" t="e">
        <f>IF(VLOOKUP(A576,[4]ImportationMaterialProgrammingE!B$3:Y$1048576,24,0)&lt;&gt;"","Sim","Não")</f>
        <v>#N/A</v>
      </c>
      <c r="K576" s="15" t="e">
        <f>IF(VLOOKUP(A576,[4]ImportationMaterialProgrammingE!B:X,23,0)="DTA TRANSP",VLOOKUP(A576,[4]ImportationMaterialProgrammingE!B:V,21,0),"")</f>
        <v>#N/A</v>
      </c>
      <c r="L576" s="15" t="e">
        <f>IF(VLOOKUP(A576,[4]ImportationMaterialProgrammingE!B:Y,24,0)=0,"",VLOOKUP(A576,[4]ImportationMaterialProgrammingE!B:Y,24,0))</f>
        <v>#N/A</v>
      </c>
      <c r="Q576" s="16" t="e">
        <f>VLOOKUP(A576,[4]ImportationMaterialProgrammingE!B:AN,39,0)</f>
        <v>#N/A</v>
      </c>
      <c r="R576" s="22" t="e">
        <f>VLOOKUP(E576,[3]Relatório!$A$1:$AK$65536,29,0)</f>
        <v>#N/A</v>
      </c>
      <c r="T576" s="17" t="e">
        <f>VLOOKUP(A576,[4]ImportationMaterialProgrammingE!B:F,5,0)</f>
        <v>#N/A</v>
      </c>
      <c r="U576" s="22" t="e">
        <f>VLOOKUP(E576,[3]Relatório!$A$1:$AK$65536,33,0)</f>
        <v>#N/A</v>
      </c>
      <c r="W576" s="18" t="str">
        <f t="shared" ca="1" si="35"/>
        <v/>
      </c>
      <c r="Z576" s="15" t="e">
        <f>VLOOKUP(A576,[4]ImportationMaterialProgrammingE!B:X,23,0)</f>
        <v>#N/A</v>
      </c>
      <c r="AA576" s="1" t="e">
        <f>IF(Z576="DTA TRANSP","",VLOOKUP(A576,[4]ImportationMaterialProgrammingE!$B:$V,21,0))</f>
        <v>#N/A</v>
      </c>
      <c r="AB576" s="22" t="e">
        <f>VLOOKUP(E576,[3]Relatório!$A$1:$AK$65536,36,0)</f>
        <v>#N/A</v>
      </c>
      <c r="AF576" s="24"/>
      <c r="AG576" s="24"/>
      <c r="AH576" s="24"/>
      <c r="AI576" s="24"/>
    </row>
    <row r="577" spans="1:35" x14ac:dyDescent="0.25">
      <c r="A577" s="34">
        <v>80538305</v>
      </c>
      <c r="B577" s="33">
        <v>1250255117</v>
      </c>
      <c r="C577" s="33" t="s">
        <v>588</v>
      </c>
      <c r="D577" s="15">
        <f>VLOOKUP(C577,[1]CC!D$3:P$20,12,0)</f>
        <v>44639</v>
      </c>
      <c r="E577" s="16" t="str">
        <f>VLOOKUP(A577,[4]ImportationMaterialProgrammingE!B$3:C$1048576,2,0)</f>
        <v xml:space="preserve">540202526 </v>
      </c>
      <c r="H577" s="17">
        <f t="shared" ca="1" si="33"/>
        <v>91</v>
      </c>
      <c r="I577" s="15" t="str">
        <f>IF(VLOOKUP(A577,[4]ImportationMaterialProgrammingE!B$4:U$1048576,20,0)=0,"",VLOOKUP(A577,[4]ImportationMaterialProgrammingE!B$4:U$1048576,20,0))</f>
        <v>23/03/2022</v>
      </c>
      <c r="J577" s="15" t="str">
        <f>IF(VLOOKUP(A577,[4]ImportationMaterialProgrammingE!B$3:Y$1048576,24,0)&lt;&gt;"","Sim","Não")</f>
        <v>Não</v>
      </c>
      <c r="K577" s="15" t="str">
        <f>IF(VLOOKUP(A577,[4]ImportationMaterialProgrammingE!B:X,23,0)="DTA TRANSP",VLOOKUP(A577,[4]ImportationMaterialProgrammingE!B:V,21,0),"")</f>
        <v/>
      </c>
      <c r="L577" s="15" t="str">
        <f>IF(VLOOKUP(A577,[4]ImportationMaterialProgrammingE!B:Y,24,0)=0,"",VLOOKUP(A577,[4]ImportationMaterialProgrammingE!B:Y,24,0))</f>
        <v/>
      </c>
      <c r="Q577" s="16" t="str">
        <f>VLOOKUP(A577,[4]ImportationMaterialProgrammingE!B:AN,39,0)</f>
        <v xml:space="preserve">          </v>
      </c>
      <c r="R577" s="22" t="e">
        <f>VLOOKUP(E577,[3]Relatório!$A$1:$AK$65536,29,0)</f>
        <v>#N/A</v>
      </c>
      <c r="T577" s="17" t="str">
        <f>VLOOKUP(A577,[4]ImportationMaterialProgrammingE!B:F,5,0)</f>
        <v/>
      </c>
      <c r="U577" s="22" t="e">
        <f>VLOOKUP(E577,[3]Relatório!$A$1:$AK$65536,33,0)</f>
        <v>#N/A</v>
      </c>
      <c r="W577" s="18" t="str">
        <f t="shared" ca="1" si="35"/>
        <v/>
      </c>
      <c r="Z577" s="15" t="str">
        <f>VLOOKUP(A577,[4]ImportationMaterialProgrammingE!B:X,23,0)</f>
        <v>SBL</v>
      </c>
      <c r="AA577" s="1" t="str">
        <f>IF(Z577="DTA TRANSP","",VLOOKUP(A577,[4]ImportationMaterialProgrammingE!$B:$V,21,0))</f>
        <v/>
      </c>
      <c r="AB577" s="22" t="e">
        <f>VLOOKUP(E577,[3]Relatório!$A$1:$AK$65536,36,0)</f>
        <v>#N/A</v>
      </c>
      <c r="AF577" s="24"/>
      <c r="AG577" s="24"/>
      <c r="AH577" s="24"/>
      <c r="AI577" s="24"/>
    </row>
    <row r="578" spans="1:35" x14ac:dyDescent="0.25">
      <c r="A578" s="34">
        <v>80538306</v>
      </c>
      <c r="B578" s="33">
        <v>1250255116</v>
      </c>
      <c r="C578" s="33" t="s">
        <v>588</v>
      </c>
      <c r="D578" s="15">
        <f>VLOOKUP(C578,[1]CC!D$3:P$20,12,0)</f>
        <v>44639</v>
      </c>
      <c r="E578" s="16" t="str">
        <f>VLOOKUP(A578,[4]ImportationMaterialProgrammingE!B$3:C$1048576,2,0)</f>
        <v xml:space="preserve">540202461 </v>
      </c>
      <c r="H578" s="17">
        <f t="shared" ca="1" si="33"/>
        <v>91</v>
      </c>
      <c r="I578" s="15" t="str">
        <f>IF(VLOOKUP(A578,[4]ImportationMaterialProgrammingE!B$4:U$1048576,20,0)=0,"",VLOOKUP(A578,[4]ImportationMaterialProgrammingE!B$4:U$1048576,20,0))</f>
        <v/>
      </c>
      <c r="J578" s="15" t="str">
        <f>IF(VLOOKUP(A578,[4]ImportationMaterialProgrammingE!B$3:Y$1048576,24,0)&lt;&gt;"","Sim","Não")</f>
        <v>Não</v>
      </c>
      <c r="K578" s="15" t="str">
        <f>IF(VLOOKUP(A578,[4]ImportationMaterialProgrammingE!B:X,23,0)="DTA TRANSP",VLOOKUP(A578,[4]ImportationMaterialProgrammingE!B:V,21,0),"")</f>
        <v/>
      </c>
      <c r="L578" s="15" t="str">
        <f>IF(VLOOKUP(A578,[4]ImportationMaterialProgrammingE!B:Y,24,0)=0,"",VLOOKUP(A578,[4]ImportationMaterialProgrammingE!B:Y,24,0))</f>
        <v/>
      </c>
      <c r="Q578" s="16" t="str">
        <f>VLOOKUP(A578,[4]ImportationMaterialProgrammingE!B:AN,39,0)</f>
        <v xml:space="preserve">          </v>
      </c>
      <c r="R578" s="22" t="e">
        <f>VLOOKUP(E578,[3]Relatório!$A$1:$AK$65536,29,0)</f>
        <v>#N/A</v>
      </c>
      <c r="T578" s="17" t="str">
        <f>VLOOKUP(A578,[4]ImportationMaterialProgrammingE!B:F,5,0)</f>
        <v/>
      </c>
      <c r="U578" s="22" t="e">
        <f>VLOOKUP(E578,[3]Relatório!$A$1:$AK$65536,33,0)</f>
        <v>#N/A</v>
      </c>
      <c r="W578" s="18" t="str">
        <f t="shared" ca="1" si="35"/>
        <v/>
      </c>
      <c r="Z578" s="15" t="str">
        <f>VLOOKUP(A578,[4]ImportationMaterialProgrammingE!B:X,23,0)</f>
        <v/>
      </c>
      <c r="AA578" s="1" t="str">
        <f>IF(Z578="DTA TRANSP","",VLOOKUP(A578,[4]ImportationMaterialProgrammingE!$B:$V,21,0))</f>
        <v/>
      </c>
      <c r="AB578" s="22" t="e">
        <f>VLOOKUP(E578,[3]Relatório!$A$1:$AK$65536,36,0)</f>
        <v>#N/A</v>
      </c>
      <c r="AF578" s="24"/>
      <c r="AG578" s="24"/>
      <c r="AH578" s="24"/>
      <c r="AI578" s="24"/>
    </row>
    <row r="579" spans="1:35" x14ac:dyDescent="0.25">
      <c r="A579" s="34">
        <v>80538310</v>
      </c>
      <c r="B579" s="33">
        <v>1250255113</v>
      </c>
      <c r="C579" s="33" t="s">
        <v>588</v>
      </c>
      <c r="D579" s="15">
        <f>VLOOKUP(C579,[1]CC!D$3:P$20,12,0)</f>
        <v>44639</v>
      </c>
      <c r="E579" s="16" t="str">
        <f>VLOOKUP(A579,[4]ImportationMaterialProgrammingE!B$3:C$1048576,2,0)</f>
        <v xml:space="preserve">540202347 </v>
      </c>
      <c r="H579" s="17">
        <f t="shared" ca="1" si="33"/>
        <v>91</v>
      </c>
      <c r="I579" s="15" t="str">
        <f>IF(VLOOKUP(A579,[4]ImportationMaterialProgrammingE!B$4:U$1048576,20,0)=0,"",VLOOKUP(A579,[4]ImportationMaterialProgrammingE!B$4:U$1048576,20,0))</f>
        <v>24/03/2022</v>
      </c>
      <c r="J579" s="15" t="str">
        <f>IF(VLOOKUP(A579,[4]ImportationMaterialProgrammingE!B$3:Y$1048576,24,0)&lt;&gt;"","Sim","Não")</f>
        <v>Não</v>
      </c>
      <c r="K579" s="15" t="str">
        <f>IF(VLOOKUP(A579,[4]ImportationMaterialProgrammingE!B:X,23,0)="DTA TRANSP",VLOOKUP(A579,[4]ImportationMaterialProgrammingE!B:V,21,0),"")</f>
        <v/>
      </c>
      <c r="L579" s="15" t="str">
        <f>IF(VLOOKUP(A579,[4]ImportationMaterialProgrammingE!B:Y,24,0)=0,"",VLOOKUP(A579,[4]ImportationMaterialProgrammingE!B:Y,24,0))</f>
        <v/>
      </c>
      <c r="Q579" s="16" t="str">
        <f>VLOOKUP(A579,[4]ImportationMaterialProgrammingE!B:AN,39,0)</f>
        <v xml:space="preserve">          </v>
      </c>
      <c r="R579" s="22" t="e">
        <f>VLOOKUP(E579,[3]Relatório!$A$1:$AK$65536,29,0)</f>
        <v>#N/A</v>
      </c>
      <c r="T579" s="17" t="str">
        <f>VLOOKUP(A579,[4]ImportationMaterialProgrammingE!B:F,5,0)</f>
        <v/>
      </c>
      <c r="U579" s="22" t="e">
        <f>VLOOKUP(E579,[3]Relatório!$A$1:$AK$65536,33,0)</f>
        <v>#N/A</v>
      </c>
      <c r="W579" s="18" t="str">
        <f t="shared" ca="1" si="35"/>
        <v/>
      </c>
      <c r="Z579" s="15" t="str">
        <f>VLOOKUP(A579,[4]ImportationMaterialProgrammingE!B:X,23,0)</f>
        <v/>
      </c>
      <c r="AA579" s="1" t="str">
        <f>IF(Z579="DTA TRANSP","",VLOOKUP(A579,[4]ImportationMaterialProgrammingE!$B:$V,21,0))</f>
        <v/>
      </c>
      <c r="AB579" s="22" t="e">
        <f>VLOOKUP(E579,[3]Relatório!$A$1:$AK$65536,36,0)</f>
        <v>#N/A</v>
      </c>
      <c r="AF579" s="24"/>
      <c r="AG579" s="24"/>
      <c r="AH579" s="24"/>
      <c r="AI579" s="24"/>
    </row>
    <row r="580" spans="1:35" x14ac:dyDescent="0.25">
      <c r="A580" s="34">
        <v>80538311</v>
      </c>
      <c r="B580" s="33">
        <v>1250255115</v>
      </c>
      <c r="C580" s="33" t="s">
        <v>588</v>
      </c>
      <c r="D580" s="15">
        <f>VLOOKUP(C580,[1]CC!D$3:P$20,12,0)</f>
        <v>44639</v>
      </c>
      <c r="E580" s="16" t="str">
        <f>VLOOKUP(A580,[4]ImportationMaterialProgrammingE!B$3:C$1048576,2,0)</f>
        <v xml:space="preserve">540202460 </v>
      </c>
      <c r="H580" s="17">
        <f t="shared" ca="1" si="33"/>
        <v>91</v>
      </c>
      <c r="I580" s="15" t="str">
        <f>IF(VLOOKUP(A580,[4]ImportationMaterialProgrammingE!B$4:U$1048576,20,0)=0,"",VLOOKUP(A580,[4]ImportationMaterialProgrammingE!B$4:U$1048576,20,0))</f>
        <v>24/03/2022</v>
      </c>
      <c r="J580" s="15" t="str">
        <f>IF(VLOOKUP(A580,[4]ImportationMaterialProgrammingE!B$3:Y$1048576,24,0)&lt;&gt;"","Sim","Não")</f>
        <v>Não</v>
      </c>
      <c r="K580" s="15" t="str">
        <f>IF(VLOOKUP(A580,[4]ImportationMaterialProgrammingE!B:X,23,0)="DTA TRANSP",VLOOKUP(A580,[4]ImportationMaterialProgrammingE!B:V,21,0),"")</f>
        <v/>
      </c>
      <c r="L580" s="15" t="str">
        <f>IF(VLOOKUP(A580,[4]ImportationMaterialProgrammingE!B:Y,24,0)=0,"",VLOOKUP(A580,[4]ImportationMaterialProgrammingE!B:Y,24,0))</f>
        <v/>
      </c>
      <c r="Q580" s="16" t="str">
        <f>VLOOKUP(A580,[4]ImportationMaterialProgrammingE!B:AN,39,0)</f>
        <v xml:space="preserve">          </v>
      </c>
      <c r="R580" s="22" t="e">
        <f>VLOOKUP(E580,[3]Relatório!$A$1:$AK$65536,29,0)</f>
        <v>#N/A</v>
      </c>
      <c r="T580" s="17" t="str">
        <f>VLOOKUP(A580,[4]ImportationMaterialProgrammingE!B:F,5,0)</f>
        <v/>
      </c>
      <c r="U580" s="22" t="e">
        <f>VLOOKUP(E580,[3]Relatório!$A$1:$AK$65536,33,0)</f>
        <v>#N/A</v>
      </c>
      <c r="W580" s="18" t="str">
        <f t="shared" ca="1" si="35"/>
        <v/>
      </c>
      <c r="Z580" s="15" t="str">
        <f>VLOOKUP(A580,[4]ImportationMaterialProgrammingE!B:X,23,0)</f>
        <v/>
      </c>
      <c r="AA580" s="1" t="str">
        <f>IF(Z580="DTA TRANSP","",VLOOKUP(A580,[4]ImportationMaterialProgrammingE!$B:$V,21,0))</f>
        <v/>
      </c>
      <c r="AB580" s="22" t="e">
        <f>VLOOKUP(E580,[3]Relatório!$A$1:$AK$65536,36,0)</f>
        <v>#N/A</v>
      </c>
      <c r="AF580" s="24"/>
      <c r="AG580" s="24"/>
      <c r="AH580" s="24"/>
      <c r="AI580" s="24"/>
    </row>
    <row r="581" spans="1:35" x14ac:dyDescent="0.25">
      <c r="A581" s="34">
        <v>80538340</v>
      </c>
      <c r="B581" s="33">
        <v>1250255119</v>
      </c>
      <c r="C581" s="33" t="s">
        <v>588</v>
      </c>
      <c r="D581" s="15">
        <f>VLOOKUP(C581,[1]CC!D$3:P$20,12,0)</f>
        <v>44639</v>
      </c>
      <c r="E581" s="16" t="str">
        <f>VLOOKUP(A581,[4]ImportationMaterialProgrammingE!B$3:C$1048576,2,0)</f>
        <v xml:space="preserve">540202355 </v>
      </c>
      <c r="H581" s="17">
        <f t="shared" ref="H581:H644" ca="1" si="36">IFERROR(IF(D581&gt;L581,90-_xlfn.DAYS(NOW(),D581),90-_xlfn.DAYS(NOW(),L581)),90-_xlfn.DAYS(NOW(),D581))</f>
        <v>91</v>
      </c>
      <c r="I581" s="15" t="str">
        <f>IF(VLOOKUP(A581,[4]ImportationMaterialProgrammingE!B$4:U$1048576,20,0)=0,"",VLOOKUP(A581,[4]ImportationMaterialProgrammingE!B$4:U$1048576,20,0))</f>
        <v/>
      </c>
      <c r="J581" s="15" t="str">
        <f>IF(VLOOKUP(A581,[4]ImportationMaterialProgrammingE!B$3:Y$1048576,24,0)&lt;&gt;"","Sim","Não")</f>
        <v>Não</v>
      </c>
      <c r="K581" s="15" t="str">
        <f>IF(VLOOKUP(A581,[4]ImportationMaterialProgrammingE!B:X,23,0)="DTA TRANSP",VLOOKUP(A581,[4]ImportationMaterialProgrammingE!B:V,21,0),"")</f>
        <v/>
      </c>
      <c r="L581" s="15" t="str">
        <f>IF(VLOOKUP(A581,[4]ImportationMaterialProgrammingE!B:Y,24,0)=0,"",VLOOKUP(A581,[4]ImportationMaterialProgrammingE!B:Y,24,0))</f>
        <v/>
      </c>
      <c r="Q581" s="16" t="str">
        <f>VLOOKUP(A581,[4]ImportationMaterialProgrammingE!B:AN,39,0)</f>
        <v xml:space="preserve">          </v>
      </c>
      <c r="R581" s="22" t="e">
        <f>VLOOKUP(E581,[3]Relatório!$A$1:$AK$65536,29,0)</f>
        <v>#N/A</v>
      </c>
      <c r="T581" s="17" t="str">
        <f>VLOOKUP(A581,[4]ImportationMaterialProgrammingE!B:F,5,0)</f>
        <v/>
      </c>
      <c r="U581" s="22" t="e">
        <f>VLOOKUP(E581,[3]Relatório!$A$1:$AK$65536,33,0)</f>
        <v>#N/A</v>
      </c>
      <c r="W581" s="18" t="str">
        <f t="shared" ca="1" si="35"/>
        <v/>
      </c>
      <c r="Z581" s="15" t="str">
        <f>VLOOKUP(A581,[4]ImportationMaterialProgrammingE!B:X,23,0)</f>
        <v>SBL</v>
      </c>
      <c r="AA581" s="1" t="str">
        <f>IF(Z581="DTA TRANSP","",VLOOKUP(A581,[4]ImportationMaterialProgrammingE!$B:$V,21,0))</f>
        <v/>
      </c>
      <c r="AB581" s="22" t="e">
        <f>VLOOKUP(E581,[3]Relatório!$A$1:$AK$65536,36,0)</f>
        <v>#N/A</v>
      </c>
      <c r="AF581" s="24"/>
      <c r="AG581" s="24"/>
      <c r="AH581" s="24"/>
      <c r="AI581" s="24"/>
    </row>
    <row r="582" spans="1:35" x14ac:dyDescent="0.25">
      <c r="A582" s="34">
        <v>80538354</v>
      </c>
      <c r="B582" s="33">
        <v>1250255122</v>
      </c>
      <c r="C582" s="33" t="s">
        <v>588</v>
      </c>
      <c r="D582" s="15">
        <f>VLOOKUP(C582,[1]CC!D$3:P$20,12,0)</f>
        <v>44639</v>
      </c>
      <c r="E582" s="16" t="str">
        <f>VLOOKUP(A582,[4]ImportationMaterialProgrammingE!B$3:C$1048576,2,0)</f>
        <v xml:space="preserve">540202463 </v>
      </c>
      <c r="H582" s="17">
        <f t="shared" ca="1" si="36"/>
        <v>91</v>
      </c>
      <c r="I582" s="15" t="str">
        <f>IF(VLOOKUP(A582,[4]ImportationMaterialProgrammingE!B$4:U$1048576,20,0)=0,"",VLOOKUP(A582,[4]ImportationMaterialProgrammingE!B$4:U$1048576,20,0))</f>
        <v>22/03/2022</v>
      </c>
      <c r="J582" s="15" t="str">
        <f>IF(VLOOKUP(A582,[4]ImportationMaterialProgrammingE!B$3:Y$1048576,24,0)&lt;&gt;"","Sim","Não")</f>
        <v>Não</v>
      </c>
      <c r="K582" s="15" t="str">
        <f>IF(VLOOKUP(A582,[4]ImportationMaterialProgrammingE!B:X,23,0)="DTA TRANSP",VLOOKUP(A582,[4]ImportationMaterialProgrammingE!B:V,21,0),"")</f>
        <v/>
      </c>
      <c r="L582" s="15" t="str">
        <f>IF(VLOOKUP(A582,[4]ImportationMaterialProgrammingE!B:Y,24,0)=0,"",VLOOKUP(A582,[4]ImportationMaterialProgrammingE!B:Y,24,0))</f>
        <v/>
      </c>
      <c r="Q582" s="16" t="str">
        <f>VLOOKUP(A582,[4]ImportationMaterialProgrammingE!B:AN,39,0)</f>
        <v xml:space="preserve">          </v>
      </c>
      <c r="R582" s="22" t="e">
        <f>VLOOKUP(E582,[3]Relatório!$A$1:$AK$65536,29,0)</f>
        <v>#N/A</v>
      </c>
      <c r="T582" s="17" t="str">
        <f>VLOOKUP(A582,[4]ImportationMaterialProgrammingE!B:F,5,0)</f>
        <v/>
      </c>
      <c r="U582" s="22" t="e">
        <f>VLOOKUP(E582,[3]Relatório!$A$1:$AK$65536,33,0)</f>
        <v>#N/A</v>
      </c>
      <c r="W582" s="18" t="str">
        <f t="shared" ca="1" si="35"/>
        <v/>
      </c>
      <c r="Z582" s="15" t="str">
        <f>VLOOKUP(A582,[4]ImportationMaterialProgrammingE!B:X,23,0)</f>
        <v/>
      </c>
      <c r="AA582" s="1" t="str">
        <f>IF(Z582="DTA TRANSP","",VLOOKUP(A582,[4]ImportationMaterialProgrammingE!$B:$V,21,0))</f>
        <v/>
      </c>
      <c r="AB582" s="22" t="e">
        <f>VLOOKUP(E582,[3]Relatório!$A$1:$AK$65536,36,0)</f>
        <v>#N/A</v>
      </c>
      <c r="AF582" s="24"/>
      <c r="AG582" s="24"/>
      <c r="AH582" s="24"/>
      <c r="AI582" s="24"/>
    </row>
    <row r="583" spans="1:35" x14ac:dyDescent="0.25">
      <c r="A583" s="34">
        <v>80538355</v>
      </c>
      <c r="B583" s="33">
        <v>1250255123</v>
      </c>
      <c r="C583" s="33" t="s">
        <v>588</v>
      </c>
      <c r="D583" s="15">
        <f>VLOOKUP(C583,[1]CC!D$3:P$20,12,0)</f>
        <v>44639</v>
      </c>
      <c r="E583" s="16" t="str">
        <f>VLOOKUP(A583,[4]ImportationMaterialProgrammingE!B$3:C$1048576,2,0)</f>
        <v xml:space="preserve">540202462 </v>
      </c>
      <c r="H583" s="17">
        <f t="shared" ca="1" si="36"/>
        <v>91</v>
      </c>
      <c r="I583" s="15" t="str">
        <f>IF(VLOOKUP(A583,[4]ImportationMaterialProgrammingE!B$4:U$1048576,20,0)=0,"",VLOOKUP(A583,[4]ImportationMaterialProgrammingE!B$4:U$1048576,20,0))</f>
        <v/>
      </c>
      <c r="J583" s="15" t="str">
        <f>IF(VLOOKUP(A583,[4]ImportationMaterialProgrammingE!B$3:Y$1048576,24,0)&lt;&gt;"","Sim","Não")</f>
        <v>Não</v>
      </c>
      <c r="K583" s="15" t="str">
        <f>IF(VLOOKUP(A583,[4]ImportationMaterialProgrammingE!B:X,23,0)="DTA TRANSP",VLOOKUP(A583,[4]ImportationMaterialProgrammingE!B:V,21,0),"")</f>
        <v/>
      </c>
      <c r="L583" s="15" t="str">
        <f>IF(VLOOKUP(A583,[4]ImportationMaterialProgrammingE!B:Y,24,0)=0,"",VLOOKUP(A583,[4]ImportationMaterialProgrammingE!B:Y,24,0))</f>
        <v/>
      </c>
      <c r="Q583" s="16" t="str">
        <f>VLOOKUP(A583,[4]ImportationMaterialProgrammingE!B:AN,39,0)</f>
        <v xml:space="preserve">          </v>
      </c>
      <c r="R583" s="22" t="e">
        <f>VLOOKUP(E583,[3]Relatório!$A$1:$AK$65536,29,0)</f>
        <v>#N/A</v>
      </c>
      <c r="T583" s="17" t="str">
        <f>VLOOKUP(A583,[4]ImportationMaterialProgrammingE!B:F,5,0)</f>
        <v/>
      </c>
      <c r="U583" s="22" t="e">
        <f>VLOOKUP(E583,[3]Relatório!$A$1:$AK$65536,33,0)</f>
        <v>#N/A</v>
      </c>
      <c r="W583" s="18" t="str">
        <f t="shared" ca="1" si="35"/>
        <v/>
      </c>
      <c r="Z583" s="15" t="str">
        <f>VLOOKUP(A583,[4]ImportationMaterialProgrammingE!B:X,23,0)</f>
        <v/>
      </c>
      <c r="AA583" s="1" t="str">
        <f>IF(Z583="DTA TRANSP","",VLOOKUP(A583,[4]ImportationMaterialProgrammingE!$B:$V,21,0))</f>
        <v/>
      </c>
      <c r="AB583" s="22" t="e">
        <f>VLOOKUP(E583,[3]Relatório!$A$1:$AK$65536,36,0)</f>
        <v>#N/A</v>
      </c>
      <c r="AF583" s="24"/>
      <c r="AG583" s="24"/>
      <c r="AH583" s="24"/>
      <c r="AI583" s="24"/>
    </row>
    <row r="584" spans="1:35" x14ac:dyDescent="0.25">
      <c r="A584" s="34">
        <v>80538380</v>
      </c>
      <c r="B584" s="33">
        <v>1250255125</v>
      </c>
      <c r="C584" s="33" t="s">
        <v>588</v>
      </c>
      <c r="D584" s="15">
        <f>VLOOKUP(C584,[1]CC!D$3:P$20,12,0)</f>
        <v>44639</v>
      </c>
      <c r="E584" s="16" t="e">
        <f>VLOOKUP(A584,[4]ImportationMaterialProgrammingE!B$3:C$1048576,2,0)</f>
        <v>#N/A</v>
      </c>
      <c r="H584" s="17">
        <f t="shared" ca="1" si="36"/>
        <v>91</v>
      </c>
      <c r="I584" s="15" t="e">
        <f>IF(VLOOKUP(A584,[4]ImportationMaterialProgrammingE!B$4:U$1048576,20,0)=0,"",VLOOKUP(A584,[4]ImportationMaterialProgrammingE!B$4:U$1048576,20,0))</f>
        <v>#N/A</v>
      </c>
      <c r="J584" s="15" t="e">
        <f>IF(VLOOKUP(A584,[4]ImportationMaterialProgrammingE!B$3:Y$1048576,24,0)&lt;&gt;"","Sim","Não")</f>
        <v>#N/A</v>
      </c>
      <c r="K584" s="15" t="e">
        <f>IF(VLOOKUP(A584,[4]ImportationMaterialProgrammingE!B:X,23,0)="DTA TRANSP",VLOOKUP(A584,[4]ImportationMaterialProgrammingE!B:V,21,0),"")</f>
        <v>#N/A</v>
      </c>
      <c r="L584" s="15" t="e">
        <f>IF(VLOOKUP(A584,[4]ImportationMaterialProgrammingE!B:Y,24,0)=0,"",VLOOKUP(A584,[4]ImportationMaterialProgrammingE!B:Y,24,0))</f>
        <v>#N/A</v>
      </c>
      <c r="Q584" s="16" t="e">
        <f>VLOOKUP(A584,[4]ImportationMaterialProgrammingE!B:AN,39,0)</f>
        <v>#N/A</v>
      </c>
      <c r="R584" s="22" t="e">
        <f>VLOOKUP(E584,[3]Relatório!$A$1:$AK$65536,29,0)</f>
        <v>#N/A</v>
      </c>
      <c r="T584" s="17" t="e">
        <f>VLOOKUP(A584,[4]ImportationMaterialProgrammingE!B:F,5,0)</f>
        <v>#N/A</v>
      </c>
      <c r="U584" s="22" t="e">
        <f>VLOOKUP(E584,[3]Relatório!$A$1:$AK$65536,33,0)</f>
        <v>#N/A</v>
      </c>
      <c r="W584" s="18" t="str">
        <f t="shared" ca="1" si="35"/>
        <v/>
      </c>
      <c r="Z584" s="15" t="e">
        <f>VLOOKUP(A584,[4]ImportationMaterialProgrammingE!B:X,23,0)</f>
        <v>#N/A</v>
      </c>
      <c r="AA584" s="1" t="e">
        <f>IF(Z584="DTA TRANSP","",VLOOKUP(A584,[4]ImportationMaterialProgrammingE!$B:$V,21,0))</f>
        <v>#N/A</v>
      </c>
      <c r="AB584" s="22" t="e">
        <f>VLOOKUP(E584,[3]Relatório!$A$1:$AK$65536,36,0)</f>
        <v>#N/A</v>
      </c>
      <c r="AF584" s="24"/>
      <c r="AG584" s="24"/>
      <c r="AH584" s="24"/>
      <c r="AI584" s="24"/>
    </row>
    <row r="585" spans="1:35" x14ac:dyDescent="0.25">
      <c r="A585" s="34">
        <v>80538393</v>
      </c>
      <c r="B585" s="33">
        <v>1250255124</v>
      </c>
      <c r="C585" s="33" t="s">
        <v>588</v>
      </c>
      <c r="D585" s="15">
        <f>VLOOKUP(C585,[1]CC!D$3:P$20,12,0)</f>
        <v>44639</v>
      </c>
      <c r="E585" s="16" t="str">
        <f>VLOOKUP(A585,[4]ImportationMaterialProgrammingE!B$3:C$1048576,2,0)</f>
        <v xml:space="preserve">540202465 </v>
      </c>
      <c r="H585" s="17">
        <f t="shared" ca="1" si="36"/>
        <v>91</v>
      </c>
      <c r="I585" s="15" t="str">
        <f>IF(VLOOKUP(A585,[4]ImportationMaterialProgrammingE!B$4:U$1048576,20,0)=0,"",VLOOKUP(A585,[4]ImportationMaterialProgrammingE!B$4:U$1048576,20,0))</f>
        <v>31/03/2022</v>
      </c>
      <c r="J585" s="15" t="str">
        <f>IF(VLOOKUP(A585,[4]ImportationMaterialProgrammingE!B$3:Y$1048576,24,0)&lt;&gt;"","Sim","Não")</f>
        <v>Não</v>
      </c>
      <c r="K585" s="15" t="str">
        <f>IF(VLOOKUP(A585,[4]ImportationMaterialProgrammingE!B:X,23,0)="DTA TRANSP",VLOOKUP(A585,[4]ImportationMaterialProgrammingE!B:V,21,0),"")</f>
        <v/>
      </c>
      <c r="L585" s="15" t="str">
        <f>IF(VLOOKUP(A585,[4]ImportationMaterialProgrammingE!B:Y,24,0)=0,"",VLOOKUP(A585,[4]ImportationMaterialProgrammingE!B:Y,24,0))</f>
        <v/>
      </c>
      <c r="Q585" s="16" t="str">
        <f>VLOOKUP(A585,[4]ImportationMaterialProgrammingE!B:AN,39,0)</f>
        <v xml:space="preserve">          </v>
      </c>
      <c r="R585" s="22" t="e">
        <f>VLOOKUP(E585,[3]Relatório!$A$1:$AK$65536,29,0)</f>
        <v>#N/A</v>
      </c>
      <c r="T585" s="17" t="str">
        <f>VLOOKUP(A585,[4]ImportationMaterialProgrammingE!B:F,5,0)</f>
        <v/>
      </c>
      <c r="U585" s="22" t="e">
        <f>VLOOKUP(E585,[3]Relatório!$A$1:$AK$65536,33,0)</f>
        <v>#N/A</v>
      </c>
      <c r="W585" s="18" t="str">
        <f t="shared" ca="1" si="35"/>
        <v/>
      </c>
      <c r="Z585" s="15" t="str">
        <f>VLOOKUP(A585,[4]ImportationMaterialProgrammingE!B:X,23,0)</f>
        <v/>
      </c>
      <c r="AA585" s="1" t="str">
        <f>IF(Z585="DTA TRANSP","",VLOOKUP(A585,[4]ImportationMaterialProgrammingE!$B:$V,21,0))</f>
        <v/>
      </c>
      <c r="AB585" s="22" t="e">
        <f>VLOOKUP(E585,[3]Relatório!$A$1:$AK$65536,36,0)</f>
        <v>#N/A</v>
      </c>
      <c r="AF585" s="24"/>
      <c r="AG585" s="24"/>
      <c r="AH585" s="24"/>
      <c r="AI585" s="24"/>
    </row>
    <row r="586" spans="1:35" x14ac:dyDescent="0.25">
      <c r="A586" s="34">
        <v>80538394</v>
      </c>
      <c r="B586" s="33">
        <v>1250255128</v>
      </c>
      <c r="C586" s="33" t="s">
        <v>588</v>
      </c>
      <c r="D586" s="15">
        <f>VLOOKUP(C586,[1]CC!D$3:P$20,12,0)</f>
        <v>44639</v>
      </c>
      <c r="E586" s="16" t="str">
        <f>VLOOKUP(A586,[4]ImportationMaterialProgrammingE!B$3:C$1048576,2,0)</f>
        <v xml:space="preserve">540202466 </v>
      </c>
      <c r="H586" s="17">
        <f t="shared" ca="1" si="36"/>
        <v>91</v>
      </c>
      <c r="I586" s="15" t="str">
        <f>IF(VLOOKUP(A586,[4]ImportationMaterialProgrammingE!B$4:U$1048576,20,0)=0,"",VLOOKUP(A586,[4]ImportationMaterialProgrammingE!B$4:U$1048576,20,0))</f>
        <v>28/03/2022</v>
      </c>
      <c r="J586" s="15" t="str">
        <f>IF(VLOOKUP(A586,[4]ImportationMaterialProgrammingE!B$3:Y$1048576,24,0)&lt;&gt;"","Sim","Não")</f>
        <v>Não</v>
      </c>
      <c r="K586" s="15" t="str">
        <f>IF(VLOOKUP(A586,[4]ImportationMaterialProgrammingE!B:X,23,0)="DTA TRANSP",VLOOKUP(A586,[4]ImportationMaterialProgrammingE!B:V,21,0),"")</f>
        <v/>
      </c>
      <c r="L586" s="15" t="str">
        <f>IF(VLOOKUP(A586,[4]ImportationMaterialProgrammingE!B:Y,24,0)=0,"",VLOOKUP(A586,[4]ImportationMaterialProgrammingE!B:Y,24,0))</f>
        <v/>
      </c>
      <c r="Q586" s="16" t="str">
        <f>VLOOKUP(A586,[4]ImportationMaterialProgrammingE!B:AN,39,0)</f>
        <v xml:space="preserve">          </v>
      </c>
      <c r="R586" s="22" t="e">
        <f>VLOOKUP(E586,[3]Relatório!$A$1:$AK$65536,29,0)</f>
        <v>#N/A</v>
      </c>
      <c r="T586" s="17" t="str">
        <f>VLOOKUP(A586,[4]ImportationMaterialProgrammingE!B:F,5,0)</f>
        <v/>
      </c>
      <c r="U586" s="22" t="e">
        <f>VLOOKUP(E586,[3]Relatório!$A$1:$AK$65536,33,0)</f>
        <v>#N/A</v>
      </c>
      <c r="W586" s="18" t="str">
        <f t="shared" ref="W586:W649" ca="1" si="37">IF(V586&lt;&gt;"",15-_xlfn.DAYS(NOW(),V586),"")</f>
        <v/>
      </c>
      <c r="Z586" s="15" t="str">
        <f>VLOOKUP(A586,[4]ImportationMaterialProgrammingE!B:X,23,0)</f>
        <v/>
      </c>
      <c r="AA586" s="1" t="str">
        <f>IF(Z586="DTA TRANSP","",VLOOKUP(A586,[4]ImportationMaterialProgrammingE!$B:$V,21,0))</f>
        <v/>
      </c>
      <c r="AB586" s="22" t="e">
        <f>VLOOKUP(E586,[3]Relatório!$A$1:$AK$65536,36,0)</f>
        <v>#N/A</v>
      </c>
      <c r="AF586" s="24"/>
      <c r="AG586" s="24"/>
      <c r="AH586" s="24"/>
      <c r="AI586" s="24"/>
    </row>
    <row r="587" spans="1:35" x14ac:dyDescent="0.25">
      <c r="A587" s="34">
        <v>80538396</v>
      </c>
      <c r="B587" s="33">
        <v>1250255126</v>
      </c>
      <c r="C587" s="33" t="s">
        <v>588</v>
      </c>
      <c r="D587" s="15">
        <f>VLOOKUP(C587,[1]CC!D$3:P$20,12,0)</f>
        <v>44639</v>
      </c>
      <c r="E587" s="16" t="str">
        <f>VLOOKUP(A587,[4]ImportationMaterialProgrammingE!B$3:C$1048576,2,0)</f>
        <v xml:space="preserve">540202467 </v>
      </c>
      <c r="H587" s="17">
        <f t="shared" ca="1" si="36"/>
        <v>91</v>
      </c>
      <c r="I587" s="15" t="str">
        <f>IF(VLOOKUP(A587,[4]ImportationMaterialProgrammingE!B$4:U$1048576,20,0)=0,"",VLOOKUP(A587,[4]ImportationMaterialProgrammingE!B$4:U$1048576,20,0))</f>
        <v/>
      </c>
      <c r="J587" s="15" t="str">
        <f>IF(VLOOKUP(A587,[4]ImportationMaterialProgrammingE!B$3:Y$1048576,24,0)&lt;&gt;"","Sim","Não")</f>
        <v>Não</v>
      </c>
      <c r="K587" s="15" t="str">
        <f>IF(VLOOKUP(A587,[4]ImportationMaterialProgrammingE!B:X,23,0)="DTA TRANSP",VLOOKUP(A587,[4]ImportationMaterialProgrammingE!B:V,21,0),"")</f>
        <v/>
      </c>
      <c r="L587" s="15" t="str">
        <f>IF(VLOOKUP(A587,[4]ImportationMaterialProgrammingE!B:Y,24,0)=0,"",VLOOKUP(A587,[4]ImportationMaterialProgrammingE!B:Y,24,0))</f>
        <v/>
      </c>
      <c r="Q587" s="16" t="str">
        <f>VLOOKUP(A587,[4]ImportationMaterialProgrammingE!B:AN,39,0)</f>
        <v xml:space="preserve">          </v>
      </c>
      <c r="R587" s="22" t="e">
        <f>VLOOKUP(E587,[3]Relatório!$A$1:$AK$65536,29,0)</f>
        <v>#N/A</v>
      </c>
      <c r="T587" s="17" t="str">
        <f>VLOOKUP(A587,[4]ImportationMaterialProgrammingE!B:F,5,0)</f>
        <v/>
      </c>
      <c r="U587" s="22" t="e">
        <f>VLOOKUP(E587,[3]Relatório!$A$1:$AK$65536,33,0)</f>
        <v>#N/A</v>
      </c>
      <c r="W587" s="18" t="str">
        <f t="shared" ca="1" si="37"/>
        <v/>
      </c>
      <c r="Z587" s="15" t="str">
        <f>VLOOKUP(A587,[4]ImportationMaterialProgrammingE!B:X,23,0)</f>
        <v>SBL</v>
      </c>
      <c r="AA587" s="1" t="str">
        <f>IF(Z587="DTA TRANSP","",VLOOKUP(A587,[4]ImportationMaterialProgrammingE!$B:$V,21,0))</f>
        <v/>
      </c>
      <c r="AB587" s="22" t="e">
        <f>VLOOKUP(E587,[3]Relatório!$A$1:$AK$65536,36,0)</f>
        <v>#N/A</v>
      </c>
      <c r="AF587" s="24"/>
      <c r="AG587" s="24"/>
      <c r="AH587" s="24"/>
      <c r="AI587" s="24"/>
    </row>
    <row r="588" spans="1:35" x14ac:dyDescent="0.25">
      <c r="A588" s="34">
        <v>80538397</v>
      </c>
      <c r="B588" s="33">
        <v>1250255127</v>
      </c>
      <c r="C588" s="33" t="s">
        <v>588</v>
      </c>
      <c r="D588" s="15">
        <f>VLOOKUP(C588,[1]CC!D$3:P$20,12,0)</f>
        <v>44639</v>
      </c>
      <c r="E588" s="16" t="str">
        <f>VLOOKUP(A588,[4]ImportationMaterialProgrammingE!B$3:C$1048576,2,0)</f>
        <v xml:space="preserve">540202468 </v>
      </c>
      <c r="H588" s="17">
        <f t="shared" ca="1" si="36"/>
        <v>91</v>
      </c>
      <c r="I588" s="15" t="str">
        <f>IF(VLOOKUP(A588,[4]ImportationMaterialProgrammingE!B$4:U$1048576,20,0)=0,"",VLOOKUP(A588,[4]ImportationMaterialProgrammingE!B$4:U$1048576,20,0))</f>
        <v/>
      </c>
      <c r="J588" s="15" t="str">
        <f>IF(VLOOKUP(A588,[4]ImportationMaterialProgrammingE!B$3:Y$1048576,24,0)&lt;&gt;"","Sim","Não")</f>
        <v>Não</v>
      </c>
      <c r="K588" s="15" t="str">
        <f>IF(VLOOKUP(A588,[4]ImportationMaterialProgrammingE!B:X,23,0)="DTA TRANSP",VLOOKUP(A588,[4]ImportationMaterialProgrammingE!B:V,21,0),"")</f>
        <v/>
      </c>
      <c r="L588" s="15" t="str">
        <f>IF(VLOOKUP(A588,[4]ImportationMaterialProgrammingE!B:Y,24,0)=0,"",VLOOKUP(A588,[4]ImportationMaterialProgrammingE!B:Y,24,0))</f>
        <v/>
      </c>
      <c r="Q588" s="16" t="str">
        <f>VLOOKUP(A588,[4]ImportationMaterialProgrammingE!B:AN,39,0)</f>
        <v xml:space="preserve">          </v>
      </c>
      <c r="R588" s="22" t="e">
        <f>VLOOKUP(E588,[3]Relatório!$A$1:$AK$65536,29,0)</f>
        <v>#N/A</v>
      </c>
      <c r="T588" s="17" t="str">
        <f>VLOOKUP(A588,[4]ImportationMaterialProgrammingE!B:F,5,0)</f>
        <v/>
      </c>
      <c r="U588" s="22" t="e">
        <f>VLOOKUP(E588,[3]Relatório!$A$1:$AK$65536,33,0)</f>
        <v>#N/A</v>
      </c>
      <c r="W588" s="18" t="str">
        <f t="shared" ca="1" si="37"/>
        <v/>
      </c>
      <c r="Z588" s="15" t="str">
        <f>VLOOKUP(A588,[4]ImportationMaterialProgrammingE!B:X,23,0)</f>
        <v>SBL</v>
      </c>
      <c r="AA588" s="1" t="str">
        <f>IF(Z588="DTA TRANSP","",VLOOKUP(A588,[4]ImportationMaterialProgrammingE!$B:$V,21,0))</f>
        <v/>
      </c>
      <c r="AB588" s="22" t="e">
        <f>VLOOKUP(E588,[3]Relatório!$A$1:$AK$65536,36,0)</f>
        <v>#N/A</v>
      </c>
      <c r="AF588" s="24"/>
      <c r="AG588" s="24"/>
      <c r="AH588" s="24"/>
      <c r="AI588" s="24"/>
    </row>
    <row r="589" spans="1:35" x14ac:dyDescent="0.25">
      <c r="A589" s="34">
        <v>80538398</v>
      </c>
      <c r="B589" s="33">
        <v>1250255133</v>
      </c>
      <c r="C589" s="33" t="s">
        <v>588</v>
      </c>
      <c r="D589" s="15">
        <f>VLOOKUP(C589,[1]CC!D$3:P$20,12,0)</f>
        <v>44639</v>
      </c>
      <c r="E589" s="16" t="e">
        <f>VLOOKUP(A589,[4]ImportationMaterialProgrammingE!B$3:C$1048576,2,0)</f>
        <v>#N/A</v>
      </c>
      <c r="H589" s="17">
        <f t="shared" ca="1" si="36"/>
        <v>91</v>
      </c>
      <c r="I589" s="15" t="e">
        <f>IF(VLOOKUP(A589,[4]ImportationMaterialProgrammingE!B$4:U$1048576,20,0)=0,"",VLOOKUP(A589,[4]ImportationMaterialProgrammingE!B$4:U$1048576,20,0))</f>
        <v>#N/A</v>
      </c>
      <c r="J589" s="15" t="e">
        <f>IF(VLOOKUP(A589,[4]ImportationMaterialProgrammingE!B$3:Y$1048576,24,0)&lt;&gt;"","Sim","Não")</f>
        <v>#N/A</v>
      </c>
      <c r="K589" s="15" t="e">
        <f>IF(VLOOKUP(A589,[4]ImportationMaterialProgrammingE!B:X,23,0)="DTA TRANSP",VLOOKUP(A589,[4]ImportationMaterialProgrammingE!B:V,21,0),"")</f>
        <v>#N/A</v>
      </c>
      <c r="L589" s="15" t="e">
        <f>IF(VLOOKUP(A589,[4]ImportationMaterialProgrammingE!B:Y,24,0)=0,"",VLOOKUP(A589,[4]ImportationMaterialProgrammingE!B:Y,24,0))</f>
        <v>#N/A</v>
      </c>
      <c r="Q589" s="16" t="e">
        <f>VLOOKUP(A589,[4]ImportationMaterialProgrammingE!B:AN,39,0)</f>
        <v>#N/A</v>
      </c>
      <c r="R589" s="22" t="e">
        <f>VLOOKUP(E589,[3]Relatório!$A$1:$AK$65536,29,0)</f>
        <v>#N/A</v>
      </c>
      <c r="T589" s="17" t="e">
        <f>VLOOKUP(A589,[4]ImportationMaterialProgrammingE!B:F,5,0)</f>
        <v>#N/A</v>
      </c>
      <c r="U589" s="22" t="e">
        <f>VLOOKUP(E589,[3]Relatório!$A$1:$AK$65536,33,0)</f>
        <v>#N/A</v>
      </c>
      <c r="W589" s="18" t="str">
        <f t="shared" ca="1" si="37"/>
        <v/>
      </c>
      <c r="Z589" s="15" t="e">
        <f>VLOOKUP(A589,[4]ImportationMaterialProgrammingE!B:X,23,0)</f>
        <v>#N/A</v>
      </c>
      <c r="AA589" s="1" t="e">
        <f>IF(Z589="DTA TRANSP","",VLOOKUP(A589,[4]ImportationMaterialProgrammingE!$B:$V,21,0))</f>
        <v>#N/A</v>
      </c>
      <c r="AB589" s="22" t="e">
        <f>VLOOKUP(E589,[3]Relatório!$A$1:$AK$65536,36,0)</f>
        <v>#N/A</v>
      </c>
      <c r="AF589" s="24"/>
      <c r="AG589" s="24"/>
      <c r="AH589" s="24"/>
      <c r="AI589" s="24"/>
    </row>
    <row r="590" spans="1:35" x14ac:dyDescent="0.25">
      <c r="A590" s="34">
        <v>80538402</v>
      </c>
      <c r="B590" s="33">
        <v>1250255131</v>
      </c>
      <c r="C590" s="33" t="s">
        <v>588</v>
      </c>
      <c r="D590" s="15">
        <f>VLOOKUP(C590,[1]CC!D$3:P$20,12,0)</f>
        <v>44639</v>
      </c>
      <c r="E590" s="16" t="e">
        <f>VLOOKUP(A590,[4]ImportationMaterialProgrammingE!B$3:C$1048576,2,0)</f>
        <v>#N/A</v>
      </c>
      <c r="H590" s="17">
        <f t="shared" ca="1" si="36"/>
        <v>91</v>
      </c>
      <c r="I590" s="15" t="e">
        <f>IF(VLOOKUP(A590,[4]ImportationMaterialProgrammingE!B$4:U$1048576,20,0)=0,"",VLOOKUP(A590,[4]ImportationMaterialProgrammingE!B$4:U$1048576,20,0))</f>
        <v>#N/A</v>
      </c>
      <c r="J590" s="15" t="e">
        <f>IF(VLOOKUP(A590,[4]ImportationMaterialProgrammingE!B$3:Y$1048576,24,0)&lt;&gt;"","Sim","Não")</f>
        <v>#N/A</v>
      </c>
      <c r="K590" s="15" t="e">
        <f>IF(VLOOKUP(A590,[4]ImportationMaterialProgrammingE!B:X,23,0)="DTA TRANSP",VLOOKUP(A590,[4]ImportationMaterialProgrammingE!B:V,21,0),"")</f>
        <v>#N/A</v>
      </c>
      <c r="L590" s="15" t="e">
        <f>IF(VLOOKUP(A590,[4]ImportationMaterialProgrammingE!B:Y,24,0)=0,"",VLOOKUP(A590,[4]ImportationMaterialProgrammingE!B:Y,24,0))</f>
        <v>#N/A</v>
      </c>
      <c r="Q590" s="16" t="e">
        <f>VLOOKUP(A590,[4]ImportationMaterialProgrammingE!B:AN,39,0)</f>
        <v>#N/A</v>
      </c>
      <c r="R590" s="22" t="e">
        <f>VLOOKUP(E590,[3]Relatório!$A$1:$AK$65536,29,0)</f>
        <v>#N/A</v>
      </c>
      <c r="T590" s="17" t="e">
        <f>VLOOKUP(A590,[4]ImportationMaterialProgrammingE!B:F,5,0)</f>
        <v>#N/A</v>
      </c>
      <c r="U590" s="22" t="e">
        <f>VLOOKUP(E590,[3]Relatório!$A$1:$AK$65536,33,0)</f>
        <v>#N/A</v>
      </c>
      <c r="W590" s="18" t="str">
        <f t="shared" ca="1" si="37"/>
        <v/>
      </c>
      <c r="Z590" s="15" t="e">
        <f>VLOOKUP(A590,[4]ImportationMaterialProgrammingE!B:X,23,0)</f>
        <v>#N/A</v>
      </c>
      <c r="AA590" s="1" t="e">
        <f>IF(Z590="DTA TRANSP","",VLOOKUP(A590,[4]ImportationMaterialProgrammingE!$B:$V,21,0))</f>
        <v>#N/A</v>
      </c>
      <c r="AB590" s="22" t="e">
        <f>VLOOKUP(E590,[3]Relatório!$A$1:$AK$65536,36,0)</f>
        <v>#N/A</v>
      </c>
      <c r="AF590" s="24"/>
      <c r="AG590" s="24"/>
      <c r="AH590" s="24"/>
      <c r="AI590" s="24"/>
    </row>
    <row r="591" spans="1:35" x14ac:dyDescent="0.25">
      <c r="A591" s="34">
        <v>80538403</v>
      </c>
      <c r="B591" s="33">
        <v>1250255129</v>
      </c>
      <c r="C591" s="33" t="s">
        <v>588</v>
      </c>
      <c r="D591" s="15">
        <f>VLOOKUP(C591,[1]CC!D$3:P$20,12,0)</f>
        <v>44639</v>
      </c>
      <c r="E591" s="16" t="str">
        <f>VLOOKUP(A591,[4]ImportationMaterialProgrammingE!B$3:C$1048576,2,0)</f>
        <v xml:space="preserve">540202470 </v>
      </c>
      <c r="H591" s="17">
        <f t="shared" ca="1" si="36"/>
        <v>91</v>
      </c>
      <c r="I591" s="15" t="str">
        <f>IF(VLOOKUP(A591,[4]ImportationMaterialProgrammingE!B$4:U$1048576,20,0)=0,"",VLOOKUP(A591,[4]ImportationMaterialProgrammingE!B$4:U$1048576,20,0))</f>
        <v/>
      </c>
      <c r="J591" s="15" t="str">
        <f>IF(VLOOKUP(A591,[4]ImportationMaterialProgrammingE!B$3:Y$1048576,24,0)&lt;&gt;"","Sim","Não")</f>
        <v>Não</v>
      </c>
      <c r="K591" s="15" t="str">
        <f>IF(VLOOKUP(A591,[4]ImportationMaterialProgrammingE!B:X,23,0)="DTA TRANSP",VLOOKUP(A591,[4]ImportationMaterialProgrammingE!B:V,21,0),"")</f>
        <v/>
      </c>
      <c r="L591" s="15" t="str">
        <f>IF(VLOOKUP(A591,[4]ImportationMaterialProgrammingE!B:Y,24,0)=0,"",VLOOKUP(A591,[4]ImportationMaterialProgrammingE!B:Y,24,0))</f>
        <v/>
      </c>
      <c r="Q591" s="16" t="str">
        <f>VLOOKUP(A591,[4]ImportationMaterialProgrammingE!B:AN,39,0)</f>
        <v xml:space="preserve">          </v>
      </c>
      <c r="R591" s="22" t="e">
        <f>VLOOKUP(E591,[3]Relatório!$A$1:$AK$65536,29,0)</f>
        <v>#N/A</v>
      </c>
      <c r="T591" s="17" t="str">
        <f>VLOOKUP(A591,[4]ImportationMaterialProgrammingE!B:F,5,0)</f>
        <v/>
      </c>
      <c r="U591" s="22" t="e">
        <f>VLOOKUP(E591,[3]Relatório!$A$1:$AK$65536,33,0)</f>
        <v>#N/A</v>
      </c>
      <c r="W591" s="18" t="str">
        <f t="shared" ca="1" si="37"/>
        <v/>
      </c>
      <c r="Z591" s="15" t="str">
        <f>VLOOKUP(A591,[4]ImportationMaterialProgrammingE!B:X,23,0)</f>
        <v/>
      </c>
      <c r="AA591" s="1" t="str">
        <f>IF(Z591="DTA TRANSP","",VLOOKUP(A591,[4]ImportationMaterialProgrammingE!$B:$V,21,0))</f>
        <v/>
      </c>
      <c r="AB591" s="22" t="e">
        <f>VLOOKUP(E591,[3]Relatório!$A$1:$AK$65536,36,0)</f>
        <v>#N/A</v>
      </c>
      <c r="AF591" s="24"/>
      <c r="AG591" s="24"/>
      <c r="AH591" s="24"/>
      <c r="AI591" s="24"/>
    </row>
    <row r="592" spans="1:35" x14ac:dyDescent="0.25">
      <c r="A592" s="34">
        <v>80538460</v>
      </c>
      <c r="B592" s="33">
        <v>1250255130</v>
      </c>
      <c r="C592" s="33" t="s">
        <v>588</v>
      </c>
      <c r="D592" s="15">
        <f>VLOOKUP(C592,[1]CC!D$3:P$20,12,0)</f>
        <v>44639</v>
      </c>
      <c r="E592" s="16" t="str">
        <f>VLOOKUP(A592,[4]ImportationMaterialProgrammingE!B$3:C$1048576,2,0)</f>
        <v xml:space="preserve">540202356 </v>
      </c>
      <c r="H592" s="17">
        <f t="shared" ca="1" si="36"/>
        <v>91</v>
      </c>
      <c r="I592" s="15" t="str">
        <f>IF(VLOOKUP(A592,[4]ImportationMaterialProgrammingE!B$4:U$1048576,20,0)=0,"",VLOOKUP(A592,[4]ImportationMaterialProgrammingE!B$4:U$1048576,20,0))</f>
        <v>22/03/2022</v>
      </c>
      <c r="J592" s="15" t="str">
        <f>IF(VLOOKUP(A592,[4]ImportationMaterialProgrammingE!B$3:Y$1048576,24,0)&lt;&gt;"","Sim","Não")</f>
        <v>Não</v>
      </c>
      <c r="K592" s="15" t="str">
        <f>IF(VLOOKUP(A592,[4]ImportationMaterialProgrammingE!B:X,23,0)="DTA TRANSP",VLOOKUP(A592,[4]ImportationMaterialProgrammingE!B:V,21,0),"")</f>
        <v/>
      </c>
      <c r="L592" s="15" t="str">
        <f>IF(VLOOKUP(A592,[4]ImportationMaterialProgrammingE!B:Y,24,0)=0,"",VLOOKUP(A592,[4]ImportationMaterialProgrammingE!B:Y,24,0))</f>
        <v/>
      </c>
      <c r="Q592" s="16" t="str">
        <f>VLOOKUP(A592,[4]ImportationMaterialProgrammingE!B:AN,39,0)</f>
        <v xml:space="preserve">          </v>
      </c>
      <c r="R592" s="22" t="e">
        <f>VLOOKUP(E592,[3]Relatório!$A$1:$AK$65536,29,0)</f>
        <v>#N/A</v>
      </c>
      <c r="T592" s="17" t="str">
        <f>VLOOKUP(A592,[4]ImportationMaterialProgrammingE!B:F,5,0)</f>
        <v/>
      </c>
      <c r="U592" s="22" t="e">
        <f>VLOOKUP(E592,[3]Relatório!$A$1:$AK$65536,33,0)</f>
        <v>#N/A</v>
      </c>
      <c r="W592" s="18" t="str">
        <f t="shared" ca="1" si="37"/>
        <v/>
      </c>
      <c r="Z592" s="15" t="str">
        <f>VLOOKUP(A592,[4]ImportationMaterialProgrammingE!B:X,23,0)</f>
        <v>SBL</v>
      </c>
      <c r="AA592" s="1" t="str">
        <f>IF(Z592="DTA TRANSP","",VLOOKUP(A592,[4]ImportationMaterialProgrammingE!$B:$V,21,0))</f>
        <v/>
      </c>
      <c r="AB592" s="22" t="e">
        <f>VLOOKUP(E592,[3]Relatório!$A$1:$AK$65536,36,0)</f>
        <v>#N/A</v>
      </c>
      <c r="AF592" s="24"/>
      <c r="AG592" s="24"/>
      <c r="AH592" s="24"/>
      <c r="AI592" s="24"/>
    </row>
    <row r="593" spans="1:35" x14ac:dyDescent="0.25">
      <c r="A593" s="34">
        <v>80538491</v>
      </c>
      <c r="B593" s="33">
        <v>1250255132</v>
      </c>
      <c r="C593" s="33" t="s">
        <v>588</v>
      </c>
      <c r="D593" s="15">
        <f>VLOOKUP(C593,[1]CC!D$3:P$20,12,0)</f>
        <v>44639</v>
      </c>
      <c r="E593" s="16" t="e">
        <f>VLOOKUP(A593,[4]ImportationMaterialProgrammingE!B$3:C$1048576,2,0)</f>
        <v>#N/A</v>
      </c>
      <c r="H593" s="17">
        <f t="shared" ca="1" si="36"/>
        <v>91</v>
      </c>
      <c r="I593" s="15" t="e">
        <f>IF(VLOOKUP(A593,[4]ImportationMaterialProgrammingE!B$4:U$1048576,20,0)=0,"",VLOOKUP(A593,[4]ImportationMaterialProgrammingE!B$4:U$1048576,20,0))</f>
        <v>#N/A</v>
      </c>
      <c r="J593" s="15" t="e">
        <f>IF(VLOOKUP(A593,[4]ImportationMaterialProgrammingE!B$3:Y$1048576,24,0)&lt;&gt;"","Sim","Não")</f>
        <v>#N/A</v>
      </c>
      <c r="K593" s="15" t="e">
        <f>IF(VLOOKUP(A593,[4]ImportationMaterialProgrammingE!B:X,23,0)="DTA TRANSP",VLOOKUP(A593,[4]ImportationMaterialProgrammingE!B:V,21,0),"")</f>
        <v>#N/A</v>
      </c>
      <c r="L593" s="15" t="e">
        <f>IF(VLOOKUP(A593,[4]ImportationMaterialProgrammingE!B:Y,24,0)=0,"",VLOOKUP(A593,[4]ImportationMaterialProgrammingE!B:Y,24,0))</f>
        <v>#N/A</v>
      </c>
      <c r="Q593" s="16" t="e">
        <f>VLOOKUP(A593,[4]ImportationMaterialProgrammingE!B:AN,39,0)</f>
        <v>#N/A</v>
      </c>
      <c r="R593" s="22" t="e">
        <f>VLOOKUP(E593,[3]Relatório!$A$1:$AK$65536,29,0)</f>
        <v>#N/A</v>
      </c>
      <c r="T593" s="17" t="e">
        <f>VLOOKUP(A593,[4]ImportationMaterialProgrammingE!B:F,5,0)</f>
        <v>#N/A</v>
      </c>
      <c r="U593" s="22" t="e">
        <f>VLOOKUP(E593,[3]Relatório!$A$1:$AK$65536,33,0)</f>
        <v>#N/A</v>
      </c>
      <c r="W593" s="18" t="str">
        <f t="shared" ca="1" si="37"/>
        <v/>
      </c>
      <c r="Z593" s="15" t="e">
        <f>VLOOKUP(A593,[4]ImportationMaterialProgrammingE!B:X,23,0)</f>
        <v>#N/A</v>
      </c>
      <c r="AA593" s="1" t="e">
        <f>IF(Z593="DTA TRANSP","",VLOOKUP(A593,[4]ImportationMaterialProgrammingE!$B:$V,21,0))</f>
        <v>#N/A</v>
      </c>
      <c r="AB593" s="22" t="e">
        <f>VLOOKUP(E593,[3]Relatório!$A$1:$AK$65536,36,0)</f>
        <v>#N/A</v>
      </c>
      <c r="AF593" s="24"/>
      <c r="AG593" s="24"/>
      <c r="AH593" s="24"/>
      <c r="AI593" s="24"/>
    </row>
    <row r="594" spans="1:35" x14ac:dyDescent="0.25">
      <c r="A594" s="34">
        <v>80538523</v>
      </c>
      <c r="B594" s="33">
        <v>1250255136</v>
      </c>
      <c r="C594" s="33" t="s">
        <v>588</v>
      </c>
      <c r="D594" s="15">
        <f>VLOOKUP(C594,[1]CC!D$3:P$20,12,0)</f>
        <v>44639</v>
      </c>
      <c r="E594" s="16" t="e">
        <f>VLOOKUP(A594,[4]ImportationMaterialProgrammingE!B$3:C$1048576,2,0)</f>
        <v>#N/A</v>
      </c>
      <c r="H594" s="17">
        <f t="shared" ca="1" si="36"/>
        <v>91</v>
      </c>
      <c r="I594" s="15" t="e">
        <f>IF(VLOOKUP(A594,[4]ImportationMaterialProgrammingE!B$4:U$1048576,20,0)=0,"",VLOOKUP(A594,[4]ImportationMaterialProgrammingE!B$4:U$1048576,20,0))</f>
        <v>#N/A</v>
      </c>
      <c r="J594" s="15" t="e">
        <f>IF(VLOOKUP(A594,[4]ImportationMaterialProgrammingE!B$3:Y$1048576,24,0)&lt;&gt;"","Sim","Não")</f>
        <v>#N/A</v>
      </c>
      <c r="K594" s="15" t="e">
        <f>IF(VLOOKUP(A594,[4]ImportationMaterialProgrammingE!B:X,23,0)="DTA TRANSP",VLOOKUP(A594,[4]ImportationMaterialProgrammingE!B:V,21,0),"")</f>
        <v>#N/A</v>
      </c>
      <c r="L594" s="15" t="e">
        <f>IF(VLOOKUP(A594,[4]ImportationMaterialProgrammingE!B:Y,24,0)=0,"",VLOOKUP(A594,[4]ImportationMaterialProgrammingE!B:Y,24,0))</f>
        <v>#N/A</v>
      </c>
      <c r="Q594" s="16" t="e">
        <f>VLOOKUP(A594,[4]ImportationMaterialProgrammingE!B:AN,39,0)</f>
        <v>#N/A</v>
      </c>
      <c r="R594" s="22" t="e">
        <f>VLOOKUP(E594,[3]Relatório!$A$1:$AK$65536,29,0)</f>
        <v>#N/A</v>
      </c>
      <c r="T594" s="17" t="e">
        <f>VLOOKUP(A594,[4]ImportationMaterialProgrammingE!B:F,5,0)</f>
        <v>#N/A</v>
      </c>
      <c r="U594" s="22" t="e">
        <f>VLOOKUP(E594,[3]Relatório!$A$1:$AK$65536,33,0)</f>
        <v>#N/A</v>
      </c>
      <c r="W594" s="18" t="str">
        <f t="shared" ca="1" si="37"/>
        <v/>
      </c>
      <c r="Z594" s="15" t="e">
        <f>VLOOKUP(A594,[4]ImportationMaterialProgrammingE!B:X,23,0)</f>
        <v>#N/A</v>
      </c>
      <c r="AA594" s="1" t="e">
        <f>IF(Z594="DTA TRANSP","",VLOOKUP(A594,[4]ImportationMaterialProgrammingE!$B:$V,21,0))</f>
        <v>#N/A</v>
      </c>
      <c r="AB594" s="22" t="e">
        <f>VLOOKUP(E594,[3]Relatório!$A$1:$AK$65536,36,0)</f>
        <v>#N/A</v>
      </c>
      <c r="AF594" s="24"/>
      <c r="AG594" s="24"/>
      <c r="AH594" s="24"/>
      <c r="AI594" s="24"/>
    </row>
    <row r="595" spans="1:35" x14ac:dyDescent="0.25">
      <c r="A595" s="34">
        <v>80538535</v>
      </c>
      <c r="B595" s="33">
        <v>1250255134</v>
      </c>
      <c r="C595" s="33" t="s">
        <v>588</v>
      </c>
      <c r="D595" s="15">
        <f>VLOOKUP(C595,[1]CC!D$3:P$20,12,0)</f>
        <v>44639</v>
      </c>
      <c r="E595" s="16" t="e">
        <f>VLOOKUP(A595,[4]ImportationMaterialProgrammingE!B$3:C$1048576,2,0)</f>
        <v>#N/A</v>
      </c>
      <c r="H595" s="17">
        <f t="shared" ca="1" si="36"/>
        <v>91</v>
      </c>
      <c r="I595" s="15" t="e">
        <f>IF(VLOOKUP(A595,[4]ImportationMaterialProgrammingE!B$4:U$1048576,20,0)=0,"",VLOOKUP(A595,[4]ImportationMaterialProgrammingE!B$4:U$1048576,20,0))</f>
        <v>#N/A</v>
      </c>
      <c r="J595" s="15" t="e">
        <f>IF(VLOOKUP(A595,[4]ImportationMaterialProgrammingE!B$3:Y$1048576,24,0)&lt;&gt;"","Sim","Não")</f>
        <v>#N/A</v>
      </c>
      <c r="K595" s="15" t="e">
        <f>IF(VLOOKUP(A595,[4]ImportationMaterialProgrammingE!B:X,23,0)="DTA TRANSP",VLOOKUP(A595,[4]ImportationMaterialProgrammingE!B:V,21,0),"")</f>
        <v>#N/A</v>
      </c>
      <c r="L595" s="15" t="e">
        <f>IF(VLOOKUP(A595,[4]ImportationMaterialProgrammingE!B:Y,24,0)=0,"",VLOOKUP(A595,[4]ImportationMaterialProgrammingE!B:Y,24,0))</f>
        <v>#N/A</v>
      </c>
      <c r="Q595" s="16" t="e">
        <f>VLOOKUP(A595,[4]ImportationMaterialProgrammingE!B:AN,39,0)</f>
        <v>#N/A</v>
      </c>
      <c r="R595" s="22" t="e">
        <f>VLOOKUP(E595,[3]Relatório!$A$1:$AK$65536,29,0)</f>
        <v>#N/A</v>
      </c>
      <c r="T595" s="17" t="e">
        <f>VLOOKUP(A595,[4]ImportationMaterialProgrammingE!B:F,5,0)</f>
        <v>#N/A</v>
      </c>
      <c r="U595" s="22" t="e">
        <f>VLOOKUP(E595,[3]Relatório!$A$1:$AK$65536,33,0)</f>
        <v>#N/A</v>
      </c>
      <c r="W595" s="18" t="str">
        <f t="shared" ca="1" si="37"/>
        <v/>
      </c>
      <c r="Z595" s="15" t="e">
        <f>VLOOKUP(A595,[4]ImportationMaterialProgrammingE!B:X,23,0)</f>
        <v>#N/A</v>
      </c>
      <c r="AA595" s="1" t="e">
        <f>IF(Z595="DTA TRANSP","",VLOOKUP(A595,[4]ImportationMaterialProgrammingE!$B:$V,21,0))</f>
        <v>#N/A</v>
      </c>
      <c r="AB595" s="22" t="e">
        <f>VLOOKUP(E595,[3]Relatório!$A$1:$AK$65536,36,0)</f>
        <v>#N/A</v>
      </c>
      <c r="AF595" s="24"/>
      <c r="AG595" s="24"/>
      <c r="AH595" s="24"/>
      <c r="AI595" s="24"/>
    </row>
    <row r="596" spans="1:35" x14ac:dyDescent="0.25">
      <c r="A596" s="34">
        <v>80538543</v>
      </c>
      <c r="B596" s="33">
        <v>1250255135</v>
      </c>
      <c r="C596" s="33" t="s">
        <v>588</v>
      </c>
      <c r="D596" s="15">
        <f>VLOOKUP(C596,[1]CC!D$3:P$20,12,0)</f>
        <v>44639</v>
      </c>
      <c r="E596" s="16" t="e">
        <f>VLOOKUP(A596,[4]ImportationMaterialProgrammingE!B$3:C$1048576,2,0)</f>
        <v>#N/A</v>
      </c>
      <c r="H596" s="17">
        <f t="shared" ca="1" si="36"/>
        <v>91</v>
      </c>
      <c r="I596" s="15" t="e">
        <f>IF(VLOOKUP(A596,[4]ImportationMaterialProgrammingE!B$4:U$1048576,20,0)=0,"",VLOOKUP(A596,[4]ImportationMaterialProgrammingE!B$4:U$1048576,20,0))</f>
        <v>#N/A</v>
      </c>
      <c r="J596" s="15" t="e">
        <f>IF(VLOOKUP(A596,[4]ImportationMaterialProgrammingE!B$3:Y$1048576,24,0)&lt;&gt;"","Sim","Não")</f>
        <v>#N/A</v>
      </c>
      <c r="K596" s="15" t="e">
        <f>IF(VLOOKUP(A596,[4]ImportationMaterialProgrammingE!B:X,23,0)="DTA TRANSP",VLOOKUP(A596,[4]ImportationMaterialProgrammingE!B:V,21,0),"")</f>
        <v>#N/A</v>
      </c>
      <c r="L596" s="15" t="e">
        <f>IF(VLOOKUP(A596,[4]ImportationMaterialProgrammingE!B:Y,24,0)=0,"",VLOOKUP(A596,[4]ImportationMaterialProgrammingE!B:Y,24,0))</f>
        <v>#N/A</v>
      </c>
      <c r="Q596" s="16" t="e">
        <f>VLOOKUP(A596,[4]ImportationMaterialProgrammingE!B:AN,39,0)</f>
        <v>#N/A</v>
      </c>
      <c r="R596" s="22" t="e">
        <f>VLOOKUP(E596,[3]Relatório!$A$1:$AK$65536,29,0)</f>
        <v>#N/A</v>
      </c>
      <c r="T596" s="17" t="e">
        <f>VLOOKUP(A596,[4]ImportationMaterialProgrammingE!B:F,5,0)</f>
        <v>#N/A</v>
      </c>
      <c r="U596" s="22" t="e">
        <f>VLOOKUP(E596,[3]Relatório!$A$1:$AK$65536,33,0)</f>
        <v>#N/A</v>
      </c>
      <c r="W596" s="18" t="str">
        <f t="shared" ca="1" si="37"/>
        <v/>
      </c>
      <c r="Z596" s="15" t="e">
        <f>VLOOKUP(A596,[4]ImportationMaterialProgrammingE!B:X,23,0)</f>
        <v>#N/A</v>
      </c>
      <c r="AA596" s="1" t="e">
        <f>IF(Z596="DTA TRANSP","",VLOOKUP(A596,[4]ImportationMaterialProgrammingE!$B:$V,21,0))</f>
        <v>#N/A</v>
      </c>
      <c r="AB596" s="22" t="e">
        <f>VLOOKUP(E596,[3]Relatório!$A$1:$AK$65536,36,0)</f>
        <v>#N/A</v>
      </c>
      <c r="AF596" s="24"/>
      <c r="AG596" s="24"/>
      <c r="AH596" s="24"/>
      <c r="AI596" s="24"/>
    </row>
    <row r="597" spans="1:35" x14ac:dyDescent="0.25">
      <c r="A597" s="34">
        <v>80538548</v>
      </c>
      <c r="B597" s="33">
        <v>1250255138</v>
      </c>
      <c r="C597" s="33" t="s">
        <v>588</v>
      </c>
      <c r="D597" s="15">
        <f>VLOOKUP(C597,[1]CC!D$3:P$20,12,0)</f>
        <v>44639</v>
      </c>
      <c r="E597" s="16" t="str">
        <f>VLOOKUP(A597,[4]ImportationMaterialProgrammingE!B$3:C$1048576,2,0)</f>
        <v xml:space="preserve">540202530 </v>
      </c>
      <c r="H597" s="17">
        <f t="shared" ca="1" si="36"/>
        <v>91</v>
      </c>
      <c r="I597" s="15" t="str">
        <f>IF(VLOOKUP(A597,[4]ImportationMaterialProgrammingE!B$4:U$1048576,20,0)=0,"",VLOOKUP(A597,[4]ImportationMaterialProgrammingE!B$4:U$1048576,20,0))</f>
        <v>22/03/2022</v>
      </c>
      <c r="J597" s="15" t="str">
        <f>IF(VLOOKUP(A597,[4]ImportationMaterialProgrammingE!B$3:Y$1048576,24,0)&lt;&gt;"","Sim","Não")</f>
        <v>Não</v>
      </c>
      <c r="K597" s="15" t="str">
        <f>IF(VLOOKUP(A597,[4]ImportationMaterialProgrammingE!B:X,23,0)="DTA TRANSP",VLOOKUP(A597,[4]ImportationMaterialProgrammingE!B:V,21,0),"")</f>
        <v/>
      </c>
      <c r="L597" s="15" t="str">
        <f>IF(VLOOKUP(A597,[4]ImportationMaterialProgrammingE!B:Y,24,0)=0,"",VLOOKUP(A597,[4]ImportationMaterialProgrammingE!B:Y,24,0))</f>
        <v/>
      </c>
      <c r="Q597" s="16" t="str">
        <f>VLOOKUP(A597,[4]ImportationMaterialProgrammingE!B:AN,39,0)</f>
        <v xml:space="preserve">          </v>
      </c>
      <c r="R597" s="22" t="e">
        <f>VLOOKUP(E597,[3]Relatório!$A$1:$AK$65536,29,0)</f>
        <v>#N/A</v>
      </c>
      <c r="T597" s="17" t="str">
        <f>VLOOKUP(A597,[4]ImportationMaterialProgrammingE!B:F,5,0)</f>
        <v/>
      </c>
      <c r="U597" s="22" t="e">
        <f>VLOOKUP(E597,[3]Relatório!$A$1:$AK$65536,33,0)</f>
        <v>#N/A</v>
      </c>
      <c r="W597" s="18" t="str">
        <f t="shared" ca="1" si="37"/>
        <v/>
      </c>
      <c r="Z597" s="15" t="str">
        <f>VLOOKUP(A597,[4]ImportationMaterialProgrammingE!B:X,23,0)</f>
        <v>SBL</v>
      </c>
      <c r="AA597" s="1" t="str">
        <f>IF(Z597="DTA TRANSP","",VLOOKUP(A597,[4]ImportationMaterialProgrammingE!$B:$V,21,0))</f>
        <v/>
      </c>
      <c r="AB597" s="22" t="e">
        <f>VLOOKUP(E597,[3]Relatório!$A$1:$AK$65536,36,0)</f>
        <v>#N/A</v>
      </c>
      <c r="AF597" s="24"/>
      <c r="AG597" s="24"/>
      <c r="AH597" s="24"/>
      <c r="AI597" s="24"/>
    </row>
    <row r="598" spans="1:35" x14ac:dyDescent="0.25">
      <c r="A598" s="34">
        <v>80538549</v>
      </c>
      <c r="B598" s="33">
        <v>1250255137</v>
      </c>
      <c r="C598" s="33" t="s">
        <v>588</v>
      </c>
      <c r="D598" s="15">
        <f>VLOOKUP(C598,[1]CC!D$3:P$20,12,0)</f>
        <v>44639</v>
      </c>
      <c r="E598" s="16" t="e">
        <f>VLOOKUP(A598,[4]ImportationMaterialProgrammingE!B$3:C$1048576,2,0)</f>
        <v>#N/A</v>
      </c>
      <c r="H598" s="17">
        <f t="shared" ca="1" si="36"/>
        <v>91</v>
      </c>
      <c r="I598" s="15" t="e">
        <f>IF(VLOOKUP(A598,[4]ImportationMaterialProgrammingE!B$4:U$1048576,20,0)=0,"",VLOOKUP(A598,[4]ImportationMaterialProgrammingE!B$4:U$1048576,20,0))</f>
        <v>#N/A</v>
      </c>
      <c r="J598" s="15" t="e">
        <f>IF(VLOOKUP(A598,[4]ImportationMaterialProgrammingE!B$3:Y$1048576,24,0)&lt;&gt;"","Sim","Não")</f>
        <v>#N/A</v>
      </c>
      <c r="K598" s="15" t="e">
        <f>IF(VLOOKUP(A598,[4]ImportationMaterialProgrammingE!B:X,23,0)="DTA TRANSP",VLOOKUP(A598,[4]ImportationMaterialProgrammingE!B:V,21,0),"")</f>
        <v>#N/A</v>
      </c>
      <c r="L598" s="15" t="e">
        <f>IF(VLOOKUP(A598,[4]ImportationMaterialProgrammingE!B:Y,24,0)=0,"",VLOOKUP(A598,[4]ImportationMaterialProgrammingE!B:Y,24,0))</f>
        <v>#N/A</v>
      </c>
      <c r="Q598" s="16" t="e">
        <f>VLOOKUP(A598,[4]ImportationMaterialProgrammingE!B:AN,39,0)</f>
        <v>#N/A</v>
      </c>
      <c r="R598" s="22" t="e">
        <f>VLOOKUP(E598,[3]Relatório!$A$1:$AK$65536,29,0)</f>
        <v>#N/A</v>
      </c>
      <c r="T598" s="17" t="e">
        <f>VLOOKUP(A598,[4]ImportationMaterialProgrammingE!B:F,5,0)</f>
        <v>#N/A</v>
      </c>
      <c r="U598" s="22" t="e">
        <f>VLOOKUP(E598,[3]Relatório!$A$1:$AK$65536,33,0)</f>
        <v>#N/A</v>
      </c>
      <c r="W598" s="18" t="str">
        <f t="shared" ca="1" si="37"/>
        <v/>
      </c>
      <c r="Z598" s="15" t="e">
        <f>VLOOKUP(A598,[4]ImportationMaterialProgrammingE!B:X,23,0)</f>
        <v>#N/A</v>
      </c>
      <c r="AA598" s="1" t="e">
        <f>IF(Z598="DTA TRANSP","",VLOOKUP(A598,[4]ImportationMaterialProgrammingE!$B:$V,21,0))</f>
        <v>#N/A</v>
      </c>
      <c r="AB598" s="22" t="e">
        <f>VLOOKUP(E598,[3]Relatório!$A$1:$AK$65536,36,0)</f>
        <v>#N/A</v>
      </c>
      <c r="AF598" s="24"/>
      <c r="AG598" s="24"/>
      <c r="AH598" s="24"/>
      <c r="AI598" s="24"/>
    </row>
    <row r="599" spans="1:35" x14ac:dyDescent="0.25">
      <c r="A599" s="34">
        <v>80538550</v>
      </c>
      <c r="B599" s="33">
        <v>1250255139</v>
      </c>
      <c r="C599" s="33" t="s">
        <v>588</v>
      </c>
      <c r="D599" s="15">
        <f>VLOOKUP(C599,[1]CC!D$3:P$20,12,0)</f>
        <v>44639</v>
      </c>
      <c r="E599" s="16" t="e">
        <f>VLOOKUP(A599,[4]ImportationMaterialProgrammingE!B$3:C$1048576,2,0)</f>
        <v>#N/A</v>
      </c>
      <c r="H599" s="17">
        <f t="shared" ca="1" si="36"/>
        <v>91</v>
      </c>
      <c r="I599" s="15" t="e">
        <f>IF(VLOOKUP(A599,[4]ImportationMaterialProgrammingE!B$4:U$1048576,20,0)=0,"",VLOOKUP(A599,[4]ImportationMaterialProgrammingE!B$4:U$1048576,20,0))</f>
        <v>#N/A</v>
      </c>
      <c r="J599" s="15" t="e">
        <f>IF(VLOOKUP(A599,[4]ImportationMaterialProgrammingE!B$3:Y$1048576,24,0)&lt;&gt;"","Sim","Não")</f>
        <v>#N/A</v>
      </c>
      <c r="K599" s="15" t="e">
        <f>IF(VLOOKUP(A599,[4]ImportationMaterialProgrammingE!B:X,23,0)="DTA TRANSP",VLOOKUP(A599,[4]ImportationMaterialProgrammingE!B:V,21,0),"")</f>
        <v>#N/A</v>
      </c>
      <c r="L599" s="15" t="e">
        <f>IF(VLOOKUP(A599,[4]ImportationMaterialProgrammingE!B:Y,24,0)=0,"",VLOOKUP(A599,[4]ImportationMaterialProgrammingE!B:Y,24,0))</f>
        <v>#N/A</v>
      </c>
      <c r="Q599" s="16" t="e">
        <f>VLOOKUP(A599,[4]ImportationMaterialProgrammingE!B:AN,39,0)</f>
        <v>#N/A</v>
      </c>
      <c r="R599" s="22" t="e">
        <f>VLOOKUP(E599,[3]Relatório!$A$1:$AK$65536,29,0)</f>
        <v>#N/A</v>
      </c>
      <c r="T599" s="17" t="e">
        <f>VLOOKUP(A599,[4]ImportationMaterialProgrammingE!B:F,5,0)</f>
        <v>#N/A</v>
      </c>
      <c r="U599" s="22" t="e">
        <f>VLOOKUP(E599,[3]Relatório!$A$1:$AK$65536,33,0)</f>
        <v>#N/A</v>
      </c>
      <c r="W599" s="18" t="str">
        <f t="shared" ca="1" si="37"/>
        <v/>
      </c>
      <c r="Z599" s="15" t="e">
        <f>VLOOKUP(A599,[4]ImportationMaterialProgrammingE!B:X,23,0)</f>
        <v>#N/A</v>
      </c>
      <c r="AA599" s="1" t="e">
        <f>IF(Z599="DTA TRANSP","",VLOOKUP(A599,[4]ImportationMaterialProgrammingE!$B:$V,21,0))</f>
        <v>#N/A</v>
      </c>
      <c r="AB599" s="22" t="e">
        <f>VLOOKUP(E599,[3]Relatório!$A$1:$AK$65536,36,0)</f>
        <v>#N/A</v>
      </c>
      <c r="AF599" s="24"/>
      <c r="AG599" s="24"/>
      <c r="AH599" s="24"/>
      <c r="AI599" s="24"/>
    </row>
    <row r="600" spans="1:35" x14ac:dyDescent="0.25">
      <c r="A600" s="34">
        <v>80538553</v>
      </c>
      <c r="B600" s="33">
        <v>1250255142</v>
      </c>
      <c r="C600" s="33" t="s">
        <v>588</v>
      </c>
      <c r="D600" s="15">
        <f>VLOOKUP(C600,[1]CC!D$3:P$20,12,0)</f>
        <v>44639</v>
      </c>
      <c r="E600" s="16" t="e">
        <f>VLOOKUP(A600,[4]ImportationMaterialProgrammingE!B$3:C$1048576,2,0)</f>
        <v>#N/A</v>
      </c>
      <c r="H600" s="17">
        <f t="shared" ca="1" si="36"/>
        <v>91</v>
      </c>
      <c r="I600" s="15" t="e">
        <f>IF(VLOOKUP(A600,[4]ImportationMaterialProgrammingE!B$4:U$1048576,20,0)=0,"",VLOOKUP(A600,[4]ImportationMaterialProgrammingE!B$4:U$1048576,20,0))</f>
        <v>#N/A</v>
      </c>
      <c r="J600" s="15" t="e">
        <f>IF(VLOOKUP(A600,[4]ImportationMaterialProgrammingE!B$3:Y$1048576,24,0)&lt;&gt;"","Sim","Não")</f>
        <v>#N/A</v>
      </c>
      <c r="K600" s="15" t="e">
        <f>IF(VLOOKUP(A600,[4]ImportationMaterialProgrammingE!B:X,23,0)="DTA TRANSP",VLOOKUP(A600,[4]ImportationMaterialProgrammingE!B:V,21,0),"")</f>
        <v>#N/A</v>
      </c>
      <c r="L600" s="15" t="e">
        <f>IF(VLOOKUP(A600,[4]ImportationMaterialProgrammingE!B:Y,24,0)=0,"",VLOOKUP(A600,[4]ImportationMaterialProgrammingE!B:Y,24,0))</f>
        <v>#N/A</v>
      </c>
      <c r="Q600" s="16" t="e">
        <f>VLOOKUP(A600,[4]ImportationMaterialProgrammingE!B:AN,39,0)</f>
        <v>#N/A</v>
      </c>
      <c r="R600" s="22" t="e">
        <f>VLOOKUP(E600,[3]Relatório!$A$1:$AK$65536,29,0)</f>
        <v>#N/A</v>
      </c>
      <c r="T600" s="17" t="e">
        <f>VLOOKUP(A600,[4]ImportationMaterialProgrammingE!B:F,5,0)</f>
        <v>#N/A</v>
      </c>
      <c r="U600" s="22" t="e">
        <f>VLOOKUP(E600,[3]Relatório!$A$1:$AK$65536,33,0)</f>
        <v>#N/A</v>
      </c>
      <c r="W600" s="18" t="str">
        <f t="shared" ca="1" si="37"/>
        <v/>
      </c>
      <c r="Z600" s="15" t="e">
        <f>VLOOKUP(A600,[4]ImportationMaterialProgrammingE!B:X,23,0)</f>
        <v>#N/A</v>
      </c>
      <c r="AA600" s="1" t="e">
        <f>IF(Z600="DTA TRANSP","",VLOOKUP(A600,[4]ImportationMaterialProgrammingE!$B:$V,21,0))</f>
        <v>#N/A</v>
      </c>
      <c r="AB600" s="22" t="e">
        <f>VLOOKUP(E600,[3]Relatório!$A$1:$AK$65536,36,0)</f>
        <v>#N/A</v>
      </c>
      <c r="AF600" s="24"/>
      <c r="AG600" s="24"/>
      <c r="AH600" s="24"/>
      <c r="AI600" s="24"/>
    </row>
    <row r="601" spans="1:35" x14ac:dyDescent="0.25">
      <c r="A601" s="34">
        <v>80538559</v>
      </c>
      <c r="B601" s="33">
        <v>1250255140</v>
      </c>
      <c r="C601" s="33" t="s">
        <v>588</v>
      </c>
      <c r="D601" s="15">
        <f>VLOOKUP(C601,[1]CC!D$3:P$20,12,0)</f>
        <v>44639</v>
      </c>
      <c r="E601" s="16" t="e">
        <f>VLOOKUP(A601,[4]ImportationMaterialProgrammingE!B$3:C$1048576,2,0)</f>
        <v>#N/A</v>
      </c>
      <c r="H601" s="17">
        <f t="shared" ca="1" si="36"/>
        <v>91</v>
      </c>
      <c r="I601" s="15" t="e">
        <f>IF(VLOOKUP(A601,[4]ImportationMaterialProgrammingE!B$4:U$1048576,20,0)=0,"",VLOOKUP(A601,[4]ImportationMaterialProgrammingE!B$4:U$1048576,20,0))</f>
        <v>#N/A</v>
      </c>
      <c r="J601" s="15" t="e">
        <f>IF(VLOOKUP(A601,[4]ImportationMaterialProgrammingE!B$3:Y$1048576,24,0)&lt;&gt;"","Sim","Não")</f>
        <v>#N/A</v>
      </c>
      <c r="K601" s="15" t="e">
        <f>IF(VLOOKUP(A601,[4]ImportationMaterialProgrammingE!B:X,23,0)="DTA TRANSP",VLOOKUP(A601,[4]ImportationMaterialProgrammingE!B:V,21,0),"")</f>
        <v>#N/A</v>
      </c>
      <c r="L601" s="15" t="e">
        <f>IF(VLOOKUP(A601,[4]ImportationMaterialProgrammingE!B:Y,24,0)=0,"",VLOOKUP(A601,[4]ImportationMaterialProgrammingE!B:Y,24,0))</f>
        <v>#N/A</v>
      </c>
      <c r="Q601" s="16" t="e">
        <f>VLOOKUP(A601,[4]ImportationMaterialProgrammingE!B:AN,39,0)</f>
        <v>#N/A</v>
      </c>
      <c r="R601" s="22" t="e">
        <f>VLOOKUP(E601,[3]Relatório!$A$1:$AK$65536,29,0)</f>
        <v>#N/A</v>
      </c>
      <c r="T601" s="17" t="e">
        <f>VLOOKUP(A601,[4]ImportationMaterialProgrammingE!B:F,5,0)</f>
        <v>#N/A</v>
      </c>
      <c r="U601" s="22" t="e">
        <f>VLOOKUP(E601,[3]Relatório!$A$1:$AK$65536,33,0)</f>
        <v>#N/A</v>
      </c>
      <c r="W601" s="18" t="str">
        <f t="shared" ca="1" si="37"/>
        <v/>
      </c>
      <c r="Z601" s="15" t="e">
        <f>VLOOKUP(A601,[4]ImportationMaterialProgrammingE!B:X,23,0)</f>
        <v>#N/A</v>
      </c>
      <c r="AA601" s="1" t="e">
        <f>IF(Z601="DTA TRANSP","",VLOOKUP(A601,[4]ImportationMaterialProgrammingE!$B:$V,21,0))</f>
        <v>#N/A</v>
      </c>
      <c r="AB601" s="22" t="e">
        <f>VLOOKUP(E601,[3]Relatório!$A$1:$AK$65536,36,0)</f>
        <v>#N/A</v>
      </c>
      <c r="AF601" s="24"/>
      <c r="AG601" s="24"/>
      <c r="AH601" s="24"/>
      <c r="AI601" s="24"/>
    </row>
    <row r="602" spans="1:35" x14ac:dyDescent="0.25">
      <c r="A602" s="34">
        <v>80538560</v>
      </c>
      <c r="B602" s="33">
        <v>1250255143</v>
      </c>
      <c r="C602" s="33" t="s">
        <v>588</v>
      </c>
      <c r="D602" s="15">
        <f>VLOOKUP(C602,[1]CC!D$3:P$20,12,0)</f>
        <v>44639</v>
      </c>
      <c r="E602" s="16" t="e">
        <f>VLOOKUP(A602,[4]ImportationMaterialProgrammingE!B$3:C$1048576,2,0)</f>
        <v>#N/A</v>
      </c>
      <c r="H602" s="17">
        <f t="shared" ca="1" si="36"/>
        <v>91</v>
      </c>
      <c r="I602" s="15" t="e">
        <f>IF(VLOOKUP(A602,[4]ImportationMaterialProgrammingE!B$4:U$1048576,20,0)=0,"",VLOOKUP(A602,[4]ImportationMaterialProgrammingE!B$4:U$1048576,20,0))</f>
        <v>#N/A</v>
      </c>
      <c r="J602" s="15" t="e">
        <f>IF(VLOOKUP(A602,[4]ImportationMaterialProgrammingE!B$3:Y$1048576,24,0)&lt;&gt;"","Sim","Não")</f>
        <v>#N/A</v>
      </c>
      <c r="K602" s="15" t="e">
        <f>IF(VLOOKUP(A602,[4]ImportationMaterialProgrammingE!B:X,23,0)="DTA TRANSP",VLOOKUP(A602,[4]ImportationMaterialProgrammingE!B:V,21,0),"")</f>
        <v>#N/A</v>
      </c>
      <c r="L602" s="15" t="e">
        <f>IF(VLOOKUP(A602,[4]ImportationMaterialProgrammingE!B:Y,24,0)=0,"",VLOOKUP(A602,[4]ImportationMaterialProgrammingE!B:Y,24,0))</f>
        <v>#N/A</v>
      </c>
      <c r="Q602" s="16" t="e">
        <f>VLOOKUP(A602,[4]ImportationMaterialProgrammingE!B:AN,39,0)</f>
        <v>#N/A</v>
      </c>
      <c r="R602" s="22" t="e">
        <f>VLOOKUP(E602,[3]Relatório!$A$1:$AK$65536,29,0)</f>
        <v>#N/A</v>
      </c>
      <c r="T602" s="17" t="e">
        <f>VLOOKUP(A602,[4]ImportationMaterialProgrammingE!B:F,5,0)</f>
        <v>#N/A</v>
      </c>
      <c r="U602" s="22" t="e">
        <f>VLOOKUP(E602,[3]Relatório!$A$1:$AK$65536,33,0)</f>
        <v>#N/A</v>
      </c>
      <c r="W602" s="18" t="str">
        <f t="shared" ca="1" si="37"/>
        <v/>
      </c>
      <c r="Z602" s="15" t="e">
        <f>VLOOKUP(A602,[4]ImportationMaterialProgrammingE!B:X,23,0)</f>
        <v>#N/A</v>
      </c>
      <c r="AA602" s="1" t="e">
        <f>IF(Z602="DTA TRANSP","",VLOOKUP(A602,[4]ImportationMaterialProgrammingE!$B:$V,21,0))</f>
        <v>#N/A</v>
      </c>
      <c r="AB602" s="22" t="e">
        <f>VLOOKUP(E602,[3]Relatório!$A$1:$AK$65536,36,0)</f>
        <v>#N/A</v>
      </c>
      <c r="AF602" s="24"/>
      <c r="AG602" s="24"/>
      <c r="AH602" s="24"/>
      <c r="AI602" s="24"/>
    </row>
    <row r="603" spans="1:35" x14ac:dyDescent="0.25">
      <c r="A603" s="34">
        <v>80538562</v>
      </c>
      <c r="B603" s="33">
        <v>1250255141</v>
      </c>
      <c r="C603" s="33" t="s">
        <v>588</v>
      </c>
      <c r="D603" s="15">
        <f>VLOOKUP(C603,[1]CC!D$3:P$20,12,0)</f>
        <v>44639</v>
      </c>
      <c r="E603" s="16" t="str">
        <f>VLOOKUP(A603,[4]ImportationMaterialProgrammingE!B$3:C$1048576,2,0)</f>
        <v xml:space="preserve">540202360 </v>
      </c>
      <c r="H603" s="17">
        <f t="shared" ca="1" si="36"/>
        <v>91</v>
      </c>
      <c r="I603" s="15" t="str">
        <f>IF(VLOOKUP(A603,[4]ImportationMaterialProgrammingE!B$4:U$1048576,20,0)=0,"",VLOOKUP(A603,[4]ImportationMaterialProgrammingE!B$4:U$1048576,20,0))</f>
        <v/>
      </c>
      <c r="J603" s="15" t="str">
        <f>IF(VLOOKUP(A603,[4]ImportationMaterialProgrammingE!B$3:Y$1048576,24,0)&lt;&gt;"","Sim","Não")</f>
        <v>Não</v>
      </c>
      <c r="K603" s="15" t="str">
        <f>IF(VLOOKUP(A603,[4]ImportationMaterialProgrammingE!B:X,23,0)="DTA TRANSP",VLOOKUP(A603,[4]ImportationMaterialProgrammingE!B:V,21,0),"")</f>
        <v/>
      </c>
      <c r="L603" s="15" t="str">
        <f>IF(VLOOKUP(A603,[4]ImportationMaterialProgrammingE!B:Y,24,0)=0,"",VLOOKUP(A603,[4]ImportationMaterialProgrammingE!B:Y,24,0))</f>
        <v/>
      </c>
      <c r="Q603" s="16" t="str">
        <f>VLOOKUP(A603,[4]ImportationMaterialProgrammingE!B:AN,39,0)</f>
        <v xml:space="preserve">          </v>
      </c>
      <c r="R603" s="22" t="e">
        <f>VLOOKUP(E603,[3]Relatório!$A$1:$AK$65536,29,0)</f>
        <v>#N/A</v>
      </c>
      <c r="T603" s="17" t="str">
        <f>VLOOKUP(A603,[4]ImportationMaterialProgrammingE!B:F,5,0)</f>
        <v/>
      </c>
      <c r="U603" s="22" t="e">
        <f>VLOOKUP(E603,[3]Relatório!$A$1:$AK$65536,33,0)</f>
        <v>#N/A</v>
      </c>
      <c r="W603" s="18" t="str">
        <f t="shared" ca="1" si="37"/>
        <v/>
      </c>
      <c r="Z603" s="15" t="str">
        <f>VLOOKUP(A603,[4]ImportationMaterialProgrammingE!B:X,23,0)</f>
        <v/>
      </c>
      <c r="AA603" s="1" t="str">
        <f>IF(Z603="DTA TRANSP","",VLOOKUP(A603,[4]ImportationMaterialProgrammingE!$B:$V,21,0))</f>
        <v/>
      </c>
      <c r="AB603" s="22" t="e">
        <f>VLOOKUP(E603,[3]Relatório!$A$1:$AK$65536,36,0)</f>
        <v>#N/A</v>
      </c>
      <c r="AF603" s="24"/>
      <c r="AG603" s="24"/>
      <c r="AH603" s="24"/>
      <c r="AI603" s="24"/>
    </row>
    <row r="604" spans="1:35" x14ac:dyDescent="0.25">
      <c r="A604" s="34">
        <v>80538564</v>
      </c>
      <c r="B604" s="33">
        <v>1250255145</v>
      </c>
      <c r="C604" s="33" t="s">
        <v>588</v>
      </c>
      <c r="D604" s="15">
        <f>VLOOKUP(C604,[1]CC!D$3:P$20,12,0)</f>
        <v>44639</v>
      </c>
      <c r="E604" s="16" t="e">
        <f>VLOOKUP(A604,[4]ImportationMaterialProgrammingE!B$3:C$1048576,2,0)</f>
        <v>#N/A</v>
      </c>
      <c r="H604" s="17">
        <f t="shared" ca="1" si="36"/>
        <v>91</v>
      </c>
      <c r="I604" s="15" t="e">
        <f>IF(VLOOKUP(A604,[4]ImportationMaterialProgrammingE!B$4:U$1048576,20,0)=0,"",VLOOKUP(A604,[4]ImportationMaterialProgrammingE!B$4:U$1048576,20,0))</f>
        <v>#N/A</v>
      </c>
      <c r="J604" s="15" t="e">
        <f>IF(VLOOKUP(A604,[4]ImportationMaterialProgrammingE!B$3:Y$1048576,24,0)&lt;&gt;"","Sim","Não")</f>
        <v>#N/A</v>
      </c>
      <c r="K604" s="15" t="e">
        <f>IF(VLOOKUP(A604,[4]ImportationMaterialProgrammingE!B:X,23,0)="DTA TRANSP",VLOOKUP(A604,[4]ImportationMaterialProgrammingE!B:V,21,0),"")</f>
        <v>#N/A</v>
      </c>
      <c r="L604" s="15" t="e">
        <f>IF(VLOOKUP(A604,[4]ImportationMaterialProgrammingE!B:Y,24,0)=0,"",VLOOKUP(A604,[4]ImportationMaterialProgrammingE!B:Y,24,0))</f>
        <v>#N/A</v>
      </c>
      <c r="Q604" s="16" t="e">
        <f>VLOOKUP(A604,[4]ImportationMaterialProgrammingE!B:AN,39,0)</f>
        <v>#N/A</v>
      </c>
      <c r="R604" s="22" t="e">
        <f>VLOOKUP(E604,[3]Relatório!$A$1:$AK$65536,29,0)</f>
        <v>#N/A</v>
      </c>
      <c r="T604" s="17" t="e">
        <f>VLOOKUP(A604,[4]ImportationMaterialProgrammingE!B:F,5,0)</f>
        <v>#N/A</v>
      </c>
      <c r="U604" s="22" t="e">
        <f>VLOOKUP(E604,[3]Relatório!$A$1:$AK$65536,33,0)</f>
        <v>#N/A</v>
      </c>
      <c r="W604" s="18" t="str">
        <f t="shared" ca="1" si="37"/>
        <v/>
      </c>
      <c r="Z604" s="15" t="e">
        <f>VLOOKUP(A604,[4]ImportationMaterialProgrammingE!B:X,23,0)</f>
        <v>#N/A</v>
      </c>
      <c r="AA604" s="1" t="e">
        <f>IF(Z604="DTA TRANSP","",VLOOKUP(A604,[4]ImportationMaterialProgrammingE!$B:$V,21,0))</f>
        <v>#N/A</v>
      </c>
      <c r="AB604" s="22" t="e">
        <f>VLOOKUP(E604,[3]Relatório!$A$1:$AK$65536,36,0)</f>
        <v>#N/A</v>
      </c>
      <c r="AF604" s="24"/>
      <c r="AG604" s="24"/>
      <c r="AH604" s="24"/>
      <c r="AI604" s="24"/>
    </row>
    <row r="605" spans="1:35" x14ac:dyDescent="0.25">
      <c r="A605" s="34">
        <v>80538566</v>
      </c>
      <c r="B605" s="33">
        <v>1250255144</v>
      </c>
      <c r="C605" s="33" t="s">
        <v>588</v>
      </c>
      <c r="D605" s="15">
        <f>VLOOKUP(C605,[1]CC!D$3:P$20,12,0)</f>
        <v>44639</v>
      </c>
      <c r="E605" s="16" t="str">
        <f>VLOOKUP(A605,[4]ImportationMaterialProgrammingE!B$3:C$1048576,2,0)</f>
        <v xml:space="preserve">540202298 </v>
      </c>
      <c r="H605" s="17">
        <f t="shared" ca="1" si="36"/>
        <v>91</v>
      </c>
      <c r="I605" s="15" t="str">
        <f>IF(VLOOKUP(A605,[4]ImportationMaterialProgrammingE!B$4:U$1048576,20,0)=0,"",VLOOKUP(A605,[4]ImportationMaterialProgrammingE!B$4:U$1048576,20,0))</f>
        <v/>
      </c>
      <c r="J605" s="15" t="str">
        <f>IF(VLOOKUP(A605,[4]ImportationMaterialProgrammingE!B$3:Y$1048576,24,0)&lt;&gt;"","Sim","Não")</f>
        <v>Não</v>
      </c>
      <c r="K605" s="15" t="str">
        <f>IF(VLOOKUP(A605,[4]ImportationMaterialProgrammingE!B:X,23,0)="DTA TRANSP",VLOOKUP(A605,[4]ImportationMaterialProgrammingE!B:V,21,0),"")</f>
        <v>24/03/2022</v>
      </c>
      <c r="L605" s="15" t="str">
        <f>IF(VLOOKUP(A605,[4]ImportationMaterialProgrammingE!B:Y,24,0)=0,"",VLOOKUP(A605,[4]ImportationMaterialProgrammingE!B:Y,24,0))</f>
        <v/>
      </c>
      <c r="Q605" s="16" t="str">
        <f>VLOOKUP(A605,[4]ImportationMaterialProgrammingE!B:AN,39,0)</f>
        <v xml:space="preserve">          </v>
      </c>
      <c r="R605" s="22" t="e">
        <f>VLOOKUP(E605,[3]Relatório!$A$1:$AK$65536,29,0)</f>
        <v>#N/A</v>
      </c>
      <c r="T605" s="17" t="str">
        <f>VLOOKUP(A605,[4]ImportationMaterialProgrammingE!B:F,5,0)</f>
        <v/>
      </c>
      <c r="U605" s="22" t="e">
        <f>VLOOKUP(E605,[3]Relatório!$A$1:$AK$65536,33,0)</f>
        <v>#N/A</v>
      </c>
      <c r="W605" s="18" t="str">
        <f t="shared" ca="1" si="37"/>
        <v/>
      </c>
      <c r="Z605" s="15" t="str">
        <f>VLOOKUP(A605,[4]ImportationMaterialProgrammingE!B:X,23,0)</f>
        <v>DTA TRANSP</v>
      </c>
      <c r="AA605" s="1" t="str">
        <f>IF(Z605="DTA TRANSP","",VLOOKUP(A605,[4]ImportationMaterialProgrammingE!$B:$V,21,0))</f>
        <v/>
      </c>
      <c r="AB605" s="22" t="e">
        <f>VLOOKUP(E605,[3]Relatório!$A$1:$AK$65536,36,0)</f>
        <v>#N/A</v>
      </c>
      <c r="AF605" s="24"/>
      <c r="AG605" s="24"/>
      <c r="AH605" s="24"/>
      <c r="AI605" s="24"/>
    </row>
    <row r="606" spans="1:35" x14ac:dyDescent="0.25">
      <c r="A606" s="34">
        <v>80538567</v>
      </c>
      <c r="B606" s="33">
        <v>1250255146</v>
      </c>
      <c r="C606" s="33" t="s">
        <v>588</v>
      </c>
      <c r="D606" s="15">
        <f>VLOOKUP(C606,[1]CC!D$3:P$20,12,0)</f>
        <v>44639</v>
      </c>
      <c r="E606" s="16" t="e">
        <f>VLOOKUP(A606,[4]ImportationMaterialProgrammingE!B$3:C$1048576,2,0)</f>
        <v>#N/A</v>
      </c>
      <c r="H606" s="17">
        <f t="shared" ca="1" si="36"/>
        <v>91</v>
      </c>
      <c r="I606" s="15" t="e">
        <f>IF(VLOOKUP(A606,[4]ImportationMaterialProgrammingE!B$4:U$1048576,20,0)=0,"",VLOOKUP(A606,[4]ImportationMaterialProgrammingE!B$4:U$1048576,20,0))</f>
        <v>#N/A</v>
      </c>
      <c r="J606" s="15" t="e">
        <f>IF(VLOOKUP(A606,[4]ImportationMaterialProgrammingE!B$3:Y$1048576,24,0)&lt;&gt;"","Sim","Não")</f>
        <v>#N/A</v>
      </c>
      <c r="K606" s="15" t="e">
        <f>IF(VLOOKUP(A606,[4]ImportationMaterialProgrammingE!B:X,23,0)="DTA TRANSP",VLOOKUP(A606,[4]ImportationMaterialProgrammingE!B:V,21,0),"")</f>
        <v>#N/A</v>
      </c>
      <c r="L606" s="15" t="e">
        <f>IF(VLOOKUP(A606,[4]ImportationMaterialProgrammingE!B:Y,24,0)=0,"",VLOOKUP(A606,[4]ImportationMaterialProgrammingE!B:Y,24,0))</f>
        <v>#N/A</v>
      </c>
      <c r="Q606" s="16" t="e">
        <f>VLOOKUP(A606,[4]ImportationMaterialProgrammingE!B:AN,39,0)</f>
        <v>#N/A</v>
      </c>
      <c r="R606" s="22" t="e">
        <f>VLOOKUP(E606,[3]Relatório!$A$1:$AK$65536,29,0)</f>
        <v>#N/A</v>
      </c>
      <c r="T606" s="17" t="e">
        <f>VLOOKUP(A606,[4]ImportationMaterialProgrammingE!B:F,5,0)</f>
        <v>#N/A</v>
      </c>
      <c r="U606" s="22" t="e">
        <f>VLOOKUP(E606,[3]Relatório!$A$1:$AK$65536,33,0)</f>
        <v>#N/A</v>
      </c>
      <c r="W606" s="18" t="str">
        <f t="shared" ca="1" si="37"/>
        <v/>
      </c>
      <c r="Z606" s="15" t="e">
        <f>VLOOKUP(A606,[4]ImportationMaterialProgrammingE!B:X,23,0)</f>
        <v>#N/A</v>
      </c>
      <c r="AA606" s="1" t="e">
        <f>IF(Z606="DTA TRANSP","",VLOOKUP(A606,[4]ImportationMaterialProgrammingE!$B:$V,21,0))</f>
        <v>#N/A</v>
      </c>
      <c r="AB606" s="22" t="e">
        <f>VLOOKUP(E606,[3]Relatório!$A$1:$AK$65536,36,0)</f>
        <v>#N/A</v>
      </c>
      <c r="AF606" s="24"/>
      <c r="AG606" s="24"/>
      <c r="AH606" s="24"/>
      <c r="AI606" s="24"/>
    </row>
    <row r="607" spans="1:35" x14ac:dyDescent="0.25">
      <c r="A607" s="34">
        <v>80538570</v>
      </c>
      <c r="B607" s="33">
        <v>1250255149</v>
      </c>
      <c r="C607" s="33" t="s">
        <v>588</v>
      </c>
      <c r="D607" s="15">
        <f>VLOOKUP(C607,[1]CC!D$3:P$20,12,0)</f>
        <v>44639</v>
      </c>
      <c r="E607" s="16" t="e">
        <f>VLOOKUP(A607,[4]ImportationMaterialProgrammingE!B$3:C$1048576,2,0)</f>
        <v>#N/A</v>
      </c>
      <c r="H607" s="17">
        <f t="shared" ca="1" si="36"/>
        <v>91</v>
      </c>
      <c r="I607" s="15" t="e">
        <f>IF(VLOOKUP(A607,[4]ImportationMaterialProgrammingE!B$4:U$1048576,20,0)=0,"",VLOOKUP(A607,[4]ImportationMaterialProgrammingE!B$4:U$1048576,20,0))</f>
        <v>#N/A</v>
      </c>
      <c r="J607" s="15" t="e">
        <f>IF(VLOOKUP(A607,[4]ImportationMaterialProgrammingE!B$3:Y$1048576,24,0)&lt;&gt;"","Sim","Não")</f>
        <v>#N/A</v>
      </c>
      <c r="K607" s="15" t="e">
        <f>IF(VLOOKUP(A607,[4]ImportationMaterialProgrammingE!B:X,23,0)="DTA TRANSP",VLOOKUP(A607,[4]ImportationMaterialProgrammingE!B:V,21,0),"")</f>
        <v>#N/A</v>
      </c>
      <c r="L607" s="15" t="e">
        <f>IF(VLOOKUP(A607,[4]ImportationMaterialProgrammingE!B:Y,24,0)=0,"",VLOOKUP(A607,[4]ImportationMaterialProgrammingE!B:Y,24,0))</f>
        <v>#N/A</v>
      </c>
      <c r="Q607" s="16" t="e">
        <f>VLOOKUP(A607,[4]ImportationMaterialProgrammingE!B:AN,39,0)</f>
        <v>#N/A</v>
      </c>
      <c r="R607" s="22" t="e">
        <f>VLOOKUP(E607,[3]Relatório!$A$1:$AK$65536,29,0)</f>
        <v>#N/A</v>
      </c>
      <c r="T607" s="17" t="e">
        <f>VLOOKUP(A607,[4]ImportationMaterialProgrammingE!B:F,5,0)</f>
        <v>#N/A</v>
      </c>
      <c r="U607" s="22" t="e">
        <f>VLOOKUP(E607,[3]Relatório!$A$1:$AK$65536,33,0)</f>
        <v>#N/A</v>
      </c>
      <c r="W607" s="18" t="str">
        <f t="shared" ca="1" si="37"/>
        <v/>
      </c>
      <c r="Z607" s="15" t="e">
        <f>VLOOKUP(A607,[4]ImportationMaterialProgrammingE!B:X,23,0)</f>
        <v>#N/A</v>
      </c>
      <c r="AA607" s="1" t="e">
        <f>IF(Z607="DTA TRANSP","",VLOOKUP(A607,[4]ImportationMaterialProgrammingE!$B:$V,21,0))</f>
        <v>#N/A</v>
      </c>
      <c r="AB607" s="22" t="e">
        <f>VLOOKUP(E607,[3]Relatório!$A$1:$AK$65536,36,0)</f>
        <v>#N/A</v>
      </c>
      <c r="AF607" s="24"/>
      <c r="AG607" s="24"/>
      <c r="AH607" s="24"/>
      <c r="AI607" s="24"/>
    </row>
    <row r="608" spans="1:35" x14ac:dyDescent="0.25">
      <c r="A608" s="34">
        <v>80538596</v>
      </c>
      <c r="B608" s="33">
        <v>1250255147</v>
      </c>
      <c r="C608" s="33" t="s">
        <v>588</v>
      </c>
      <c r="D608" s="15">
        <f>VLOOKUP(C608,[1]CC!D$3:P$20,12,0)</f>
        <v>44639</v>
      </c>
      <c r="E608" s="16" t="e">
        <f>VLOOKUP(A608,[4]ImportationMaterialProgrammingE!B$3:C$1048576,2,0)</f>
        <v>#N/A</v>
      </c>
      <c r="H608" s="17">
        <f t="shared" ca="1" si="36"/>
        <v>91</v>
      </c>
      <c r="I608" s="15" t="e">
        <f>IF(VLOOKUP(A608,[4]ImportationMaterialProgrammingE!B$4:U$1048576,20,0)=0,"",VLOOKUP(A608,[4]ImportationMaterialProgrammingE!B$4:U$1048576,20,0))</f>
        <v>#N/A</v>
      </c>
      <c r="J608" s="15" t="e">
        <f>IF(VLOOKUP(A608,[4]ImportationMaterialProgrammingE!B$3:Y$1048576,24,0)&lt;&gt;"","Sim","Não")</f>
        <v>#N/A</v>
      </c>
      <c r="K608" s="15" t="e">
        <f>IF(VLOOKUP(A608,[4]ImportationMaterialProgrammingE!B:X,23,0)="DTA TRANSP",VLOOKUP(A608,[4]ImportationMaterialProgrammingE!B:V,21,0),"")</f>
        <v>#N/A</v>
      </c>
      <c r="L608" s="15" t="e">
        <f>IF(VLOOKUP(A608,[4]ImportationMaterialProgrammingE!B:Y,24,0)=0,"",VLOOKUP(A608,[4]ImportationMaterialProgrammingE!B:Y,24,0))</f>
        <v>#N/A</v>
      </c>
      <c r="Q608" s="16" t="e">
        <f>VLOOKUP(A608,[4]ImportationMaterialProgrammingE!B:AN,39,0)</f>
        <v>#N/A</v>
      </c>
      <c r="R608" s="22" t="e">
        <f>VLOOKUP(E608,[3]Relatório!$A$1:$AK$65536,29,0)</f>
        <v>#N/A</v>
      </c>
      <c r="T608" s="17" t="e">
        <f>VLOOKUP(A608,[4]ImportationMaterialProgrammingE!B:F,5,0)</f>
        <v>#N/A</v>
      </c>
      <c r="U608" s="22" t="e">
        <f>VLOOKUP(E608,[3]Relatório!$A$1:$AK$65536,33,0)</f>
        <v>#N/A</v>
      </c>
      <c r="W608" s="18" t="str">
        <f t="shared" ca="1" si="37"/>
        <v/>
      </c>
      <c r="Z608" s="15" t="e">
        <f>VLOOKUP(A608,[4]ImportationMaterialProgrammingE!B:X,23,0)</f>
        <v>#N/A</v>
      </c>
      <c r="AA608" s="1" t="e">
        <f>IF(Z608="DTA TRANSP","",VLOOKUP(A608,[4]ImportationMaterialProgrammingE!$B:$V,21,0))</f>
        <v>#N/A</v>
      </c>
      <c r="AB608" s="22" t="e">
        <f>VLOOKUP(E608,[3]Relatório!$A$1:$AK$65536,36,0)</f>
        <v>#N/A</v>
      </c>
      <c r="AF608" s="24"/>
      <c r="AG608" s="24"/>
      <c r="AH608" s="24"/>
      <c r="AI608" s="24"/>
    </row>
    <row r="609" spans="1:35" x14ac:dyDescent="0.25">
      <c r="A609" s="34">
        <v>80538602</v>
      </c>
      <c r="B609" s="33">
        <v>1250255148</v>
      </c>
      <c r="C609" s="33" t="s">
        <v>588</v>
      </c>
      <c r="D609" s="15">
        <f>VLOOKUP(C609,[1]CC!D$3:P$20,12,0)</f>
        <v>44639</v>
      </c>
      <c r="E609" s="16" t="e">
        <f>VLOOKUP(A609,[4]ImportationMaterialProgrammingE!B$3:C$1048576,2,0)</f>
        <v>#N/A</v>
      </c>
      <c r="H609" s="17">
        <f t="shared" ca="1" si="36"/>
        <v>91</v>
      </c>
      <c r="I609" s="15" t="e">
        <f>IF(VLOOKUP(A609,[4]ImportationMaterialProgrammingE!B$4:U$1048576,20,0)=0,"",VLOOKUP(A609,[4]ImportationMaterialProgrammingE!B$4:U$1048576,20,0))</f>
        <v>#N/A</v>
      </c>
      <c r="J609" s="15" t="e">
        <f>IF(VLOOKUP(A609,[4]ImportationMaterialProgrammingE!B$3:Y$1048576,24,0)&lt;&gt;"","Sim","Não")</f>
        <v>#N/A</v>
      </c>
      <c r="K609" s="15" t="e">
        <f>IF(VLOOKUP(A609,[4]ImportationMaterialProgrammingE!B:X,23,0)="DTA TRANSP",VLOOKUP(A609,[4]ImportationMaterialProgrammingE!B:V,21,0),"")</f>
        <v>#N/A</v>
      </c>
      <c r="L609" s="15" t="e">
        <f>IF(VLOOKUP(A609,[4]ImportationMaterialProgrammingE!B:Y,24,0)=0,"",VLOOKUP(A609,[4]ImportationMaterialProgrammingE!B:Y,24,0))</f>
        <v>#N/A</v>
      </c>
      <c r="Q609" s="16" t="e">
        <f>VLOOKUP(A609,[4]ImportationMaterialProgrammingE!B:AN,39,0)</f>
        <v>#N/A</v>
      </c>
      <c r="R609" s="22" t="e">
        <f>VLOOKUP(E609,[3]Relatório!$A$1:$AK$65536,29,0)</f>
        <v>#N/A</v>
      </c>
      <c r="T609" s="17" t="e">
        <f>VLOOKUP(A609,[4]ImportationMaterialProgrammingE!B:F,5,0)</f>
        <v>#N/A</v>
      </c>
      <c r="U609" s="22" t="e">
        <f>VLOOKUP(E609,[3]Relatório!$A$1:$AK$65536,33,0)</f>
        <v>#N/A</v>
      </c>
      <c r="W609" s="18" t="str">
        <f t="shared" ca="1" si="37"/>
        <v/>
      </c>
      <c r="Z609" s="15" t="e">
        <f>VLOOKUP(A609,[4]ImportationMaterialProgrammingE!B:X,23,0)</f>
        <v>#N/A</v>
      </c>
      <c r="AA609" s="1" t="e">
        <f>IF(Z609="DTA TRANSP","",VLOOKUP(A609,[4]ImportationMaterialProgrammingE!$B:$V,21,0))</f>
        <v>#N/A</v>
      </c>
      <c r="AB609" s="22" t="e">
        <f>VLOOKUP(E609,[3]Relatório!$A$1:$AK$65536,36,0)</f>
        <v>#N/A</v>
      </c>
      <c r="AF609" s="24"/>
      <c r="AG609" s="24"/>
      <c r="AH609" s="24"/>
      <c r="AI609" s="24"/>
    </row>
    <row r="610" spans="1:35" x14ac:dyDescent="0.25">
      <c r="A610" s="34">
        <v>80538604</v>
      </c>
      <c r="B610" s="33">
        <v>1250255153</v>
      </c>
      <c r="C610" s="33" t="s">
        <v>588</v>
      </c>
      <c r="D610" s="15">
        <f>VLOOKUP(C610,[1]CC!D$3:P$20,12,0)</f>
        <v>44639</v>
      </c>
      <c r="E610" s="16" t="e">
        <f>VLOOKUP(A610,[4]ImportationMaterialProgrammingE!B$3:C$1048576,2,0)</f>
        <v>#N/A</v>
      </c>
      <c r="H610" s="17">
        <f t="shared" ca="1" si="36"/>
        <v>91</v>
      </c>
      <c r="I610" s="15" t="e">
        <f>IF(VLOOKUP(A610,[4]ImportationMaterialProgrammingE!B$4:U$1048576,20,0)=0,"",VLOOKUP(A610,[4]ImportationMaterialProgrammingE!B$4:U$1048576,20,0))</f>
        <v>#N/A</v>
      </c>
      <c r="J610" s="15" t="e">
        <f>IF(VLOOKUP(A610,[4]ImportationMaterialProgrammingE!B$3:Y$1048576,24,0)&lt;&gt;"","Sim","Não")</f>
        <v>#N/A</v>
      </c>
      <c r="K610" s="15" t="e">
        <f>IF(VLOOKUP(A610,[4]ImportationMaterialProgrammingE!B:X,23,0)="DTA TRANSP",VLOOKUP(A610,[4]ImportationMaterialProgrammingE!B:V,21,0),"")</f>
        <v>#N/A</v>
      </c>
      <c r="L610" s="15" t="e">
        <f>IF(VLOOKUP(A610,[4]ImportationMaterialProgrammingE!B:Y,24,0)=0,"",VLOOKUP(A610,[4]ImportationMaterialProgrammingE!B:Y,24,0))</f>
        <v>#N/A</v>
      </c>
      <c r="Q610" s="16" t="e">
        <f>VLOOKUP(A610,[4]ImportationMaterialProgrammingE!B:AN,39,0)</f>
        <v>#N/A</v>
      </c>
      <c r="R610" s="22" t="e">
        <f>VLOOKUP(E610,[3]Relatório!$A$1:$AK$65536,29,0)</f>
        <v>#N/A</v>
      </c>
      <c r="T610" s="17" t="e">
        <f>VLOOKUP(A610,[4]ImportationMaterialProgrammingE!B:F,5,0)</f>
        <v>#N/A</v>
      </c>
      <c r="U610" s="22" t="e">
        <f>VLOOKUP(E610,[3]Relatório!$A$1:$AK$65536,33,0)</f>
        <v>#N/A</v>
      </c>
      <c r="W610" s="18" t="str">
        <f t="shared" ca="1" si="37"/>
        <v/>
      </c>
      <c r="Z610" s="15" t="e">
        <f>VLOOKUP(A610,[4]ImportationMaterialProgrammingE!B:X,23,0)</f>
        <v>#N/A</v>
      </c>
      <c r="AA610" s="1" t="e">
        <f>IF(Z610="DTA TRANSP","",VLOOKUP(A610,[4]ImportationMaterialProgrammingE!$B:$V,21,0))</f>
        <v>#N/A</v>
      </c>
      <c r="AB610" s="22" t="e">
        <f>VLOOKUP(E610,[3]Relatório!$A$1:$AK$65536,36,0)</f>
        <v>#N/A</v>
      </c>
      <c r="AF610" s="24"/>
      <c r="AG610" s="24"/>
      <c r="AH610" s="24"/>
      <c r="AI610" s="24"/>
    </row>
    <row r="611" spans="1:35" x14ac:dyDescent="0.25">
      <c r="A611" s="34">
        <v>80538606</v>
      </c>
      <c r="B611" s="33">
        <v>1250255150</v>
      </c>
      <c r="C611" s="33" t="s">
        <v>588</v>
      </c>
      <c r="D611" s="15">
        <f>VLOOKUP(C611,[1]CC!D$3:P$20,12,0)</f>
        <v>44639</v>
      </c>
      <c r="E611" s="16" t="str">
        <f>VLOOKUP(A611,[4]ImportationMaterialProgrammingE!B$3:C$1048576,2,0)</f>
        <v xml:space="preserve">540202376 </v>
      </c>
      <c r="H611" s="17">
        <f t="shared" ca="1" si="36"/>
        <v>91</v>
      </c>
      <c r="I611" s="15" t="str">
        <f>IF(VLOOKUP(A611,[4]ImportationMaterialProgrammingE!B$4:U$1048576,20,0)=0,"",VLOOKUP(A611,[4]ImportationMaterialProgrammingE!B$4:U$1048576,20,0))</f>
        <v/>
      </c>
      <c r="J611" s="15" t="str">
        <f>IF(VLOOKUP(A611,[4]ImportationMaterialProgrammingE!B$3:Y$1048576,24,0)&lt;&gt;"","Sim","Não")</f>
        <v>Não</v>
      </c>
      <c r="K611" s="15" t="str">
        <f>IF(VLOOKUP(A611,[4]ImportationMaterialProgrammingE!B:X,23,0)="DTA TRANSP",VLOOKUP(A611,[4]ImportationMaterialProgrammingE!B:V,21,0),"")</f>
        <v/>
      </c>
      <c r="L611" s="15" t="str">
        <f>IF(VLOOKUP(A611,[4]ImportationMaterialProgrammingE!B:Y,24,0)=0,"",VLOOKUP(A611,[4]ImportationMaterialProgrammingE!B:Y,24,0))</f>
        <v/>
      </c>
      <c r="Q611" s="16" t="str">
        <f>VLOOKUP(A611,[4]ImportationMaterialProgrammingE!B:AN,39,0)</f>
        <v xml:space="preserve">          </v>
      </c>
      <c r="R611" s="22" t="e">
        <f>VLOOKUP(E611,[3]Relatório!$A$1:$AK$65536,29,0)</f>
        <v>#N/A</v>
      </c>
      <c r="T611" s="17" t="str">
        <f>VLOOKUP(A611,[4]ImportationMaterialProgrammingE!B:F,5,0)</f>
        <v/>
      </c>
      <c r="U611" s="22" t="e">
        <f>VLOOKUP(E611,[3]Relatório!$A$1:$AK$65536,33,0)</f>
        <v>#N/A</v>
      </c>
      <c r="W611" s="18" t="str">
        <f t="shared" ca="1" si="37"/>
        <v/>
      </c>
      <c r="Z611" s="15" t="str">
        <f>VLOOKUP(A611,[4]ImportationMaterialProgrammingE!B:X,23,0)</f>
        <v/>
      </c>
      <c r="AA611" s="1" t="str">
        <f>IF(Z611="DTA TRANSP","",VLOOKUP(A611,[4]ImportationMaterialProgrammingE!$B:$V,21,0))</f>
        <v/>
      </c>
      <c r="AB611" s="22" t="e">
        <f>VLOOKUP(E611,[3]Relatório!$A$1:$AK$65536,36,0)</f>
        <v>#N/A</v>
      </c>
      <c r="AF611" s="24"/>
      <c r="AG611" s="24"/>
      <c r="AH611" s="24"/>
      <c r="AI611" s="24"/>
    </row>
    <row r="612" spans="1:35" x14ac:dyDescent="0.25">
      <c r="A612" s="34">
        <v>80538609</v>
      </c>
      <c r="B612" s="33">
        <v>1250255151</v>
      </c>
      <c r="C612" s="33" t="s">
        <v>588</v>
      </c>
      <c r="D612" s="15">
        <f>VLOOKUP(C612,[1]CC!D$3:P$20,12,0)</f>
        <v>44639</v>
      </c>
      <c r="E612" s="16" t="e">
        <f>VLOOKUP(A612,[4]ImportationMaterialProgrammingE!B$3:C$1048576,2,0)</f>
        <v>#N/A</v>
      </c>
      <c r="H612" s="17">
        <f t="shared" ca="1" si="36"/>
        <v>91</v>
      </c>
      <c r="I612" s="15" t="e">
        <f>IF(VLOOKUP(A612,[4]ImportationMaterialProgrammingE!B$4:U$1048576,20,0)=0,"",VLOOKUP(A612,[4]ImportationMaterialProgrammingE!B$4:U$1048576,20,0))</f>
        <v>#N/A</v>
      </c>
      <c r="J612" s="15" t="e">
        <f>IF(VLOOKUP(A612,[4]ImportationMaterialProgrammingE!B$3:Y$1048576,24,0)&lt;&gt;"","Sim","Não")</f>
        <v>#N/A</v>
      </c>
      <c r="K612" s="15" t="e">
        <f>IF(VLOOKUP(A612,[4]ImportationMaterialProgrammingE!B:X,23,0)="DTA TRANSP",VLOOKUP(A612,[4]ImportationMaterialProgrammingE!B:V,21,0),"")</f>
        <v>#N/A</v>
      </c>
      <c r="L612" s="15" t="e">
        <f>IF(VLOOKUP(A612,[4]ImportationMaterialProgrammingE!B:Y,24,0)=0,"",VLOOKUP(A612,[4]ImportationMaterialProgrammingE!B:Y,24,0))</f>
        <v>#N/A</v>
      </c>
      <c r="Q612" s="16" t="e">
        <f>VLOOKUP(A612,[4]ImportationMaterialProgrammingE!B:AN,39,0)</f>
        <v>#N/A</v>
      </c>
      <c r="R612" s="22" t="e">
        <f>VLOOKUP(E612,[3]Relatório!$A$1:$AK$65536,29,0)</f>
        <v>#N/A</v>
      </c>
      <c r="T612" s="17" t="e">
        <f>VLOOKUP(A612,[4]ImportationMaterialProgrammingE!B:F,5,0)</f>
        <v>#N/A</v>
      </c>
      <c r="U612" s="22" t="e">
        <f>VLOOKUP(E612,[3]Relatório!$A$1:$AK$65536,33,0)</f>
        <v>#N/A</v>
      </c>
      <c r="W612" s="18" t="str">
        <f t="shared" ca="1" si="37"/>
        <v/>
      </c>
      <c r="Z612" s="15" t="e">
        <f>VLOOKUP(A612,[4]ImportationMaterialProgrammingE!B:X,23,0)</f>
        <v>#N/A</v>
      </c>
      <c r="AA612" s="1" t="e">
        <f>IF(Z612="DTA TRANSP","",VLOOKUP(A612,[4]ImportationMaterialProgrammingE!$B:$V,21,0))</f>
        <v>#N/A</v>
      </c>
      <c r="AB612" s="22" t="e">
        <f>VLOOKUP(E612,[3]Relatório!$A$1:$AK$65536,36,0)</f>
        <v>#N/A</v>
      </c>
      <c r="AF612" s="24"/>
      <c r="AG612" s="24"/>
      <c r="AH612" s="24"/>
      <c r="AI612" s="24"/>
    </row>
    <row r="613" spans="1:35" x14ac:dyDescent="0.25">
      <c r="A613" s="34">
        <v>80538680</v>
      </c>
      <c r="B613" s="33">
        <v>1250255152</v>
      </c>
      <c r="C613" s="33" t="s">
        <v>588</v>
      </c>
      <c r="D613" s="15">
        <f>VLOOKUP(C613,[1]CC!D$3:P$20,12,0)</f>
        <v>44639</v>
      </c>
      <c r="E613" s="16" t="str">
        <f>VLOOKUP(A613,[4]ImportationMaterialProgrammingE!B$3:C$1048576,2,0)</f>
        <v xml:space="preserve">540202373 </v>
      </c>
      <c r="H613" s="17">
        <f t="shared" ca="1" si="36"/>
        <v>91</v>
      </c>
      <c r="I613" s="15" t="str">
        <f>IF(VLOOKUP(A613,[4]ImportationMaterialProgrammingE!B$4:U$1048576,20,0)=0,"",VLOOKUP(A613,[4]ImportationMaterialProgrammingE!B$4:U$1048576,20,0))</f>
        <v/>
      </c>
      <c r="J613" s="15" t="str">
        <f>IF(VLOOKUP(A613,[4]ImportationMaterialProgrammingE!B$3:Y$1048576,24,0)&lt;&gt;"","Sim","Não")</f>
        <v>Não</v>
      </c>
      <c r="K613" s="15" t="str">
        <f>IF(VLOOKUP(A613,[4]ImportationMaterialProgrammingE!B:X,23,0)="DTA TRANSP",VLOOKUP(A613,[4]ImportationMaterialProgrammingE!B:V,21,0),"")</f>
        <v/>
      </c>
      <c r="L613" s="15" t="str">
        <f>IF(VLOOKUP(A613,[4]ImportationMaterialProgrammingE!B:Y,24,0)=0,"",VLOOKUP(A613,[4]ImportationMaterialProgrammingE!B:Y,24,0))</f>
        <v/>
      </c>
      <c r="Q613" s="16" t="str">
        <f>VLOOKUP(A613,[4]ImportationMaterialProgrammingE!B:AN,39,0)</f>
        <v xml:space="preserve">          </v>
      </c>
      <c r="R613" s="22" t="e">
        <f>VLOOKUP(E613,[3]Relatório!$A$1:$AK$65536,29,0)</f>
        <v>#N/A</v>
      </c>
      <c r="T613" s="17" t="str">
        <f>VLOOKUP(A613,[4]ImportationMaterialProgrammingE!B:F,5,0)</f>
        <v/>
      </c>
      <c r="U613" s="22" t="e">
        <f>VLOOKUP(E613,[3]Relatório!$A$1:$AK$65536,33,0)</f>
        <v>#N/A</v>
      </c>
      <c r="W613" s="18" t="str">
        <f t="shared" ca="1" si="37"/>
        <v/>
      </c>
      <c r="Z613" s="15" t="str">
        <f>VLOOKUP(A613,[4]ImportationMaterialProgrammingE!B:X,23,0)</f>
        <v/>
      </c>
      <c r="AA613" s="1" t="str">
        <f>IF(Z613="DTA TRANSP","",VLOOKUP(A613,[4]ImportationMaterialProgrammingE!$B:$V,21,0))</f>
        <v/>
      </c>
      <c r="AB613" s="22" t="e">
        <f>VLOOKUP(E613,[3]Relatório!$A$1:$AK$65536,36,0)</f>
        <v>#N/A</v>
      </c>
      <c r="AF613" s="24"/>
      <c r="AG613" s="24"/>
      <c r="AH613" s="24"/>
      <c r="AI613" s="24"/>
    </row>
    <row r="614" spans="1:35" x14ac:dyDescent="0.25">
      <c r="A614" s="34">
        <v>80538685</v>
      </c>
      <c r="B614" s="33">
        <v>1250255154</v>
      </c>
      <c r="C614" s="33" t="s">
        <v>588</v>
      </c>
      <c r="D614" s="15">
        <f>VLOOKUP(C614,[1]CC!D$3:P$20,12,0)</f>
        <v>44639</v>
      </c>
      <c r="E614" s="16" t="str">
        <f>VLOOKUP(A614,[4]ImportationMaterialProgrammingE!B$3:C$1048576,2,0)</f>
        <v xml:space="preserve">540202362 </v>
      </c>
      <c r="H614" s="17">
        <f t="shared" ca="1" si="36"/>
        <v>91</v>
      </c>
      <c r="I614" s="15" t="str">
        <f>IF(VLOOKUP(A614,[4]ImportationMaterialProgrammingE!B$4:U$1048576,20,0)=0,"",VLOOKUP(A614,[4]ImportationMaterialProgrammingE!B$4:U$1048576,20,0))</f>
        <v>25/03/2022</v>
      </c>
      <c r="J614" s="15" t="str">
        <f>IF(VLOOKUP(A614,[4]ImportationMaterialProgrammingE!B$3:Y$1048576,24,0)&lt;&gt;"","Sim","Não")</f>
        <v>Não</v>
      </c>
      <c r="K614" s="15" t="str">
        <f>IF(VLOOKUP(A614,[4]ImportationMaterialProgrammingE!B:X,23,0)="DTA TRANSP",VLOOKUP(A614,[4]ImportationMaterialProgrammingE!B:V,21,0),"")</f>
        <v/>
      </c>
      <c r="L614" s="15" t="str">
        <f>IF(VLOOKUP(A614,[4]ImportationMaterialProgrammingE!B:Y,24,0)=0,"",VLOOKUP(A614,[4]ImportationMaterialProgrammingE!B:Y,24,0))</f>
        <v/>
      </c>
      <c r="Q614" s="16" t="str">
        <f>VLOOKUP(A614,[4]ImportationMaterialProgrammingE!B:AN,39,0)</f>
        <v xml:space="preserve">          </v>
      </c>
      <c r="R614" s="22" t="e">
        <f>VLOOKUP(E614,[3]Relatório!$A$1:$AK$65536,29,0)</f>
        <v>#N/A</v>
      </c>
      <c r="T614" s="17" t="str">
        <f>VLOOKUP(A614,[4]ImportationMaterialProgrammingE!B:F,5,0)</f>
        <v/>
      </c>
      <c r="U614" s="22" t="e">
        <f>VLOOKUP(E614,[3]Relatório!$A$1:$AK$65536,33,0)</f>
        <v>#N/A</v>
      </c>
      <c r="W614" s="18" t="str">
        <f t="shared" ca="1" si="37"/>
        <v/>
      </c>
      <c r="Z614" s="15" t="str">
        <f>VLOOKUP(A614,[4]ImportationMaterialProgrammingE!B:X,23,0)</f>
        <v>SBL</v>
      </c>
      <c r="AA614" s="1" t="str">
        <f>IF(Z614="DTA TRANSP","",VLOOKUP(A614,[4]ImportationMaterialProgrammingE!$B:$V,21,0))</f>
        <v/>
      </c>
      <c r="AB614" s="22" t="e">
        <f>VLOOKUP(E614,[3]Relatório!$A$1:$AK$65536,36,0)</f>
        <v>#N/A</v>
      </c>
      <c r="AF614" s="24"/>
      <c r="AG614" s="24"/>
      <c r="AH614" s="24"/>
      <c r="AI614" s="24"/>
    </row>
    <row r="615" spans="1:35" x14ac:dyDescent="0.25">
      <c r="A615" s="34">
        <v>80538724</v>
      </c>
      <c r="B615" s="33">
        <v>1250255156</v>
      </c>
      <c r="C615" s="33" t="s">
        <v>588</v>
      </c>
      <c r="D615" s="15">
        <f>VLOOKUP(C615,[1]CC!D$3:P$20,12,0)</f>
        <v>44639</v>
      </c>
      <c r="E615" s="16" t="e">
        <f>VLOOKUP(A615,[4]ImportationMaterialProgrammingE!B$3:C$1048576,2,0)</f>
        <v>#N/A</v>
      </c>
      <c r="H615" s="17">
        <f t="shared" ca="1" si="36"/>
        <v>91</v>
      </c>
      <c r="I615" s="15" t="e">
        <f>IF(VLOOKUP(A615,[4]ImportationMaterialProgrammingE!B$4:U$1048576,20,0)=0,"",VLOOKUP(A615,[4]ImportationMaterialProgrammingE!B$4:U$1048576,20,0))</f>
        <v>#N/A</v>
      </c>
      <c r="J615" s="15" t="e">
        <f>IF(VLOOKUP(A615,[4]ImportationMaterialProgrammingE!B$3:Y$1048576,24,0)&lt;&gt;"","Sim","Não")</f>
        <v>#N/A</v>
      </c>
      <c r="K615" s="15" t="e">
        <f>IF(VLOOKUP(A615,[4]ImportationMaterialProgrammingE!B:X,23,0)="DTA TRANSP",VLOOKUP(A615,[4]ImportationMaterialProgrammingE!B:V,21,0),"")</f>
        <v>#N/A</v>
      </c>
      <c r="L615" s="15" t="e">
        <f>IF(VLOOKUP(A615,[4]ImportationMaterialProgrammingE!B:Y,24,0)=0,"",VLOOKUP(A615,[4]ImportationMaterialProgrammingE!B:Y,24,0))</f>
        <v>#N/A</v>
      </c>
      <c r="Q615" s="16" t="e">
        <f>VLOOKUP(A615,[4]ImportationMaterialProgrammingE!B:AN,39,0)</f>
        <v>#N/A</v>
      </c>
      <c r="R615" s="22" t="e">
        <f>VLOOKUP(E615,[3]Relatório!$A$1:$AK$65536,29,0)</f>
        <v>#N/A</v>
      </c>
      <c r="T615" s="17" t="e">
        <f>VLOOKUP(A615,[4]ImportationMaterialProgrammingE!B:F,5,0)</f>
        <v>#N/A</v>
      </c>
      <c r="U615" s="22" t="e">
        <f>VLOOKUP(E615,[3]Relatório!$A$1:$AK$65536,33,0)</f>
        <v>#N/A</v>
      </c>
      <c r="W615" s="18" t="str">
        <f t="shared" ca="1" si="37"/>
        <v/>
      </c>
      <c r="Z615" s="15" t="e">
        <f>VLOOKUP(A615,[4]ImportationMaterialProgrammingE!B:X,23,0)</f>
        <v>#N/A</v>
      </c>
      <c r="AA615" s="1" t="e">
        <f>IF(Z615="DTA TRANSP","",VLOOKUP(A615,[4]ImportationMaterialProgrammingE!$B:$V,21,0))</f>
        <v>#N/A</v>
      </c>
      <c r="AB615" s="22" t="e">
        <f>VLOOKUP(E615,[3]Relatório!$A$1:$AK$65536,36,0)</f>
        <v>#N/A</v>
      </c>
      <c r="AF615" s="24"/>
      <c r="AG615" s="24"/>
      <c r="AH615" s="24"/>
      <c r="AI615" s="24"/>
    </row>
    <row r="616" spans="1:35" x14ac:dyDescent="0.25">
      <c r="A616" s="34">
        <v>80538727</v>
      </c>
      <c r="B616" s="33">
        <v>1250255157</v>
      </c>
      <c r="C616" s="33" t="s">
        <v>588</v>
      </c>
      <c r="D616" s="15">
        <f>VLOOKUP(C616,[1]CC!D$3:P$20,12,0)</f>
        <v>44639</v>
      </c>
      <c r="E616" s="16" t="e">
        <f>VLOOKUP(A616,[4]ImportationMaterialProgrammingE!B$3:C$1048576,2,0)</f>
        <v>#N/A</v>
      </c>
      <c r="H616" s="17">
        <f t="shared" ca="1" si="36"/>
        <v>91</v>
      </c>
      <c r="I616" s="15" t="e">
        <f>IF(VLOOKUP(A616,[4]ImportationMaterialProgrammingE!B$4:U$1048576,20,0)=0,"",VLOOKUP(A616,[4]ImportationMaterialProgrammingE!B$4:U$1048576,20,0))</f>
        <v>#N/A</v>
      </c>
      <c r="J616" s="15" t="e">
        <f>IF(VLOOKUP(A616,[4]ImportationMaterialProgrammingE!B$3:Y$1048576,24,0)&lt;&gt;"","Sim","Não")</f>
        <v>#N/A</v>
      </c>
      <c r="K616" s="15" t="e">
        <f>IF(VLOOKUP(A616,[4]ImportationMaterialProgrammingE!B:X,23,0)="DTA TRANSP",VLOOKUP(A616,[4]ImportationMaterialProgrammingE!B:V,21,0),"")</f>
        <v>#N/A</v>
      </c>
      <c r="L616" s="15" t="e">
        <f>IF(VLOOKUP(A616,[4]ImportationMaterialProgrammingE!B:Y,24,0)=0,"",VLOOKUP(A616,[4]ImportationMaterialProgrammingE!B:Y,24,0))</f>
        <v>#N/A</v>
      </c>
      <c r="Q616" s="16" t="e">
        <f>VLOOKUP(A616,[4]ImportationMaterialProgrammingE!B:AN,39,0)</f>
        <v>#N/A</v>
      </c>
      <c r="R616" s="22" t="e">
        <f>VLOOKUP(E616,[3]Relatório!$A$1:$AK$65536,29,0)</f>
        <v>#N/A</v>
      </c>
      <c r="T616" s="17" t="e">
        <f>VLOOKUP(A616,[4]ImportationMaterialProgrammingE!B:F,5,0)</f>
        <v>#N/A</v>
      </c>
      <c r="U616" s="22" t="e">
        <f>VLOOKUP(E616,[3]Relatório!$A$1:$AK$65536,33,0)</f>
        <v>#N/A</v>
      </c>
      <c r="W616" s="18" t="str">
        <f t="shared" ca="1" si="37"/>
        <v/>
      </c>
      <c r="Z616" s="15" t="e">
        <f>VLOOKUP(A616,[4]ImportationMaterialProgrammingE!B:X,23,0)</f>
        <v>#N/A</v>
      </c>
      <c r="AA616" s="1" t="e">
        <f>IF(Z616="DTA TRANSP","",VLOOKUP(A616,[4]ImportationMaterialProgrammingE!$B:$V,21,0))</f>
        <v>#N/A</v>
      </c>
      <c r="AB616" s="22" t="e">
        <f>VLOOKUP(E616,[3]Relatório!$A$1:$AK$65536,36,0)</f>
        <v>#N/A</v>
      </c>
      <c r="AF616" s="24"/>
      <c r="AG616" s="24"/>
      <c r="AH616" s="24"/>
      <c r="AI616" s="24"/>
    </row>
    <row r="617" spans="1:35" x14ac:dyDescent="0.25">
      <c r="A617" s="34">
        <v>80538730</v>
      </c>
      <c r="B617" s="33">
        <v>1250255155</v>
      </c>
      <c r="C617" s="33" t="s">
        <v>588</v>
      </c>
      <c r="D617" s="15">
        <f>VLOOKUP(C617,[1]CC!D$3:P$20,12,0)</f>
        <v>44639</v>
      </c>
      <c r="E617" s="16" t="e">
        <f>VLOOKUP(A617,[4]ImportationMaterialProgrammingE!B$3:C$1048576,2,0)</f>
        <v>#N/A</v>
      </c>
      <c r="H617" s="17">
        <f t="shared" ca="1" si="36"/>
        <v>91</v>
      </c>
      <c r="I617" s="15" t="e">
        <f>IF(VLOOKUP(A617,[4]ImportationMaterialProgrammingE!B$4:U$1048576,20,0)=0,"",VLOOKUP(A617,[4]ImportationMaterialProgrammingE!B$4:U$1048576,20,0))</f>
        <v>#N/A</v>
      </c>
      <c r="J617" s="15" t="e">
        <f>IF(VLOOKUP(A617,[4]ImportationMaterialProgrammingE!B$3:Y$1048576,24,0)&lt;&gt;"","Sim","Não")</f>
        <v>#N/A</v>
      </c>
      <c r="K617" s="15" t="e">
        <f>IF(VLOOKUP(A617,[4]ImportationMaterialProgrammingE!B:X,23,0)="DTA TRANSP",VLOOKUP(A617,[4]ImportationMaterialProgrammingE!B:V,21,0),"")</f>
        <v>#N/A</v>
      </c>
      <c r="L617" s="15" t="e">
        <f>IF(VLOOKUP(A617,[4]ImportationMaterialProgrammingE!B:Y,24,0)=0,"",VLOOKUP(A617,[4]ImportationMaterialProgrammingE!B:Y,24,0))</f>
        <v>#N/A</v>
      </c>
      <c r="Q617" s="16" t="e">
        <f>VLOOKUP(A617,[4]ImportationMaterialProgrammingE!B:AN,39,0)</f>
        <v>#N/A</v>
      </c>
      <c r="R617" s="22" t="e">
        <f>VLOOKUP(E617,[3]Relatório!$A$1:$AK$65536,29,0)</f>
        <v>#N/A</v>
      </c>
      <c r="T617" s="17" t="e">
        <f>VLOOKUP(A617,[4]ImportationMaterialProgrammingE!B:F,5,0)</f>
        <v>#N/A</v>
      </c>
      <c r="U617" s="22" t="e">
        <f>VLOOKUP(E617,[3]Relatório!$A$1:$AK$65536,33,0)</f>
        <v>#N/A</v>
      </c>
      <c r="W617" s="18" t="str">
        <f t="shared" ca="1" si="37"/>
        <v/>
      </c>
      <c r="Z617" s="15" t="e">
        <f>VLOOKUP(A617,[4]ImportationMaterialProgrammingE!B:X,23,0)</f>
        <v>#N/A</v>
      </c>
      <c r="AA617" s="1" t="e">
        <f>IF(Z617="DTA TRANSP","",VLOOKUP(A617,[4]ImportationMaterialProgrammingE!$B:$V,21,0))</f>
        <v>#N/A</v>
      </c>
      <c r="AB617" s="22" t="e">
        <f>VLOOKUP(E617,[3]Relatório!$A$1:$AK$65536,36,0)</f>
        <v>#N/A</v>
      </c>
      <c r="AF617" s="24"/>
      <c r="AG617" s="24"/>
      <c r="AH617" s="24"/>
      <c r="AI617" s="24"/>
    </row>
    <row r="618" spans="1:35" x14ac:dyDescent="0.25">
      <c r="A618" s="34">
        <v>80538734</v>
      </c>
      <c r="B618" s="33">
        <v>1250255160</v>
      </c>
      <c r="C618" s="33" t="s">
        <v>588</v>
      </c>
      <c r="D618" s="15">
        <f>VLOOKUP(C618,[1]CC!D$3:P$20,12,0)</f>
        <v>44639</v>
      </c>
      <c r="E618" s="16" t="str">
        <f>VLOOKUP(A618,[4]ImportationMaterialProgrammingE!B$3:C$1048576,2,0)</f>
        <v xml:space="preserve">540202378 </v>
      </c>
      <c r="H618" s="17">
        <f t="shared" ca="1" si="36"/>
        <v>91</v>
      </c>
      <c r="I618" s="15" t="str">
        <f>IF(VLOOKUP(A618,[4]ImportationMaterialProgrammingE!B$4:U$1048576,20,0)=0,"",VLOOKUP(A618,[4]ImportationMaterialProgrammingE!B$4:U$1048576,20,0))</f>
        <v>28/03/2022</v>
      </c>
      <c r="J618" s="15" t="str">
        <f>IF(VLOOKUP(A618,[4]ImportationMaterialProgrammingE!B$3:Y$1048576,24,0)&lt;&gt;"","Sim","Não")</f>
        <v>Não</v>
      </c>
      <c r="K618" s="15" t="str">
        <f>IF(VLOOKUP(A618,[4]ImportationMaterialProgrammingE!B:X,23,0)="DTA TRANSP",VLOOKUP(A618,[4]ImportationMaterialProgrammingE!B:V,21,0),"")</f>
        <v/>
      </c>
      <c r="L618" s="15" t="str">
        <f>IF(VLOOKUP(A618,[4]ImportationMaterialProgrammingE!B:Y,24,0)=0,"",VLOOKUP(A618,[4]ImportationMaterialProgrammingE!B:Y,24,0))</f>
        <v/>
      </c>
      <c r="Q618" s="16" t="str">
        <f>VLOOKUP(A618,[4]ImportationMaterialProgrammingE!B:AN,39,0)</f>
        <v xml:space="preserve">          </v>
      </c>
      <c r="R618" s="22" t="e">
        <f>VLOOKUP(E618,[3]Relatório!$A$1:$AK$65536,29,0)</f>
        <v>#N/A</v>
      </c>
      <c r="T618" s="17" t="str">
        <f>VLOOKUP(A618,[4]ImportationMaterialProgrammingE!B:F,5,0)</f>
        <v/>
      </c>
      <c r="U618" s="22" t="e">
        <f>VLOOKUP(E618,[3]Relatório!$A$1:$AK$65536,33,0)</f>
        <v>#N/A</v>
      </c>
      <c r="W618" s="18" t="str">
        <f t="shared" ca="1" si="37"/>
        <v/>
      </c>
      <c r="Z618" s="15" t="str">
        <f>VLOOKUP(A618,[4]ImportationMaterialProgrammingE!B:X,23,0)</f>
        <v/>
      </c>
      <c r="AA618" s="1" t="str">
        <f>IF(Z618="DTA TRANSP","",VLOOKUP(A618,[4]ImportationMaterialProgrammingE!$B:$V,21,0))</f>
        <v/>
      </c>
      <c r="AB618" s="22" t="e">
        <f>VLOOKUP(E618,[3]Relatório!$A$1:$AK$65536,36,0)</f>
        <v>#N/A</v>
      </c>
      <c r="AF618" s="24"/>
      <c r="AG618" s="24"/>
      <c r="AH618" s="24"/>
      <c r="AI618" s="24"/>
    </row>
    <row r="619" spans="1:35" x14ac:dyDescent="0.25">
      <c r="A619" s="34">
        <v>80538740</v>
      </c>
      <c r="B619" s="33">
        <v>1250255161</v>
      </c>
      <c r="C619" s="33" t="s">
        <v>588</v>
      </c>
      <c r="D619" s="15">
        <f>VLOOKUP(C619,[1]CC!D$3:P$20,12,0)</f>
        <v>44639</v>
      </c>
      <c r="E619" s="16" t="e">
        <f>VLOOKUP(A619,[4]ImportationMaterialProgrammingE!B$3:C$1048576,2,0)</f>
        <v>#N/A</v>
      </c>
      <c r="H619" s="17">
        <f t="shared" ca="1" si="36"/>
        <v>91</v>
      </c>
      <c r="I619" s="15" t="e">
        <f>IF(VLOOKUP(A619,[4]ImportationMaterialProgrammingE!B$4:U$1048576,20,0)=0,"",VLOOKUP(A619,[4]ImportationMaterialProgrammingE!B$4:U$1048576,20,0))</f>
        <v>#N/A</v>
      </c>
      <c r="J619" s="15" t="e">
        <f>IF(VLOOKUP(A619,[4]ImportationMaterialProgrammingE!B$3:Y$1048576,24,0)&lt;&gt;"","Sim","Não")</f>
        <v>#N/A</v>
      </c>
      <c r="K619" s="15" t="e">
        <f>IF(VLOOKUP(A619,[4]ImportationMaterialProgrammingE!B:X,23,0)="DTA TRANSP",VLOOKUP(A619,[4]ImportationMaterialProgrammingE!B:V,21,0),"")</f>
        <v>#N/A</v>
      </c>
      <c r="L619" s="15" t="e">
        <f>IF(VLOOKUP(A619,[4]ImportationMaterialProgrammingE!B:Y,24,0)=0,"",VLOOKUP(A619,[4]ImportationMaterialProgrammingE!B:Y,24,0))</f>
        <v>#N/A</v>
      </c>
      <c r="Q619" s="16" t="e">
        <f>VLOOKUP(A619,[4]ImportationMaterialProgrammingE!B:AN,39,0)</f>
        <v>#N/A</v>
      </c>
      <c r="R619" s="22" t="e">
        <f>VLOOKUP(E619,[3]Relatório!$A$1:$AK$65536,29,0)</f>
        <v>#N/A</v>
      </c>
      <c r="T619" s="17" t="e">
        <f>VLOOKUP(A619,[4]ImportationMaterialProgrammingE!B:F,5,0)</f>
        <v>#N/A</v>
      </c>
      <c r="U619" s="22" t="e">
        <f>VLOOKUP(E619,[3]Relatório!$A$1:$AK$65536,33,0)</f>
        <v>#N/A</v>
      </c>
      <c r="W619" s="18" t="str">
        <f t="shared" ca="1" si="37"/>
        <v/>
      </c>
      <c r="Z619" s="15" t="e">
        <f>VLOOKUP(A619,[4]ImportationMaterialProgrammingE!B:X,23,0)</f>
        <v>#N/A</v>
      </c>
      <c r="AA619" s="1" t="e">
        <f>IF(Z619="DTA TRANSP","",VLOOKUP(A619,[4]ImportationMaterialProgrammingE!$B:$V,21,0))</f>
        <v>#N/A</v>
      </c>
      <c r="AB619" s="22" t="e">
        <f>VLOOKUP(E619,[3]Relatório!$A$1:$AK$65536,36,0)</f>
        <v>#N/A</v>
      </c>
      <c r="AF619" s="24"/>
      <c r="AG619" s="24"/>
      <c r="AH619" s="24"/>
      <c r="AI619" s="24"/>
    </row>
    <row r="620" spans="1:35" x14ac:dyDescent="0.25">
      <c r="A620" s="34">
        <v>80538747</v>
      </c>
      <c r="B620" s="33">
        <v>1250255159</v>
      </c>
      <c r="C620" s="33" t="s">
        <v>588</v>
      </c>
      <c r="D620" s="15">
        <f>VLOOKUP(C620,[1]CC!D$3:P$20,12,0)</f>
        <v>44639</v>
      </c>
      <c r="E620" s="16" t="e">
        <f>VLOOKUP(A620,[4]ImportationMaterialProgrammingE!B$3:C$1048576,2,0)</f>
        <v>#N/A</v>
      </c>
      <c r="H620" s="17">
        <f t="shared" ca="1" si="36"/>
        <v>91</v>
      </c>
      <c r="I620" s="15" t="e">
        <f>IF(VLOOKUP(A620,[4]ImportationMaterialProgrammingE!B$4:U$1048576,20,0)=0,"",VLOOKUP(A620,[4]ImportationMaterialProgrammingE!B$4:U$1048576,20,0))</f>
        <v>#N/A</v>
      </c>
      <c r="J620" s="15" t="e">
        <f>IF(VLOOKUP(A620,[4]ImportationMaterialProgrammingE!B$3:Y$1048576,24,0)&lt;&gt;"","Sim","Não")</f>
        <v>#N/A</v>
      </c>
      <c r="K620" s="15" t="e">
        <f>IF(VLOOKUP(A620,[4]ImportationMaterialProgrammingE!B:X,23,0)="DTA TRANSP",VLOOKUP(A620,[4]ImportationMaterialProgrammingE!B:V,21,0),"")</f>
        <v>#N/A</v>
      </c>
      <c r="L620" s="15" t="e">
        <f>IF(VLOOKUP(A620,[4]ImportationMaterialProgrammingE!B:Y,24,0)=0,"",VLOOKUP(A620,[4]ImportationMaterialProgrammingE!B:Y,24,0))</f>
        <v>#N/A</v>
      </c>
      <c r="Q620" s="16" t="e">
        <f>VLOOKUP(A620,[4]ImportationMaterialProgrammingE!B:AN,39,0)</f>
        <v>#N/A</v>
      </c>
      <c r="R620" s="22" t="e">
        <f>VLOOKUP(E620,[3]Relatório!$A$1:$AK$65536,29,0)</f>
        <v>#N/A</v>
      </c>
      <c r="T620" s="17" t="e">
        <f>VLOOKUP(A620,[4]ImportationMaterialProgrammingE!B:F,5,0)</f>
        <v>#N/A</v>
      </c>
      <c r="U620" s="22" t="e">
        <f>VLOOKUP(E620,[3]Relatório!$A$1:$AK$65536,33,0)</f>
        <v>#N/A</v>
      </c>
      <c r="W620" s="18" t="str">
        <f t="shared" ca="1" si="37"/>
        <v/>
      </c>
      <c r="Z620" s="15" t="e">
        <f>VLOOKUP(A620,[4]ImportationMaterialProgrammingE!B:X,23,0)</f>
        <v>#N/A</v>
      </c>
      <c r="AA620" s="1" t="e">
        <f>IF(Z620="DTA TRANSP","",VLOOKUP(A620,[4]ImportationMaterialProgrammingE!$B:$V,21,0))</f>
        <v>#N/A</v>
      </c>
      <c r="AB620" s="22" t="e">
        <f>VLOOKUP(E620,[3]Relatório!$A$1:$AK$65536,36,0)</f>
        <v>#N/A</v>
      </c>
      <c r="AF620" s="24"/>
      <c r="AG620" s="24"/>
      <c r="AH620" s="24"/>
      <c r="AI620" s="24"/>
    </row>
    <row r="621" spans="1:35" x14ac:dyDescent="0.25">
      <c r="A621" s="34">
        <v>80538749</v>
      </c>
      <c r="B621" s="33">
        <v>1250255158</v>
      </c>
      <c r="C621" s="33" t="s">
        <v>588</v>
      </c>
      <c r="D621" s="15">
        <f>VLOOKUP(C621,[1]CC!D$3:P$20,12,0)</f>
        <v>44639</v>
      </c>
      <c r="E621" s="16" t="e">
        <f>VLOOKUP(A621,[4]ImportationMaterialProgrammingE!B$3:C$1048576,2,0)</f>
        <v>#N/A</v>
      </c>
      <c r="H621" s="17">
        <f t="shared" ca="1" si="36"/>
        <v>91</v>
      </c>
      <c r="I621" s="15" t="e">
        <f>IF(VLOOKUP(A621,[4]ImportationMaterialProgrammingE!B$4:U$1048576,20,0)=0,"",VLOOKUP(A621,[4]ImportationMaterialProgrammingE!B$4:U$1048576,20,0))</f>
        <v>#N/A</v>
      </c>
      <c r="J621" s="15" t="e">
        <f>IF(VLOOKUP(A621,[4]ImportationMaterialProgrammingE!B$3:Y$1048576,24,0)&lt;&gt;"","Sim","Não")</f>
        <v>#N/A</v>
      </c>
      <c r="K621" s="15" t="e">
        <f>IF(VLOOKUP(A621,[4]ImportationMaterialProgrammingE!B:X,23,0)="DTA TRANSP",VLOOKUP(A621,[4]ImportationMaterialProgrammingE!B:V,21,0),"")</f>
        <v>#N/A</v>
      </c>
      <c r="L621" s="15" t="e">
        <f>IF(VLOOKUP(A621,[4]ImportationMaterialProgrammingE!B:Y,24,0)=0,"",VLOOKUP(A621,[4]ImportationMaterialProgrammingE!B:Y,24,0))</f>
        <v>#N/A</v>
      </c>
      <c r="Q621" s="16" t="e">
        <f>VLOOKUP(A621,[4]ImportationMaterialProgrammingE!B:AN,39,0)</f>
        <v>#N/A</v>
      </c>
      <c r="R621" s="22" t="e">
        <f>VLOOKUP(E621,[3]Relatório!$A$1:$AK$65536,29,0)</f>
        <v>#N/A</v>
      </c>
      <c r="T621" s="17" t="e">
        <f>VLOOKUP(A621,[4]ImportationMaterialProgrammingE!B:F,5,0)</f>
        <v>#N/A</v>
      </c>
      <c r="U621" s="22" t="e">
        <f>VLOOKUP(E621,[3]Relatório!$A$1:$AK$65536,33,0)</f>
        <v>#N/A</v>
      </c>
      <c r="W621" s="18" t="str">
        <f t="shared" ca="1" si="37"/>
        <v/>
      </c>
      <c r="Z621" s="15" t="e">
        <f>VLOOKUP(A621,[4]ImportationMaterialProgrammingE!B:X,23,0)</f>
        <v>#N/A</v>
      </c>
      <c r="AA621" s="1" t="e">
        <f>IF(Z621="DTA TRANSP","",VLOOKUP(A621,[4]ImportationMaterialProgrammingE!$B:$V,21,0))</f>
        <v>#N/A</v>
      </c>
      <c r="AB621" s="22" t="e">
        <f>VLOOKUP(E621,[3]Relatório!$A$1:$AK$65536,36,0)</f>
        <v>#N/A</v>
      </c>
      <c r="AF621" s="24"/>
      <c r="AG621" s="24"/>
      <c r="AH621" s="24"/>
      <c r="AI621" s="24"/>
    </row>
    <row r="622" spans="1:35" x14ac:dyDescent="0.25">
      <c r="A622" s="34">
        <v>80538753</v>
      </c>
      <c r="B622" s="33">
        <v>1250255162</v>
      </c>
      <c r="C622" s="33" t="s">
        <v>588</v>
      </c>
      <c r="D622" s="15">
        <f>VLOOKUP(C622,[1]CC!D$3:P$20,12,0)</f>
        <v>44639</v>
      </c>
      <c r="E622" s="16" t="e">
        <f>VLOOKUP(A622,[4]ImportationMaterialProgrammingE!B$3:C$1048576,2,0)</f>
        <v>#N/A</v>
      </c>
      <c r="H622" s="17">
        <f t="shared" ca="1" si="36"/>
        <v>91</v>
      </c>
      <c r="I622" s="15" t="e">
        <f>IF(VLOOKUP(A622,[4]ImportationMaterialProgrammingE!B$4:U$1048576,20,0)=0,"",VLOOKUP(A622,[4]ImportationMaterialProgrammingE!B$4:U$1048576,20,0))</f>
        <v>#N/A</v>
      </c>
      <c r="J622" s="15" t="e">
        <f>IF(VLOOKUP(A622,[4]ImportationMaterialProgrammingE!B$3:Y$1048576,24,0)&lt;&gt;"","Sim","Não")</f>
        <v>#N/A</v>
      </c>
      <c r="K622" s="15" t="e">
        <f>IF(VLOOKUP(A622,[4]ImportationMaterialProgrammingE!B:X,23,0)="DTA TRANSP",VLOOKUP(A622,[4]ImportationMaterialProgrammingE!B:V,21,0),"")</f>
        <v>#N/A</v>
      </c>
      <c r="L622" s="15" t="e">
        <f>IF(VLOOKUP(A622,[4]ImportationMaterialProgrammingE!B:Y,24,0)=0,"",VLOOKUP(A622,[4]ImportationMaterialProgrammingE!B:Y,24,0))</f>
        <v>#N/A</v>
      </c>
      <c r="Q622" s="16" t="e">
        <f>VLOOKUP(A622,[4]ImportationMaterialProgrammingE!B:AN,39,0)</f>
        <v>#N/A</v>
      </c>
      <c r="R622" s="22" t="e">
        <f>VLOOKUP(E622,[3]Relatório!$A$1:$AK$65536,29,0)</f>
        <v>#N/A</v>
      </c>
      <c r="T622" s="17" t="e">
        <f>VLOOKUP(A622,[4]ImportationMaterialProgrammingE!B:F,5,0)</f>
        <v>#N/A</v>
      </c>
      <c r="U622" s="22" t="e">
        <f>VLOOKUP(E622,[3]Relatório!$A$1:$AK$65536,33,0)</f>
        <v>#N/A</v>
      </c>
      <c r="W622" s="18" t="str">
        <f t="shared" ca="1" si="37"/>
        <v/>
      </c>
      <c r="Z622" s="15" t="e">
        <f>VLOOKUP(A622,[4]ImportationMaterialProgrammingE!B:X,23,0)</f>
        <v>#N/A</v>
      </c>
      <c r="AA622" s="1" t="e">
        <f>IF(Z622="DTA TRANSP","",VLOOKUP(A622,[4]ImportationMaterialProgrammingE!$B:$V,21,0))</f>
        <v>#N/A</v>
      </c>
      <c r="AB622" s="22" t="e">
        <f>VLOOKUP(E622,[3]Relatório!$A$1:$AK$65536,36,0)</f>
        <v>#N/A</v>
      </c>
      <c r="AF622" s="24"/>
      <c r="AG622" s="24"/>
      <c r="AH622" s="24"/>
      <c r="AI622" s="24"/>
    </row>
    <row r="623" spans="1:35" x14ac:dyDescent="0.25">
      <c r="A623" s="34">
        <v>80538756</v>
      </c>
      <c r="B623" s="33">
        <v>1250255165</v>
      </c>
      <c r="C623" s="33" t="s">
        <v>588</v>
      </c>
      <c r="D623" s="15">
        <f>VLOOKUP(C623,[1]CC!D$3:P$20,12,0)</f>
        <v>44639</v>
      </c>
      <c r="E623" s="16" t="e">
        <f>VLOOKUP(A623,[4]ImportationMaterialProgrammingE!B$3:C$1048576,2,0)</f>
        <v>#N/A</v>
      </c>
      <c r="H623" s="17">
        <f t="shared" ca="1" si="36"/>
        <v>91</v>
      </c>
      <c r="I623" s="15" t="e">
        <f>IF(VLOOKUP(A623,[4]ImportationMaterialProgrammingE!B$4:U$1048576,20,0)=0,"",VLOOKUP(A623,[4]ImportationMaterialProgrammingE!B$4:U$1048576,20,0))</f>
        <v>#N/A</v>
      </c>
      <c r="J623" s="15" t="e">
        <f>IF(VLOOKUP(A623,[4]ImportationMaterialProgrammingE!B$3:Y$1048576,24,0)&lt;&gt;"","Sim","Não")</f>
        <v>#N/A</v>
      </c>
      <c r="K623" s="15" t="e">
        <f>IF(VLOOKUP(A623,[4]ImportationMaterialProgrammingE!B:X,23,0)="DTA TRANSP",VLOOKUP(A623,[4]ImportationMaterialProgrammingE!B:V,21,0),"")</f>
        <v>#N/A</v>
      </c>
      <c r="L623" s="15" t="e">
        <f>IF(VLOOKUP(A623,[4]ImportationMaterialProgrammingE!B:Y,24,0)=0,"",VLOOKUP(A623,[4]ImportationMaterialProgrammingE!B:Y,24,0))</f>
        <v>#N/A</v>
      </c>
      <c r="Q623" s="16" t="e">
        <f>VLOOKUP(A623,[4]ImportationMaterialProgrammingE!B:AN,39,0)</f>
        <v>#N/A</v>
      </c>
      <c r="R623" s="22" t="e">
        <f>VLOOKUP(E623,[3]Relatório!$A$1:$AK$65536,29,0)</f>
        <v>#N/A</v>
      </c>
      <c r="T623" s="17" t="e">
        <f>VLOOKUP(A623,[4]ImportationMaterialProgrammingE!B:F,5,0)</f>
        <v>#N/A</v>
      </c>
      <c r="U623" s="22" t="e">
        <f>VLOOKUP(E623,[3]Relatório!$A$1:$AK$65536,33,0)</f>
        <v>#N/A</v>
      </c>
      <c r="W623" s="18" t="str">
        <f t="shared" ca="1" si="37"/>
        <v/>
      </c>
      <c r="Z623" s="15" t="e">
        <f>VLOOKUP(A623,[4]ImportationMaterialProgrammingE!B:X,23,0)</f>
        <v>#N/A</v>
      </c>
      <c r="AA623" s="1" t="e">
        <f>IF(Z623="DTA TRANSP","",VLOOKUP(A623,[4]ImportationMaterialProgrammingE!$B:$V,21,0))</f>
        <v>#N/A</v>
      </c>
      <c r="AB623" s="22" t="e">
        <f>VLOOKUP(E623,[3]Relatório!$A$1:$AK$65536,36,0)</f>
        <v>#N/A</v>
      </c>
      <c r="AF623" s="24"/>
      <c r="AG623" s="24"/>
      <c r="AH623" s="24"/>
      <c r="AI623" s="24"/>
    </row>
    <row r="624" spans="1:35" x14ac:dyDescent="0.25">
      <c r="A624" s="34">
        <v>80538759</v>
      </c>
      <c r="B624" s="33">
        <v>1250255163</v>
      </c>
      <c r="C624" s="33" t="s">
        <v>588</v>
      </c>
      <c r="D624" s="15">
        <f>VLOOKUP(C624,[1]CC!D$3:P$20,12,0)</f>
        <v>44639</v>
      </c>
      <c r="E624" s="16" t="str">
        <f>VLOOKUP(A624,[4]ImportationMaterialProgrammingE!B$3:C$1048576,2,0)</f>
        <v xml:space="preserve">540202379 </v>
      </c>
      <c r="H624" s="17">
        <f t="shared" ca="1" si="36"/>
        <v>91</v>
      </c>
      <c r="I624" s="15" t="str">
        <f>IF(VLOOKUP(A624,[4]ImportationMaterialProgrammingE!B$4:U$1048576,20,0)=0,"",VLOOKUP(A624,[4]ImportationMaterialProgrammingE!B$4:U$1048576,20,0))</f>
        <v/>
      </c>
      <c r="J624" s="15" t="str">
        <f>IF(VLOOKUP(A624,[4]ImportationMaterialProgrammingE!B$3:Y$1048576,24,0)&lt;&gt;"","Sim","Não")</f>
        <v>Não</v>
      </c>
      <c r="K624" s="15" t="str">
        <f>IF(VLOOKUP(A624,[4]ImportationMaterialProgrammingE!B:X,23,0)="DTA TRANSP",VLOOKUP(A624,[4]ImportationMaterialProgrammingE!B:V,21,0),"")</f>
        <v/>
      </c>
      <c r="L624" s="15" t="str">
        <f>IF(VLOOKUP(A624,[4]ImportationMaterialProgrammingE!B:Y,24,0)=0,"",VLOOKUP(A624,[4]ImportationMaterialProgrammingE!B:Y,24,0))</f>
        <v/>
      </c>
      <c r="Q624" s="16" t="str">
        <f>VLOOKUP(A624,[4]ImportationMaterialProgrammingE!B:AN,39,0)</f>
        <v xml:space="preserve">          </v>
      </c>
      <c r="R624" s="22" t="e">
        <f>VLOOKUP(E624,[3]Relatório!$A$1:$AK$65536,29,0)</f>
        <v>#N/A</v>
      </c>
      <c r="T624" s="17" t="str">
        <f>VLOOKUP(A624,[4]ImportationMaterialProgrammingE!B:F,5,0)</f>
        <v/>
      </c>
      <c r="U624" s="22" t="e">
        <f>VLOOKUP(E624,[3]Relatório!$A$1:$AK$65536,33,0)</f>
        <v>#N/A</v>
      </c>
      <c r="W624" s="18" t="str">
        <f t="shared" ca="1" si="37"/>
        <v/>
      </c>
      <c r="Z624" s="15" t="str">
        <f>VLOOKUP(A624,[4]ImportationMaterialProgrammingE!B:X,23,0)</f>
        <v/>
      </c>
      <c r="AA624" s="1" t="str">
        <f>IF(Z624="DTA TRANSP","",VLOOKUP(A624,[4]ImportationMaterialProgrammingE!$B:$V,21,0))</f>
        <v/>
      </c>
      <c r="AB624" s="22" t="e">
        <f>VLOOKUP(E624,[3]Relatório!$A$1:$AK$65536,36,0)</f>
        <v>#N/A</v>
      </c>
      <c r="AF624" s="24"/>
      <c r="AG624" s="24"/>
      <c r="AH624" s="24"/>
      <c r="AI624" s="24"/>
    </row>
    <row r="625" spans="1:35" x14ac:dyDescent="0.25">
      <c r="A625" s="34">
        <v>80538768</v>
      </c>
      <c r="B625" s="33">
        <v>1250255166</v>
      </c>
      <c r="C625" s="33" t="s">
        <v>588</v>
      </c>
      <c r="D625" s="15">
        <f>VLOOKUP(C625,[1]CC!D$3:P$20,12,0)</f>
        <v>44639</v>
      </c>
      <c r="E625" s="16" t="str">
        <f>VLOOKUP(A625,[4]ImportationMaterialProgrammingE!B$3:C$1048576,2,0)</f>
        <v xml:space="preserve">540202380 </v>
      </c>
      <c r="H625" s="17">
        <f t="shared" ca="1" si="36"/>
        <v>91</v>
      </c>
      <c r="I625" s="15" t="str">
        <f>IF(VLOOKUP(A625,[4]ImportationMaterialProgrammingE!B$4:U$1048576,20,0)=0,"",VLOOKUP(A625,[4]ImportationMaterialProgrammingE!B$4:U$1048576,20,0))</f>
        <v>22/03/2022</v>
      </c>
      <c r="J625" s="15" t="str">
        <f>IF(VLOOKUP(A625,[4]ImportationMaterialProgrammingE!B$3:Y$1048576,24,0)&lt;&gt;"","Sim","Não")</f>
        <v>Não</v>
      </c>
      <c r="K625" s="15" t="str">
        <f>IF(VLOOKUP(A625,[4]ImportationMaterialProgrammingE!B:X,23,0)="DTA TRANSP",VLOOKUP(A625,[4]ImportationMaterialProgrammingE!B:V,21,0),"")</f>
        <v/>
      </c>
      <c r="L625" s="15" t="str">
        <f>IF(VLOOKUP(A625,[4]ImportationMaterialProgrammingE!B:Y,24,0)=0,"",VLOOKUP(A625,[4]ImportationMaterialProgrammingE!B:Y,24,0))</f>
        <v/>
      </c>
      <c r="Q625" s="16" t="str">
        <f>VLOOKUP(A625,[4]ImportationMaterialProgrammingE!B:AN,39,0)</f>
        <v xml:space="preserve">          </v>
      </c>
      <c r="R625" s="22" t="e">
        <f>VLOOKUP(E625,[3]Relatório!$A$1:$AK$65536,29,0)</f>
        <v>#N/A</v>
      </c>
      <c r="T625" s="17" t="str">
        <f>VLOOKUP(A625,[4]ImportationMaterialProgrammingE!B:F,5,0)</f>
        <v/>
      </c>
      <c r="U625" s="22" t="e">
        <f>VLOOKUP(E625,[3]Relatório!$A$1:$AK$65536,33,0)</f>
        <v>#N/A</v>
      </c>
      <c r="W625" s="18" t="str">
        <f t="shared" ca="1" si="37"/>
        <v/>
      </c>
      <c r="Z625" s="15" t="str">
        <f>VLOOKUP(A625,[4]ImportationMaterialProgrammingE!B:X,23,0)</f>
        <v/>
      </c>
      <c r="AA625" s="1" t="str">
        <f>IF(Z625="DTA TRANSP","",VLOOKUP(A625,[4]ImportationMaterialProgrammingE!$B:$V,21,0))</f>
        <v/>
      </c>
      <c r="AB625" s="22" t="e">
        <f>VLOOKUP(E625,[3]Relatório!$A$1:$AK$65536,36,0)</f>
        <v>#N/A</v>
      </c>
      <c r="AF625" s="24"/>
      <c r="AG625" s="24"/>
      <c r="AH625" s="24"/>
      <c r="AI625" s="24"/>
    </row>
    <row r="626" spans="1:35" x14ac:dyDescent="0.25">
      <c r="A626" s="34">
        <v>80538793</v>
      </c>
      <c r="B626" s="33">
        <v>1250255164</v>
      </c>
      <c r="C626" s="33" t="s">
        <v>588</v>
      </c>
      <c r="D626" s="15">
        <f>VLOOKUP(C626,[1]CC!D$3:P$20,12,0)</f>
        <v>44639</v>
      </c>
      <c r="E626" s="16" t="str">
        <f>VLOOKUP(A626,[4]ImportationMaterialProgrammingE!B$3:C$1048576,2,0)</f>
        <v xml:space="preserve">540202384 </v>
      </c>
      <c r="H626" s="17">
        <f t="shared" ca="1" si="36"/>
        <v>91</v>
      </c>
      <c r="I626" s="15" t="str">
        <f>IF(VLOOKUP(A626,[4]ImportationMaterialProgrammingE!B$4:U$1048576,20,0)=0,"",VLOOKUP(A626,[4]ImportationMaterialProgrammingE!B$4:U$1048576,20,0))</f>
        <v/>
      </c>
      <c r="J626" s="15" t="str">
        <f>IF(VLOOKUP(A626,[4]ImportationMaterialProgrammingE!B$3:Y$1048576,24,0)&lt;&gt;"","Sim","Não")</f>
        <v>Não</v>
      </c>
      <c r="K626" s="15" t="str">
        <f>IF(VLOOKUP(A626,[4]ImportationMaterialProgrammingE!B:X,23,0)="DTA TRANSP",VLOOKUP(A626,[4]ImportationMaterialProgrammingE!B:V,21,0),"")</f>
        <v/>
      </c>
      <c r="L626" s="15" t="str">
        <f>IF(VLOOKUP(A626,[4]ImportationMaterialProgrammingE!B:Y,24,0)=0,"",VLOOKUP(A626,[4]ImportationMaterialProgrammingE!B:Y,24,0))</f>
        <v/>
      </c>
      <c r="Q626" s="16" t="str">
        <f>VLOOKUP(A626,[4]ImportationMaterialProgrammingE!B:AN,39,0)</f>
        <v xml:space="preserve">          </v>
      </c>
      <c r="R626" s="22" t="e">
        <f>VLOOKUP(E626,[3]Relatório!$A$1:$AK$65536,29,0)</f>
        <v>#N/A</v>
      </c>
      <c r="T626" s="17" t="str">
        <f>VLOOKUP(A626,[4]ImportationMaterialProgrammingE!B:F,5,0)</f>
        <v/>
      </c>
      <c r="U626" s="22" t="e">
        <f>VLOOKUP(E626,[3]Relatório!$A$1:$AK$65536,33,0)</f>
        <v>#N/A</v>
      </c>
      <c r="W626" s="18" t="str">
        <f t="shared" ca="1" si="37"/>
        <v/>
      </c>
      <c r="Z626" s="15" t="str">
        <f>VLOOKUP(A626,[4]ImportationMaterialProgrammingE!B:X,23,0)</f>
        <v/>
      </c>
      <c r="AA626" s="1" t="str">
        <f>IF(Z626="DTA TRANSP","",VLOOKUP(A626,[4]ImportationMaterialProgrammingE!$B:$V,21,0))</f>
        <v/>
      </c>
      <c r="AB626" s="22" t="e">
        <f>VLOOKUP(E626,[3]Relatório!$A$1:$AK$65536,36,0)</f>
        <v>#N/A</v>
      </c>
      <c r="AF626" s="24"/>
      <c r="AG626" s="24"/>
      <c r="AH626" s="24"/>
      <c r="AI626" s="24"/>
    </row>
    <row r="627" spans="1:35" x14ac:dyDescent="0.25">
      <c r="A627" s="34">
        <v>80538814</v>
      </c>
      <c r="B627" s="33">
        <v>1250255167</v>
      </c>
      <c r="C627" s="33" t="s">
        <v>588</v>
      </c>
      <c r="D627" s="15">
        <f>VLOOKUP(C627,[1]CC!D$3:P$20,12,0)</f>
        <v>44639</v>
      </c>
      <c r="E627" s="16" t="str">
        <f>VLOOKUP(A627,[4]ImportationMaterialProgrammingE!B$3:C$1048576,2,0)</f>
        <v xml:space="preserve">540202392 </v>
      </c>
      <c r="H627" s="17">
        <f t="shared" ca="1" si="36"/>
        <v>91</v>
      </c>
      <c r="I627" s="15" t="str">
        <f>IF(VLOOKUP(A627,[4]ImportationMaterialProgrammingE!B$4:U$1048576,20,0)=0,"",VLOOKUP(A627,[4]ImportationMaterialProgrammingE!B$4:U$1048576,20,0))</f>
        <v/>
      </c>
      <c r="J627" s="15" t="str">
        <f>IF(VLOOKUP(A627,[4]ImportationMaterialProgrammingE!B$3:Y$1048576,24,0)&lt;&gt;"","Sim","Não")</f>
        <v>Não</v>
      </c>
      <c r="K627" s="15" t="str">
        <f>IF(VLOOKUP(A627,[4]ImportationMaterialProgrammingE!B:X,23,0)="DTA TRANSP",VLOOKUP(A627,[4]ImportationMaterialProgrammingE!B:V,21,0),"")</f>
        <v/>
      </c>
      <c r="L627" s="15" t="str">
        <f>IF(VLOOKUP(A627,[4]ImportationMaterialProgrammingE!B:Y,24,0)=0,"",VLOOKUP(A627,[4]ImportationMaterialProgrammingE!B:Y,24,0))</f>
        <v/>
      </c>
      <c r="Q627" s="16" t="str">
        <f>VLOOKUP(A627,[4]ImportationMaterialProgrammingE!B:AN,39,0)</f>
        <v xml:space="preserve">          </v>
      </c>
      <c r="R627" s="22" t="e">
        <f>VLOOKUP(E627,[3]Relatório!$A$1:$AK$65536,29,0)</f>
        <v>#N/A</v>
      </c>
      <c r="T627" s="17" t="str">
        <f>VLOOKUP(A627,[4]ImportationMaterialProgrammingE!B:F,5,0)</f>
        <v/>
      </c>
      <c r="U627" s="22" t="e">
        <f>VLOOKUP(E627,[3]Relatório!$A$1:$AK$65536,33,0)</f>
        <v>#N/A</v>
      </c>
      <c r="W627" s="18" t="str">
        <f t="shared" ca="1" si="37"/>
        <v/>
      </c>
      <c r="Z627" s="15" t="str">
        <f>VLOOKUP(A627,[4]ImportationMaterialProgrammingE!B:X,23,0)</f>
        <v/>
      </c>
      <c r="AA627" s="1" t="str">
        <f>IF(Z627="DTA TRANSP","",VLOOKUP(A627,[4]ImportationMaterialProgrammingE!$B:$V,21,0))</f>
        <v/>
      </c>
      <c r="AB627" s="22" t="e">
        <f>VLOOKUP(E627,[3]Relatório!$A$1:$AK$65536,36,0)</f>
        <v>#N/A</v>
      </c>
      <c r="AF627" s="24"/>
      <c r="AG627" s="24"/>
      <c r="AH627" s="24"/>
      <c r="AI627" s="24"/>
    </row>
    <row r="628" spans="1:35" x14ac:dyDescent="0.25">
      <c r="A628" s="34">
        <v>80538815</v>
      </c>
      <c r="B628" s="33">
        <v>1250255170</v>
      </c>
      <c r="C628" s="33" t="s">
        <v>588</v>
      </c>
      <c r="D628" s="15">
        <f>VLOOKUP(C628,[1]CC!D$3:P$20,12,0)</f>
        <v>44639</v>
      </c>
      <c r="E628" s="16" t="str">
        <f>VLOOKUP(A628,[4]ImportationMaterialProgrammingE!B$3:C$1048576,2,0)</f>
        <v xml:space="preserve">540202395 </v>
      </c>
      <c r="H628" s="17">
        <f t="shared" ca="1" si="36"/>
        <v>91</v>
      </c>
      <c r="I628" s="15" t="str">
        <f>IF(VLOOKUP(A628,[4]ImportationMaterialProgrammingE!B$4:U$1048576,20,0)=0,"",VLOOKUP(A628,[4]ImportationMaterialProgrammingE!B$4:U$1048576,20,0))</f>
        <v/>
      </c>
      <c r="J628" s="15" t="str">
        <f>IF(VLOOKUP(A628,[4]ImportationMaterialProgrammingE!B$3:Y$1048576,24,0)&lt;&gt;"","Sim","Não")</f>
        <v>Não</v>
      </c>
      <c r="K628" s="15" t="str">
        <f>IF(VLOOKUP(A628,[4]ImportationMaterialProgrammingE!B:X,23,0)="DTA TRANSP",VLOOKUP(A628,[4]ImportationMaterialProgrammingE!B:V,21,0),"")</f>
        <v/>
      </c>
      <c r="L628" s="15" t="str">
        <f>IF(VLOOKUP(A628,[4]ImportationMaterialProgrammingE!B:Y,24,0)=0,"",VLOOKUP(A628,[4]ImportationMaterialProgrammingE!B:Y,24,0))</f>
        <v/>
      </c>
      <c r="Q628" s="16" t="str">
        <f>VLOOKUP(A628,[4]ImportationMaterialProgrammingE!B:AN,39,0)</f>
        <v xml:space="preserve">          </v>
      </c>
      <c r="R628" s="22" t="e">
        <f>VLOOKUP(E628,[3]Relatório!$A$1:$AK$65536,29,0)</f>
        <v>#N/A</v>
      </c>
      <c r="T628" s="17" t="str">
        <f>VLOOKUP(A628,[4]ImportationMaterialProgrammingE!B:F,5,0)</f>
        <v/>
      </c>
      <c r="U628" s="22" t="e">
        <f>VLOOKUP(E628,[3]Relatório!$A$1:$AK$65536,33,0)</f>
        <v>#N/A</v>
      </c>
      <c r="W628" s="18" t="str">
        <f t="shared" ca="1" si="37"/>
        <v/>
      </c>
      <c r="Z628" s="15" t="str">
        <f>VLOOKUP(A628,[4]ImportationMaterialProgrammingE!B:X,23,0)</f>
        <v/>
      </c>
      <c r="AA628" s="1" t="str">
        <f>IF(Z628="DTA TRANSP","",VLOOKUP(A628,[4]ImportationMaterialProgrammingE!$B:$V,21,0))</f>
        <v/>
      </c>
      <c r="AB628" s="22" t="e">
        <f>VLOOKUP(E628,[3]Relatório!$A$1:$AK$65536,36,0)</f>
        <v>#N/A</v>
      </c>
      <c r="AF628" s="24"/>
      <c r="AG628" s="24"/>
      <c r="AH628" s="24"/>
      <c r="AI628" s="24"/>
    </row>
    <row r="629" spans="1:35" x14ac:dyDescent="0.25">
      <c r="A629" s="34">
        <v>80538816</v>
      </c>
      <c r="B629" s="33">
        <v>1250255168</v>
      </c>
      <c r="C629" s="33" t="s">
        <v>588</v>
      </c>
      <c r="D629" s="15">
        <f>VLOOKUP(C629,[1]CC!D$3:P$20,12,0)</f>
        <v>44639</v>
      </c>
      <c r="E629" s="16" t="e">
        <f>VLOOKUP(A629,[4]ImportationMaterialProgrammingE!B$3:C$1048576,2,0)</f>
        <v>#N/A</v>
      </c>
      <c r="H629" s="17">
        <f t="shared" ca="1" si="36"/>
        <v>91</v>
      </c>
      <c r="I629" s="15" t="e">
        <f>IF(VLOOKUP(A629,[4]ImportationMaterialProgrammingE!B$4:U$1048576,20,0)=0,"",VLOOKUP(A629,[4]ImportationMaterialProgrammingE!B$4:U$1048576,20,0))</f>
        <v>#N/A</v>
      </c>
      <c r="J629" s="15" t="e">
        <f>IF(VLOOKUP(A629,[4]ImportationMaterialProgrammingE!B$3:Y$1048576,24,0)&lt;&gt;"","Sim","Não")</f>
        <v>#N/A</v>
      </c>
      <c r="K629" s="15" t="e">
        <f>IF(VLOOKUP(A629,[4]ImportationMaterialProgrammingE!B:X,23,0)="DTA TRANSP",VLOOKUP(A629,[4]ImportationMaterialProgrammingE!B:V,21,0),"")</f>
        <v>#N/A</v>
      </c>
      <c r="L629" s="15" t="e">
        <f>IF(VLOOKUP(A629,[4]ImportationMaterialProgrammingE!B:Y,24,0)=0,"",VLOOKUP(A629,[4]ImportationMaterialProgrammingE!B:Y,24,0))</f>
        <v>#N/A</v>
      </c>
      <c r="Q629" s="16" t="e">
        <f>VLOOKUP(A629,[4]ImportationMaterialProgrammingE!B:AN,39,0)</f>
        <v>#N/A</v>
      </c>
      <c r="R629" s="22" t="e">
        <f>VLOOKUP(E629,[3]Relatório!$A$1:$AK$65536,29,0)</f>
        <v>#N/A</v>
      </c>
      <c r="T629" s="17" t="e">
        <f>VLOOKUP(A629,[4]ImportationMaterialProgrammingE!B:F,5,0)</f>
        <v>#N/A</v>
      </c>
      <c r="U629" s="22" t="e">
        <f>VLOOKUP(E629,[3]Relatório!$A$1:$AK$65536,33,0)</f>
        <v>#N/A</v>
      </c>
      <c r="W629" s="18" t="str">
        <f t="shared" ca="1" si="37"/>
        <v/>
      </c>
      <c r="Z629" s="15" t="e">
        <f>VLOOKUP(A629,[4]ImportationMaterialProgrammingE!B:X,23,0)</f>
        <v>#N/A</v>
      </c>
      <c r="AA629" s="1" t="e">
        <f>IF(Z629="DTA TRANSP","",VLOOKUP(A629,[4]ImportationMaterialProgrammingE!$B:$V,21,0))</f>
        <v>#N/A</v>
      </c>
      <c r="AB629" s="22" t="e">
        <f>VLOOKUP(E629,[3]Relatório!$A$1:$AK$65536,36,0)</f>
        <v>#N/A</v>
      </c>
      <c r="AF629" s="24"/>
      <c r="AG629" s="24"/>
      <c r="AH629" s="24"/>
      <c r="AI629" s="24"/>
    </row>
    <row r="630" spans="1:35" x14ac:dyDescent="0.25">
      <c r="A630" s="34">
        <v>80538821</v>
      </c>
      <c r="B630" s="33">
        <v>1250255172</v>
      </c>
      <c r="C630" s="33" t="s">
        <v>588</v>
      </c>
      <c r="D630" s="15">
        <f>VLOOKUP(C630,[1]CC!D$3:P$20,12,0)</f>
        <v>44639</v>
      </c>
      <c r="E630" s="16" t="e">
        <f>VLOOKUP(A630,[4]ImportationMaterialProgrammingE!B$3:C$1048576,2,0)</f>
        <v>#N/A</v>
      </c>
      <c r="H630" s="17">
        <f t="shared" ca="1" si="36"/>
        <v>91</v>
      </c>
      <c r="I630" s="15" t="e">
        <f>IF(VLOOKUP(A630,[4]ImportationMaterialProgrammingE!B$4:U$1048576,20,0)=0,"",VLOOKUP(A630,[4]ImportationMaterialProgrammingE!B$4:U$1048576,20,0))</f>
        <v>#N/A</v>
      </c>
      <c r="J630" s="15" t="e">
        <f>IF(VLOOKUP(A630,[4]ImportationMaterialProgrammingE!B$3:Y$1048576,24,0)&lt;&gt;"","Sim","Não")</f>
        <v>#N/A</v>
      </c>
      <c r="K630" s="15" t="e">
        <f>IF(VLOOKUP(A630,[4]ImportationMaterialProgrammingE!B:X,23,0)="DTA TRANSP",VLOOKUP(A630,[4]ImportationMaterialProgrammingE!B:V,21,0),"")</f>
        <v>#N/A</v>
      </c>
      <c r="L630" s="15" t="e">
        <f>IF(VLOOKUP(A630,[4]ImportationMaterialProgrammingE!B:Y,24,0)=0,"",VLOOKUP(A630,[4]ImportationMaterialProgrammingE!B:Y,24,0))</f>
        <v>#N/A</v>
      </c>
      <c r="Q630" s="16" t="e">
        <f>VLOOKUP(A630,[4]ImportationMaterialProgrammingE!B:AN,39,0)</f>
        <v>#N/A</v>
      </c>
      <c r="R630" s="22" t="e">
        <f>VLOOKUP(E630,[3]Relatório!$A$1:$AK$65536,29,0)</f>
        <v>#N/A</v>
      </c>
      <c r="T630" s="17" t="e">
        <f>VLOOKUP(A630,[4]ImportationMaterialProgrammingE!B:F,5,0)</f>
        <v>#N/A</v>
      </c>
      <c r="U630" s="22" t="e">
        <f>VLOOKUP(E630,[3]Relatório!$A$1:$AK$65536,33,0)</f>
        <v>#N/A</v>
      </c>
      <c r="W630" s="18" t="str">
        <f t="shared" ca="1" si="37"/>
        <v/>
      </c>
      <c r="Z630" s="15" t="e">
        <f>VLOOKUP(A630,[4]ImportationMaterialProgrammingE!B:X,23,0)</f>
        <v>#N/A</v>
      </c>
      <c r="AA630" s="1" t="e">
        <f>IF(Z630="DTA TRANSP","",VLOOKUP(A630,[4]ImportationMaterialProgrammingE!$B:$V,21,0))</f>
        <v>#N/A</v>
      </c>
      <c r="AB630" s="22" t="e">
        <f>VLOOKUP(E630,[3]Relatório!$A$1:$AK$65536,36,0)</f>
        <v>#N/A</v>
      </c>
      <c r="AF630" s="24"/>
      <c r="AG630" s="24"/>
      <c r="AH630" s="24"/>
      <c r="AI630" s="24"/>
    </row>
    <row r="631" spans="1:35" x14ac:dyDescent="0.25">
      <c r="A631" s="34">
        <v>80538822</v>
      </c>
      <c r="B631" s="33">
        <v>1250255169</v>
      </c>
      <c r="C631" s="33" t="s">
        <v>588</v>
      </c>
      <c r="D631" s="15">
        <f>VLOOKUP(C631,[1]CC!D$3:P$20,12,0)</f>
        <v>44639</v>
      </c>
      <c r="E631" s="16" t="e">
        <f>VLOOKUP(A631,[4]ImportationMaterialProgrammingE!B$3:C$1048576,2,0)</f>
        <v>#N/A</v>
      </c>
      <c r="H631" s="17">
        <f t="shared" ca="1" si="36"/>
        <v>91</v>
      </c>
      <c r="I631" s="15" t="e">
        <f>IF(VLOOKUP(A631,[4]ImportationMaterialProgrammingE!B$4:U$1048576,20,0)=0,"",VLOOKUP(A631,[4]ImportationMaterialProgrammingE!B$4:U$1048576,20,0))</f>
        <v>#N/A</v>
      </c>
      <c r="J631" s="15" t="e">
        <f>IF(VLOOKUP(A631,[4]ImportationMaterialProgrammingE!B$3:Y$1048576,24,0)&lt;&gt;"","Sim","Não")</f>
        <v>#N/A</v>
      </c>
      <c r="K631" s="15" t="e">
        <f>IF(VLOOKUP(A631,[4]ImportationMaterialProgrammingE!B:X,23,0)="DTA TRANSP",VLOOKUP(A631,[4]ImportationMaterialProgrammingE!B:V,21,0),"")</f>
        <v>#N/A</v>
      </c>
      <c r="L631" s="15" t="e">
        <f>IF(VLOOKUP(A631,[4]ImportationMaterialProgrammingE!B:Y,24,0)=0,"",VLOOKUP(A631,[4]ImportationMaterialProgrammingE!B:Y,24,0))</f>
        <v>#N/A</v>
      </c>
      <c r="Q631" s="16" t="e">
        <f>VLOOKUP(A631,[4]ImportationMaterialProgrammingE!B:AN,39,0)</f>
        <v>#N/A</v>
      </c>
      <c r="R631" s="22" t="e">
        <f>VLOOKUP(E631,[3]Relatório!$A$1:$AK$65536,29,0)</f>
        <v>#N/A</v>
      </c>
      <c r="T631" s="17" t="e">
        <f>VLOOKUP(A631,[4]ImportationMaterialProgrammingE!B:F,5,0)</f>
        <v>#N/A</v>
      </c>
      <c r="U631" s="22" t="e">
        <f>VLOOKUP(E631,[3]Relatório!$A$1:$AK$65536,33,0)</f>
        <v>#N/A</v>
      </c>
      <c r="W631" s="18" t="str">
        <f t="shared" ca="1" si="37"/>
        <v/>
      </c>
      <c r="Z631" s="15" t="e">
        <f>VLOOKUP(A631,[4]ImportationMaterialProgrammingE!B:X,23,0)</f>
        <v>#N/A</v>
      </c>
      <c r="AA631" s="1" t="e">
        <f>IF(Z631="DTA TRANSP","",VLOOKUP(A631,[4]ImportationMaterialProgrammingE!$B:$V,21,0))</f>
        <v>#N/A</v>
      </c>
      <c r="AB631" s="22" t="e">
        <f>VLOOKUP(E631,[3]Relatório!$A$1:$AK$65536,36,0)</f>
        <v>#N/A</v>
      </c>
      <c r="AF631" s="24"/>
      <c r="AG631" s="24"/>
      <c r="AH631" s="24"/>
      <c r="AI631" s="24"/>
    </row>
    <row r="632" spans="1:35" x14ac:dyDescent="0.25">
      <c r="A632" s="34">
        <v>80538838</v>
      </c>
      <c r="B632" s="33">
        <v>1250255173</v>
      </c>
      <c r="C632" s="33" t="s">
        <v>588</v>
      </c>
      <c r="D632" s="15">
        <f>VLOOKUP(C632,[1]CC!D$3:P$20,12,0)</f>
        <v>44639</v>
      </c>
      <c r="E632" s="16" t="e">
        <f>VLOOKUP(A632,[4]ImportationMaterialProgrammingE!B$3:C$1048576,2,0)</f>
        <v>#N/A</v>
      </c>
      <c r="H632" s="17">
        <f t="shared" ca="1" si="36"/>
        <v>91</v>
      </c>
      <c r="I632" s="15" t="e">
        <f>IF(VLOOKUP(A632,[4]ImportationMaterialProgrammingE!B$4:U$1048576,20,0)=0,"",VLOOKUP(A632,[4]ImportationMaterialProgrammingE!B$4:U$1048576,20,0))</f>
        <v>#N/A</v>
      </c>
      <c r="J632" s="15" t="e">
        <f>IF(VLOOKUP(A632,[4]ImportationMaterialProgrammingE!B$3:Y$1048576,24,0)&lt;&gt;"","Sim","Não")</f>
        <v>#N/A</v>
      </c>
      <c r="K632" s="15" t="e">
        <f>IF(VLOOKUP(A632,[4]ImportationMaterialProgrammingE!B:X,23,0)="DTA TRANSP",VLOOKUP(A632,[4]ImportationMaterialProgrammingE!B:V,21,0),"")</f>
        <v>#N/A</v>
      </c>
      <c r="L632" s="15" t="e">
        <f>IF(VLOOKUP(A632,[4]ImportationMaterialProgrammingE!B:Y,24,0)=0,"",VLOOKUP(A632,[4]ImportationMaterialProgrammingE!B:Y,24,0))</f>
        <v>#N/A</v>
      </c>
      <c r="Q632" s="16" t="e">
        <f>VLOOKUP(A632,[4]ImportationMaterialProgrammingE!B:AN,39,0)</f>
        <v>#N/A</v>
      </c>
      <c r="R632" s="22" t="e">
        <f>VLOOKUP(E632,[3]Relatório!$A$1:$AK$65536,29,0)</f>
        <v>#N/A</v>
      </c>
      <c r="T632" s="17" t="e">
        <f>VLOOKUP(A632,[4]ImportationMaterialProgrammingE!B:F,5,0)</f>
        <v>#N/A</v>
      </c>
      <c r="U632" s="22" t="e">
        <f>VLOOKUP(E632,[3]Relatório!$A$1:$AK$65536,33,0)</f>
        <v>#N/A</v>
      </c>
      <c r="W632" s="18" t="str">
        <f t="shared" ca="1" si="37"/>
        <v/>
      </c>
      <c r="Z632" s="15" t="e">
        <f>VLOOKUP(A632,[4]ImportationMaterialProgrammingE!B:X,23,0)</f>
        <v>#N/A</v>
      </c>
      <c r="AA632" s="1" t="e">
        <f>IF(Z632="DTA TRANSP","",VLOOKUP(A632,[4]ImportationMaterialProgrammingE!$B:$V,21,0))</f>
        <v>#N/A</v>
      </c>
      <c r="AB632" s="22" t="e">
        <f>VLOOKUP(E632,[3]Relatório!$A$1:$AK$65536,36,0)</f>
        <v>#N/A</v>
      </c>
      <c r="AF632" s="24"/>
      <c r="AG632" s="24"/>
      <c r="AH632" s="24"/>
      <c r="AI632" s="24"/>
    </row>
    <row r="633" spans="1:35" x14ac:dyDescent="0.25">
      <c r="A633" s="34">
        <v>80538842</v>
      </c>
      <c r="B633" s="33">
        <v>1250255171</v>
      </c>
      <c r="C633" s="33" t="s">
        <v>588</v>
      </c>
      <c r="D633" s="15">
        <f>VLOOKUP(C633,[1]CC!D$3:P$20,12,0)</f>
        <v>44639</v>
      </c>
      <c r="E633" s="16" t="e">
        <f>VLOOKUP(A633,[4]ImportationMaterialProgrammingE!B$3:C$1048576,2,0)</f>
        <v>#N/A</v>
      </c>
      <c r="H633" s="17">
        <f t="shared" ca="1" si="36"/>
        <v>91</v>
      </c>
      <c r="I633" s="15" t="e">
        <f>IF(VLOOKUP(A633,[4]ImportationMaterialProgrammingE!B$4:U$1048576,20,0)=0,"",VLOOKUP(A633,[4]ImportationMaterialProgrammingE!B$4:U$1048576,20,0))</f>
        <v>#N/A</v>
      </c>
      <c r="J633" s="15" t="e">
        <f>IF(VLOOKUP(A633,[4]ImportationMaterialProgrammingE!B$3:Y$1048576,24,0)&lt;&gt;"","Sim","Não")</f>
        <v>#N/A</v>
      </c>
      <c r="K633" s="15" t="e">
        <f>IF(VLOOKUP(A633,[4]ImportationMaterialProgrammingE!B:X,23,0)="DTA TRANSP",VLOOKUP(A633,[4]ImportationMaterialProgrammingE!B:V,21,0),"")</f>
        <v>#N/A</v>
      </c>
      <c r="L633" s="15" t="e">
        <f>IF(VLOOKUP(A633,[4]ImportationMaterialProgrammingE!B:Y,24,0)=0,"",VLOOKUP(A633,[4]ImportationMaterialProgrammingE!B:Y,24,0))</f>
        <v>#N/A</v>
      </c>
      <c r="Q633" s="16" t="e">
        <f>VLOOKUP(A633,[4]ImportationMaterialProgrammingE!B:AN,39,0)</f>
        <v>#N/A</v>
      </c>
      <c r="R633" s="22" t="e">
        <f>VLOOKUP(E633,[3]Relatório!$A$1:$AK$65536,29,0)</f>
        <v>#N/A</v>
      </c>
      <c r="T633" s="17" t="e">
        <f>VLOOKUP(A633,[4]ImportationMaterialProgrammingE!B:F,5,0)</f>
        <v>#N/A</v>
      </c>
      <c r="U633" s="22" t="e">
        <f>VLOOKUP(E633,[3]Relatório!$A$1:$AK$65536,33,0)</f>
        <v>#N/A</v>
      </c>
      <c r="W633" s="18" t="str">
        <f t="shared" ca="1" si="37"/>
        <v/>
      </c>
      <c r="Z633" s="15" t="e">
        <f>VLOOKUP(A633,[4]ImportationMaterialProgrammingE!B:X,23,0)</f>
        <v>#N/A</v>
      </c>
      <c r="AA633" s="1" t="e">
        <f>IF(Z633="DTA TRANSP","",VLOOKUP(A633,[4]ImportationMaterialProgrammingE!$B:$V,21,0))</f>
        <v>#N/A</v>
      </c>
      <c r="AB633" s="22" t="e">
        <f>VLOOKUP(E633,[3]Relatório!$A$1:$AK$65536,36,0)</f>
        <v>#N/A</v>
      </c>
      <c r="AF633" s="24"/>
      <c r="AG633" s="24"/>
      <c r="AH633" s="24"/>
      <c r="AI633" s="24"/>
    </row>
    <row r="634" spans="1:35" x14ac:dyDescent="0.25">
      <c r="A634" s="34">
        <v>80536608</v>
      </c>
      <c r="B634" s="33">
        <v>1250254323</v>
      </c>
      <c r="C634" s="33" t="s">
        <v>588</v>
      </c>
      <c r="D634" s="15">
        <f>VLOOKUP(C634,[1]CC!D$3:P$20,12,0)</f>
        <v>44639</v>
      </c>
      <c r="E634" s="16" t="str">
        <f>VLOOKUP(A634,[4]ImportationMaterialProgrammingE!B$3:C$1048576,2,0)</f>
        <v xml:space="preserve">540202299 </v>
      </c>
      <c r="H634" s="17">
        <f t="shared" ca="1" si="36"/>
        <v>91</v>
      </c>
      <c r="I634" s="15" t="str">
        <f>IF(VLOOKUP(A634,[4]ImportationMaterialProgrammingE!B$4:U$1048576,20,0)=0,"",VLOOKUP(A634,[4]ImportationMaterialProgrammingE!B$4:U$1048576,20,0))</f>
        <v/>
      </c>
      <c r="J634" s="15" t="str">
        <f>IF(VLOOKUP(A634,[4]ImportationMaterialProgrammingE!B$3:Y$1048576,24,0)&lt;&gt;"","Sim","Não")</f>
        <v>Não</v>
      </c>
      <c r="K634" s="15" t="str">
        <f>IF(VLOOKUP(A634,[4]ImportationMaterialProgrammingE!B:X,23,0)="DTA TRANSP",VLOOKUP(A634,[4]ImportationMaterialProgrammingE!B:V,21,0),"")</f>
        <v>21/03/2022</v>
      </c>
      <c r="L634" s="15" t="str">
        <f>IF(VLOOKUP(A634,[4]ImportationMaterialProgrammingE!B:Y,24,0)=0,"",VLOOKUP(A634,[4]ImportationMaterialProgrammingE!B:Y,24,0))</f>
        <v/>
      </c>
      <c r="Q634" s="16" t="str">
        <f>VLOOKUP(A634,[4]ImportationMaterialProgrammingE!B:AN,39,0)</f>
        <v xml:space="preserve">          </v>
      </c>
      <c r="R634" s="22" t="e">
        <f>VLOOKUP(E634,[3]Relatório!$A$1:$AK$65536,29,0)</f>
        <v>#N/A</v>
      </c>
      <c r="T634" s="17" t="str">
        <f>VLOOKUP(A634,[4]ImportationMaterialProgrammingE!B:F,5,0)</f>
        <v/>
      </c>
      <c r="U634" s="22" t="e">
        <f>VLOOKUP(E634,[3]Relatório!$A$1:$AK$65536,33,0)</f>
        <v>#N/A</v>
      </c>
      <c r="W634" s="18" t="str">
        <f t="shared" ca="1" si="37"/>
        <v/>
      </c>
      <c r="Z634" s="15" t="str">
        <f>VLOOKUP(A634,[4]ImportationMaterialProgrammingE!B:X,23,0)</f>
        <v>DTA TRANSP</v>
      </c>
      <c r="AA634" s="1" t="str">
        <f>IF(Z634="DTA TRANSP","",VLOOKUP(A634,[4]ImportationMaterialProgrammingE!$B:$V,21,0))</f>
        <v/>
      </c>
      <c r="AB634" s="22" t="e">
        <f>VLOOKUP(E634,[3]Relatório!$A$1:$AK$65536,36,0)</f>
        <v>#N/A</v>
      </c>
      <c r="AF634" s="24"/>
      <c r="AG634" s="24"/>
      <c r="AH634" s="24"/>
      <c r="AI634" s="24"/>
    </row>
    <row r="635" spans="1:35" x14ac:dyDescent="0.25">
      <c r="A635" s="34">
        <v>80536781</v>
      </c>
      <c r="B635" s="33">
        <v>1250254326</v>
      </c>
      <c r="C635" s="33" t="s">
        <v>588</v>
      </c>
      <c r="D635" s="15">
        <f>VLOOKUP(C635,[1]CC!D$3:P$20,12,0)</f>
        <v>44639</v>
      </c>
      <c r="E635" s="16" t="str">
        <f>VLOOKUP(A635,[4]ImportationMaterialProgrammingE!B$3:C$1048576,2,0)</f>
        <v xml:space="preserve">540202301 </v>
      </c>
      <c r="H635" s="17">
        <f t="shared" ca="1" si="36"/>
        <v>91</v>
      </c>
      <c r="I635" s="15" t="str">
        <f>IF(VLOOKUP(A635,[4]ImportationMaterialProgrammingE!B$4:U$1048576,20,0)=0,"",VLOOKUP(A635,[4]ImportationMaterialProgrammingE!B$4:U$1048576,20,0))</f>
        <v>25/03/2022</v>
      </c>
      <c r="J635" s="15" t="str">
        <f>IF(VLOOKUP(A635,[4]ImportationMaterialProgrammingE!B$3:Y$1048576,24,0)&lt;&gt;"","Sim","Não")</f>
        <v>Não</v>
      </c>
      <c r="K635" s="15" t="str">
        <f>IF(VLOOKUP(A635,[4]ImportationMaterialProgrammingE!B:X,23,0)="DTA TRANSP",VLOOKUP(A635,[4]ImportationMaterialProgrammingE!B:V,21,0),"")</f>
        <v>22/03/2022</v>
      </c>
      <c r="L635" s="15" t="str">
        <f>IF(VLOOKUP(A635,[4]ImportationMaterialProgrammingE!B:Y,24,0)=0,"",VLOOKUP(A635,[4]ImportationMaterialProgrammingE!B:Y,24,0))</f>
        <v/>
      </c>
      <c r="Q635" s="16" t="str">
        <f>VLOOKUP(A635,[4]ImportationMaterialProgrammingE!B:AN,39,0)</f>
        <v xml:space="preserve">          </v>
      </c>
      <c r="R635" s="22" t="e">
        <f>VLOOKUP(E635,[3]Relatório!$A$1:$AK$65536,29,0)</f>
        <v>#N/A</v>
      </c>
      <c r="T635" s="17" t="str">
        <f>VLOOKUP(A635,[4]ImportationMaterialProgrammingE!B:F,5,0)</f>
        <v/>
      </c>
      <c r="U635" s="22" t="e">
        <f>VLOOKUP(E635,[3]Relatório!$A$1:$AK$65536,33,0)</f>
        <v>#N/A</v>
      </c>
      <c r="W635" s="18" t="str">
        <f t="shared" ca="1" si="37"/>
        <v/>
      </c>
      <c r="Z635" s="15" t="str">
        <f>VLOOKUP(A635,[4]ImportationMaterialProgrammingE!B:X,23,0)</f>
        <v>DTA TRANSP</v>
      </c>
      <c r="AA635" s="1" t="str">
        <f>IF(Z635="DTA TRANSP","",VLOOKUP(A635,[4]ImportationMaterialProgrammingE!$B:$V,21,0))</f>
        <v/>
      </c>
      <c r="AB635" s="22" t="e">
        <f>VLOOKUP(E635,[3]Relatório!$A$1:$AK$65536,36,0)</f>
        <v>#N/A</v>
      </c>
      <c r="AF635" s="24"/>
      <c r="AG635" s="24"/>
      <c r="AH635" s="24"/>
      <c r="AI635" s="24"/>
    </row>
    <row r="636" spans="1:35" x14ac:dyDescent="0.25">
      <c r="A636" s="34">
        <v>80536784</v>
      </c>
      <c r="B636" s="33">
        <v>1250254324</v>
      </c>
      <c r="C636" s="33" t="s">
        <v>588</v>
      </c>
      <c r="D636" s="15">
        <f>VLOOKUP(C636,[1]CC!D$3:P$20,12,0)</f>
        <v>44639</v>
      </c>
      <c r="E636" s="16" t="str">
        <f>VLOOKUP(A636,[4]ImportationMaterialProgrammingE!B$3:C$1048576,2,0)</f>
        <v xml:space="preserve">540202293 </v>
      </c>
      <c r="H636" s="17">
        <f t="shared" ca="1" si="36"/>
        <v>91</v>
      </c>
      <c r="I636" s="15" t="str">
        <f>IF(VLOOKUP(A636,[4]ImportationMaterialProgrammingE!B$4:U$1048576,20,0)=0,"",VLOOKUP(A636,[4]ImportationMaterialProgrammingE!B$4:U$1048576,20,0))</f>
        <v/>
      </c>
      <c r="J636" s="15" t="str">
        <f>IF(VLOOKUP(A636,[4]ImportationMaterialProgrammingE!B$3:Y$1048576,24,0)&lt;&gt;"","Sim","Não")</f>
        <v>Não</v>
      </c>
      <c r="K636" s="15" t="str">
        <f>IF(VLOOKUP(A636,[4]ImportationMaterialProgrammingE!B:X,23,0)="DTA TRANSP",VLOOKUP(A636,[4]ImportationMaterialProgrammingE!B:V,21,0),"")</f>
        <v>21/03/2022</v>
      </c>
      <c r="L636" s="15" t="str">
        <f>IF(VLOOKUP(A636,[4]ImportationMaterialProgrammingE!B:Y,24,0)=0,"",VLOOKUP(A636,[4]ImportationMaterialProgrammingE!B:Y,24,0))</f>
        <v/>
      </c>
      <c r="Q636" s="16" t="str">
        <f>VLOOKUP(A636,[4]ImportationMaterialProgrammingE!B:AN,39,0)</f>
        <v xml:space="preserve">          </v>
      </c>
      <c r="R636" s="22" t="e">
        <f>VLOOKUP(E636,[3]Relatório!$A$1:$AK$65536,29,0)</f>
        <v>#N/A</v>
      </c>
      <c r="T636" s="17" t="str">
        <f>VLOOKUP(A636,[4]ImportationMaterialProgrammingE!B:F,5,0)</f>
        <v/>
      </c>
      <c r="U636" s="22" t="e">
        <f>VLOOKUP(E636,[3]Relatório!$A$1:$AK$65536,33,0)</f>
        <v>#N/A</v>
      </c>
      <c r="W636" s="18" t="str">
        <f t="shared" ca="1" si="37"/>
        <v/>
      </c>
      <c r="Z636" s="15" t="str">
        <f>VLOOKUP(A636,[4]ImportationMaterialProgrammingE!B:X,23,0)</f>
        <v>DTA TRANSP</v>
      </c>
      <c r="AA636" s="1" t="str">
        <f>IF(Z636="DTA TRANSP","",VLOOKUP(A636,[4]ImportationMaterialProgrammingE!$B:$V,21,0))</f>
        <v/>
      </c>
      <c r="AB636" s="22" t="e">
        <f>VLOOKUP(E636,[3]Relatório!$A$1:$AK$65536,36,0)</f>
        <v>#N/A</v>
      </c>
      <c r="AF636" s="24"/>
      <c r="AG636" s="24"/>
      <c r="AH636" s="24"/>
      <c r="AI636" s="24"/>
    </row>
    <row r="637" spans="1:35" x14ac:dyDescent="0.25">
      <c r="A637" s="34">
        <v>80536819</v>
      </c>
      <c r="B637" s="33">
        <v>1250254325</v>
      </c>
      <c r="C637" s="33" t="s">
        <v>588</v>
      </c>
      <c r="D637" s="15">
        <f>VLOOKUP(C637,[1]CC!D$3:P$20,12,0)</f>
        <v>44639</v>
      </c>
      <c r="E637" s="16" t="str">
        <f>VLOOKUP(A637,[4]ImportationMaterialProgrammingE!B$3:C$1048576,2,0)</f>
        <v xml:space="preserve">540202302 </v>
      </c>
      <c r="H637" s="17">
        <f t="shared" ca="1" si="36"/>
        <v>91</v>
      </c>
      <c r="I637" s="15" t="str">
        <f>IF(VLOOKUP(A637,[4]ImportationMaterialProgrammingE!B$4:U$1048576,20,0)=0,"",VLOOKUP(A637,[4]ImportationMaterialProgrammingE!B$4:U$1048576,20,0))</f>
        <v/>
      </c>
      <c r="J637" s="15" t="str">
        <f>IF(VLOOKUP(A637,[4]ImportationMaterialProgrammingE!B$3:Y$1048576,24,0)&lt;&gt;"","Sim","Não")</f>
        <v>Não</v>
      </c>
      <c r="K637" s="15" t="str">
        <f>IF(VLOOKUP(A637,[4]ImportationMaterialProgrammingE!B:X,23,0)="DTA TRANSP",VLOOKUP(A637,[4]ImportationMaterialProgrammingE!B:V,21,0),"")</f>
        <v>22/03/2022</v>
      </c>
      <c r="L637" s="15" t="str">
        <f>IF(VLOOKUP(A637,[4]ImportationMaterialProgrammingE!B:Y,24,0)=0,"",VLOOKUP(A637,[4]ImportationMaterialProgrammingE!B:Y,24,0))</f>
        <v/>
      </c>
      <c r="Q637" s="16" t="str">
        <f>VLOOKUP(A637,[4]ImportationMaterialProgrammingE!B:AN,39,0)</f>
        <v xml:space="preserve">          </v>
      </c>
      <c r="R637" s="22" t="e">
        <f>VLOOKUP(E637,[3]Relatório!$A$1:$AK$65536,29,0)</f>
        <v>#N/A</v>
      </c>
      <c r="T637" s="17" t="str">
        <f>VLOOKUP(A637,[4]ImportationMaterialProgrammingE!B:F,5,0)</f>
        <v/>
      </c>
      <c r="U637" s="22" t="e">
        <f>VLOOKUP(E637,[3]Relatório!$A$1:$AK$65536,33,0)</f>
        <v>#N/A</v>
      </c>
      <c r="W637" s="18" t="str">
        <f t="shared" ca="1" si="37"/>
        <v/>
      </c>
      <c r="Z637" s="15" t="str">
        <f>VLOOKUP(A637,[4]ImportationMaterialProgrammingE!B:X,23,0)</f>
        <v>DTA TRANSP</v>
      </c>
      <c r="AA637" s="1" t="str">
        <f>IF(Z637="DTA TRANSP","",VLOOKUP(A637,[4]ImportationMaterialProgrammingE!$B:$V,21,0))</f>
        <v/>
      </c>
      <c r="AB637" s="22" t="e">
        <f>VLOOKUP(E637,[3]Relatório!$A$1:$AK$65536,36,0)</f>
        <v>#N/A</v>
      </c>
      <c r="AF637" s="24"/>
      <c r="AG637" s="24"/>
      <c r="AH637" s="24"/>
      <c r="AI637" s="24"/>
    </row>
    <row r="638" spans="1:35" x14ac:dyDescent="0.25">
      <c r="A638" s="34">
        <v>80536866</v>
      </c>
      <c r="B638" s="33">
        <v>1250254327</v>
      </c>
      <c r="C638" s="33" t="s">
        <v>588</v>
      </c>
      <c r="D638" s="15">
        <f>VLOOKUP(C638,[1]CC!D$3:P$20,12,0)</f>
        <v>44639</v>
      </c>
      <c r="E638" s="16" t="str">
        <f>VLOOKUP(A638,[4]ImportationMaterialProgrammingE!B$3:C$1048576,2,0)</f>
        <v xml:space="preserve">540202303 </v>
      </c>
      <c r="H638" s="17">
        <f t="shared" ca="1" si="36"/>
        <v>91</v>
      </c>
      <c r="I638" s="15" t="str">
        <f>IF(VLOOKUP(A638,[4]ImportationMaterialProgrammingE!B$4:U$1048576,20,0)=0,"",VLOOKUP(A638,[4]ImportationMaterialProgrammingE!B$4:U$1048576,20,0))</f>
        <v/>
      </c>
      <c r="J638" s="15" t="str">
        <f>IF(VLOOKUP(A638,[4]ImportationMaterialProgrammingE!B$3:Y$1048576,24,0)&lt;&gt;"","Sim","Não")</f>
        <v>Não</v>
      </c>
      <c r="K638" s="15" t="str">
        <f>IF(VLOOKUP(A638,[4]ImportationMaterialProgrammingE!B:X,23,0)="DTA TRANSP",VLOOKUP(A638,[4]ImportationMaterialProgrammingE!B:V,21,0),"")</f>
        <v>22/03/2022</v>
      </c>
      <c r="L638" s="15" t="str">
        <f>IF(VLOOKUP(A638,[4]ImportationMaterialProgrammingE!B:Y,24,0)=0,"",VLOOKUP(A638,[4]ImportationMaterialProgrammingE!B:Y,24,0))</f>
        <v/>
      </c>
      <c r="Q638" s="16" t="str">
        <f>VLOOKUP(A638,[4]ImportationMaterialProgrammingE!B:AN,39,0)</f>
        <v xml:space="preserve">          </v>
      </c>
      <c r="R638" s="22" t="e">
        <f>VLOOKUP(E638,[3]Relatório!$A$1:$AK$65536,29,0)</f>
        <v>#N/A</v>
      </c>
      <c r="T638" s="17" t="str">
        <f>VLOOKUP(A638,[4]ImportationMaterialProgrammingE!B:F,5,0)</f>
        <v/>
      </c>
      <c r="U638" s="22" t="e">
        <f>VLOOKUP(E638,[3]Relatório!$A$1:$AK$65536,33,0)</f>
        <v>#N/A</v>
      </c>
      <c r="W638" s="18" t="str">
        <f t="shared" ca="1" si="37"/>
        <v/>
      </c>
      <c r="Z638" s="15" t="str">
        <f>VLOOKUP(A638,[4]ImportationMaterialProgrammingE!B:X,23,0)</f>
        <v>DTA TRANSP</v>
      </c>
      <c r="AA638" s="1" t="str">
        <f>IF(Z638="DTA TRANSP","",VLOOKUP(A638,[4]ImportationMaterialProgrammingE!$B:$V,21,0))</f>
        <v/>
      </c>
      <c r="AB638" s="22" t="e">
        <f>VLOOKUP(E638,[3]Relatório!$A$1:$AK$65536,36,0)</f>
        <v>#N/A</v>
      </c>
      <c r="AF638" s="24"/>
      <c r="AG638" s="24"/>
      <c r="AH638" s="24"/>
      <c r="AI638" s="24"/>
    </row>
    <row r="639" spans="1:35" x14ac:dyDescent="0.25">
      <c r="A639" s="34">
        <v>80536877</v>
      </c>
      <c r="B639" s="33">
        <v>1250254328</v>
      </c>
      <c r="C639" s="33" t="s">
        <v>588</v>
      </c>
      <c r="D639" s="15">
        <f>VLOOKUP(C639,[1]CC!D$3:P$20,12,0)</f>
        <v>44639</v>
      </c>
      <c r="E639" s="16" t="str">
        <f>VLOOKUP(A639,[4]ImportationMaterialProgrammingE!B$3:C$1048576,2,0)</f>
        <v xml:space="preserve">540202294 </v>
      </c>
      <c r="H639" s="17">
        <f t="shared" ca="1" si="36"/>
        <v>91</v>
      </c>
      <c r="I639" s="15" t="str">
        <f>IF(VLOOKUP(A639,[4]ImportationMaterialProgrammingE!B$4:U$1048576,20,0)=0,"",VLOOKUP(A639,[4]ImportationMaterialProgrammingE!B$4:U$1048576,20,0))</f>
        <v/>
      </c>
      <c r="J639" s="15" t="str">
        <f>IF(VLOOKUP(A639,[4]ImportationMaterialProgrammingE!B$3:Y$1048576,24,0)&lt;&gt;"","Sim","Não")</f>
        <v>Não</v>
      </c>
      <c r="K639" s="15" t="str">
        <f>IF(VLOOKUP(A639,[4]ImportationMaterialProgrammingE!B:X,23,0)="DTA TRANSP",VLOOKUP(A639,[4]ImportationMaterialProgrammingE!B:V,21,0),"")</f>
        <v>21/03/2022</v>
      </c>
      <c r="L639" s="15" t="str">
        <f>IF(VLOOKUP(A639,[4]ImportationMaterialProgrammingE!B:Y,24,0)=0,"",VLOOKUP(A639,[4]ImportationMaterialProgrammingE!B:Y,24,0))</f>
        <v/>
      </c>
      <c r="Q639" s="16" t="str">
        <f>VLOOKUP(A639,[4]ImportationMaterialProgrammingE!B:AN,39,0)</f>
        <v xml:space="preserve">          </v>
      </c>
      <c r="R639" s="22" t="e">
        <f>VLOOKUP(E639,[3]Relatório!$A$1:$AK$65536,29,0)</f>
        <v>#N/A</v>
      </c>
      <c r="T639" s="17" t="str">
        <f>VLOOKUP(A639,[4]ImportationMaterialProgrammingE!B:F,5,0)</f>
        <v/>
      </c>
      <c r="U639" s="22" t="e">
        <f>VLOOKUP(E639,[3]Relatório!$A$1:$AK$65536,33,0)</f>
        <v>#N/A</v>
      </c>
      <c r="W639" s="18" t="str">
        <f t="shared" ca="1" si="37"/>
        <v/>
      </c>
      <c r="Z639" s="15" t="str">
        <f>VLOOKUP(A639,[4]ImportationMaterialProgrammingE!B:X,23,0)</f>
        <v>DTA TRANSP</v>
      </c>
      <c r="AA639" s="1" t="str">
        <f>IF(Z639="DTA TRANSP","",VLOOKUP(A639,[4]ImportationMaterialProgrammingE!$B:$V,21,0))</f>
        <v/>
      </c>
      <c r="AB639" s="22" t="e">
        <f>VLOOKUP(E639,[3]Relatório!$A$1:$AK$65536,36,0)</f>
        <v>#N/A</v>
      </c>
      <c r="AF639" s="24"/>
      <c r="AG639" s="24"/>
      <c r="AH639" s="24"/>
      <c r="AI639" s="24"/>
    </row>
    <row r="640" spans="1:35" x14ac:dyDescent="0.25">
      <c r="A640" s="34">
        <v>80536879</v>
      </c>
      <c r="B640" s="33">
        <v>1250254330</v>
      </c>
      <c r="C640" s="33" t="s">
        <v>588</v>
      </c>
      <c r="D640" s="15">
        <f>VLOOKUP(C640,[1]CC!D$3:P$20,12,0)</f>
        <v>44639</v>
      </c>
      <c r="E640" s="16" t="str">
        <f>VLOOKUP(A640,[4]ImportationMaterialProgrammingE!B$3:C$1048576,2,0)</f>
        <v xml:space="preserve">540202304 </v>
      </c>
      <c r="H640" s="17">
        <f t="shared" ca="1" si="36"/>
        <v>91</v>
      </c>
      <c r="I640" s="15" t="str">
        <f>IF(VLOOKUP(A640,[4]ImportationMaterialProgrammingE!B$4:U$1048576,20,0)=0,"",VLOOKUP(A640,[4]ImportationMaterialProgrammingE!B$4:U$1048576,20,0))</f>
        <v/>
      </c>
      <c r="J640" s="15" t="str">
        <f>IF(VLOOKUP(A640,[4]ImportationMaterialProgrammingE!B$3:Y$1048576,24,0)&lt;&gt;"","Sim","Não")</f>
        <v>Não</v>
      </c>
      <c r="K640" s="15" t="str">
        <f>IF(VLOOKUP(A640,[4]ImportationMaterialProgrammingE!B:X,23,0)="DTA TRANSP",VLOOKUP(A640,[4]ImportationMaterialProgrammingE!B:V,21,0),"")</f>
        <v>22/03/2022</v>
      </c>
      <c r="L640" s="15" t="str">
        <f>IF(VLOOKUP(A640,[4]ImportationMaterialProgrammingE!B:Y,24,0)=0,"",VLOOKUP(A640,[4]ImportationMaterialProgrammingE!B:Y,24,0))</f>
        <v/>
      </c>
      <c r="Q640" s="16" t="str">
        <f>VLOOKUP(A640,[4]ImportationMaterialProgrammingE!B:AN,39,0)</f>
        <v xml:space="preserve">          </v>
      </c>
      <c r="R640" s="22" t="e">
        <f>VLOOKUP(E640,[3]Relatório!$A$1:$AK$65536,29,0)</f>
        <v>#N/A</v>
      </c>
      <c r="T640" s="17" t="str">
        <f>VLOOKUP(A640,[4]ImportationMaterialProgrammingE!B:F,5,0)</f>
        <v/>
      </c>
      <c r="U640" s="22" t="e">
        <f>VLOOKUP(E640,[3]Relatório!$A$1:$AK$65536,33,0)</f>
        <v>#N/A</v>
      </c>
      <c r="W640" s="18" t="str">
        <f t="shared" ca="1" si="37"/>
        <v/>
      </c>
      <c r="Z640" s="15" t="str">
        <f>VLOOKUP(A640,[4]ImportationMaterialProgrammingE!B:X,23,0)</f>
        <v>DTA TRANSP</v>
      </c>
      <c r="AA640" s="1" t="str">
        <f>IF(Z640="DTA TRANSP","",VLOOKUP(A640,[4]ImportationMaterialProgrammingE!$B:$V,21,0))</f>
        <v/>
      </c>
      <c r="AB640" s="22" t="e">
        <f>VLOOKUP(E640,[3]Relatório!$A$1:$AK$65536,36,0)</f>
        <v>#N/A</v>
      </c>
      <c r="AF640" s="24"/>
      <c r="AG640" s="24"/>
      <c r="AH640" s="24"/>
      <c r="AI640" s="24"/>
    </row>
    <row r="641" spans="1:35" x14ac:dyDescent="0.25">
      <c r="A641" s="34">
        <v>80536895</v>
      </c>
      <c r="B641" s="33">
        <v>1250254329</v>
      </c>
      <c r="C641" s="33" t="s">
        <v>588</v>
      </c>
      <c r="D641" s="15">
        <f>VLOOKUP(C641,[1]CC!D$3:P$20,12,0)</f>
        <v>44639</v>
      </c>
      <c r="E641" s="16" t="str">
        <f>VLOOKUP(A641,[4]ImportationMaterialProgrammingE!B$3:C$1048576,2,0)</f>
        <v xml:space="preserve">540202296 </v>
      </c>
      <c r="H641" s="17">
        <f t="shared" ca="1" si="36"/>
        <v>91</v>
      </c>
      <c r="I641" s="15" t="str">
        <f>IF(VLOOKUP(A641,[4]ImportationMaterialProgrammingE!B$4:U$1048576,20,0)=0,"",VLOOKUP(A641,[4]ImportationMaterialProgrammingE!B$4:U$1048576,20,0))</f>
        <v/>
      </c>
      <c r="J641" s="15" t="str">
        <f>IF(VLOOKUP(A641,[4]ImportationMaterialProgrammingE!B$3:Y$1048576,24,0)&lt;&gt;"","Sim","Não")</f>
        <v>Não</v>
      </c>
      <c r="K641" s="15" t="str">
        <f>IF(VLOOKUP(A641,[4]ImportationMaterialProgrammingE!B:X,23,0)="DTA TRANSP",VLOOKUP(A641,[4]ImportationMaterialProgrammingE!B:V,21,0),"")</f>
        <v>21/03/2022</v>
      </c>
      <c r="L641" s="15" t="str">
        <f>IF(VLOOKUP(A641,[4]ImportationMaterialProgrammingE!B:Y,24,0)=0,"",VLOOKUP(A641,[4]ImportationMaterialProgrammingE!B:Y,24,0))</f>
        <v/>
      </c>
      <c r="Q641" s="16" t="str">
        <f>VLOOKUP(A641,[4]ImportationMaterialProgrammingE!B:AN,39,0)</f>
        <v xml:space="preserve">          </v>
      </c>
      <c r="R641" s="22" t="e">
        <f>VLOOKUP(E641,[3]Relatório!$A$1:$AK$65536,29,0)</f>
        <v>#N/A</v>
      </c>
      <c r="T641" s="17" t="str">
        <f>VLOOKUP(A641,[4]ImportationMaterialProgrammingE!B:F,5,0)</f>
        <v/>
      </c>
      <c r="U641" s="22" t="e">
        <f>VLOOKUP(E641,[3]Relatório!$A$1:$AK$65536,33,0)</f>
        <v>#N/A</v>
      </c>
      <c r="W641" s="18" t="str">
        <f t="shared" ca="1" si="37"/>
        <v/>
      </c>
      <c r="Z641" s="15" t="str">
        <f>VLOOKUP(A641,[4]ImportationMaterialProgrammingE!B:X,23,0)</f>
        <v>DTA TRANSP</v>
      </c>
      <c r="AA641" s="1" t="str">
        <f>IF(Z641="DTA TRANSP","",VLOOKUP(A641,[4]ImportationMaterialProgrammingE!$B:$V,21,0))</f>
        <v/>
      </c>
      <c r="AB641" s="22" t="e">
        <f>VLOOKUP(E641,[3]Relatório!$A$1:$AK$65536,36,0)</f>
        <v>#N/A</v>
      </c>
      <c r="AF641" s="24"/>
      <c r="AG641" s="24"/>
      <c r="AH641" s="24"/>
      <c r="AI641" s="24"/>
    </row>
    <row r="642" spans="1:35" x14ac:dyDescent="0.25">
      <c r="A642" s="34">
        <v>80536901</v>
      </c>
      <c r="B642" s="33">
        <v>1250254331</v>
      </c>
      <c r="C642" s="33" t="s">
        <v>588</v>
      </c>
      <c r="D642" s="15">
        <f>VLOOKUP(C642,[1]CC!D$3:P$20,12,0)</f>
        <v>44639</v>
      </c>
      <c r="E642" s="16" t="str">
        <f>VLOOKUP(A642,[4]ImportationMaterialProgrammingE!B$3:C$1048576,2,0)</f>
        <v xml:space="preserve">540202311 </v>
      </c>
      <c r="H642" s="17">
        <f t="shared" ca="1" si="36"/>
        <v>91</v>
      </c>
      <c r="I642" s="15" t="str">
        <f>IF(VLOOKUP(A642,[4]ImportationMaterialProgrammingE!B$4:U$1048576,20,0)=0,"",VLOOKUP(A642,[4]ImportationMaterialProgrammingE!B$4:U$1048576,20,0))</f>
        <v/>
      </c>
      <c r="J642" s="15" t="str">
        <f>IF(VLOOKUP(A642,[4]ImportationMaterialProgrammingE!B$3:Y$1048576,24,0)&lt;&gt;"","Sim","Não")</f>
        <v>Não</v>
      </c>
      <c r="K642" s="15" t="str">
        <f>IF(VLOOKUP(A642,[4]ImportationMaterialProgrammingE!B:X,23,0)="DTA TRANSP",VLOOKUP(A642,[4]ImportationMaterialProgrammingE!B:V,21,0),"")</f>
        <v>22/03/2022</v>
      </c>
      <c r="L642" s="15" t="str">
        <f>IF(VLOOKUP(A642,[4]ImportationMaterialProgrammingE!B:Y,24,0)=0,"",VLOOKUP(A642,[4]ImportationMaterialProgrammingE!B:Y,24,0))</f>
        <v/>
      </c>
      <c r="Q642" s="16" t="str">
        <f>VLOOKUP(A642,[4]ImportationMaterialProgrammingE!B:AN,39,0)</f>
        <v xml:space="preserve">          </v>
      </c>
      <c r="R642" s="22" t="e">
        <f>VLOOKUP(E642,[3]Relatório!$A$1:$AK$65536,29,0)</f>
        <v>#N/A</v>
      </c>
      <c r="T642" s="17" t="str">
        <f>VLOOKUP(A642,[4]ImportationMaterialProgrammingE!B:F,5,0)</f>
        <v/>
      </c>
      <c r="U642" s="22" t="e">
        <f>VLOOKUP(E642,[3]Relatório!$A$1:$AK$65536,33,0)</f>
        <v>#N/A</v>
      </c>
      <c r="W642" s="18" t="str">
        <f t="shared" ca="1" si="37"/>
        <v/>
      </c>
      <c r="Z642" s="15" t="str">
        <f>VLOOKUP(A642,[4]ImportationMaterialProgrammingE!B:X,23,0)</f>
        <v>DTA TRANSP</v>
      </c>
      <c r="AA642" s="1" t="str">
        <f>IF(Z642="DTA TRANSP","",VLOOKUP(A642,[4]ImportationMaterialProgrammingE!$B:$V,21,0))</f>
        <v/>
      </c>
      <c r="AB642" s="22" t="e">
        <f>VLOOKUP(E642,[3]Relatório!$A$1:$AK$65536,36,0)</f>
        <v>#N/A</v>
      </c>
      <c r="AF642" s="24"/>
      <c r="AG642" s="24"/>
      <c r="AH642" s="24"/>
      <c r="AI642" s="24"/>
    </row>
    <row r="643" spans="1:35" x14ac:dyDescent="0.25">
      <c r="A643" s="34">
        <v>80536911</v>
      </c>
      <c r="B643" s="33">
        <v>1250254332</v>
      </c>
      <c r="C643" s="33" t="s">
        <v>588</v>
      </c>
      <c r="D643" s="15">
        <f>VLOOKUP(C643,[1]CC!D$3:P$20,12,0)</f>
        <v>44639</v>
      </c>
      <c r="E643" s="16" t="str">
        <f>VLOOKUP(A643,[4]ImportationMaterialProgrammingE!B$3:C$1048576,2,0)</f>
        <v xml:space="preserve">540202436 </v>
      </c>
      <c r="H643" s="17">
        <f t="shared" ca="1" si="36"/>
        <v>91</v>
      </c>
      <c r="I643" s="15" t="str">
        <f>IF(VLOOKUP(A643,[4]ImportationMaterialProgrammingE!B$4:U$1048576,20,0)=0,"",VLOOKUP(A643,[4]ImportationMaterialProgrammingE!B$4:U$1048576,20,0))</f>
        <v>28/03/2022</v>
      </c>
      <c r="J643" s="15" t="str">
        <f>IF(VLOOKUP(A643,[4]ImportationMaterialProgrammingE!B$3:Y$1048576,24,0)&lt;&gt;"","Sim","Não")</f>
        <v>Não</v>
      </c>
      <c r="K643" s="15" t="str">
        <f>IF(VLOOKUP(A643,[4]ImportationMaterialProgrammingE!B:X,23,0)="DTA TRANSP",VLOOKUP(A643,[4]ImportationMaterialProgrammingE!B:V,21,0),"")</f>
        <v/>
      </c>
      <c r="L643" s="15" t="str">
        <f>IF(VLOOKUP(A643,[4]ImportationMaterialProgrammingE!B:Y,24,0)=0,"",VLOOKUP(A643,[4]ImportationMaterialProgrammingE!B:Y,24,0))</f>
        <v/>
      </c>
      <c r="Q643" s="16" t="str">
        <f>VLOOKUP(A643,[4]ImportationMaterialProgrammingE!B:AN,39,0)</f>
        <v xml:space="preserve">          </v>
      </c>
      <c r="R643" s="22" t="e">
        <f>VLOOKUP(E643,[3]Relatório!$A$1:$AK$65536,29,0)</f>
        <v>#N/A</v>
      </c>
      <c r="T643" s="17" t="str">
        <f>VLOOKUP(A643,[4]ImportationMaterialProgrammingE!B:F,5,0)</f>
        <v/>
      </c>
      <c r="U643" s="22" t="e">
        <f>VLOOKUP(E643,[3]Relatório!$A$1:$AK$65536,33,0)</f>
        <v>#N/A</v>
      </c>
      <c r="W643" s="18" t="str">
        <f t="shared" ca="1" si="37"/>
        <v/>
      </c>
      <c r="Z643" s="15" t="str">
        <f>VLOOKUP(A643,[4]ImportationMaterialProgrammingE!B:X,23,0)</f>
        <v>SBL</v>
      </c>
      <c r="AA643" s="1" t="str">
        <f>IF(Z643="DTA TRANSP","",VLOOKUP(A643,[4]ImportationMaterialProgrammingE!$B:$V,21,0))</f>
        <v/>
      </c>
      <c r="AB643" s="22" t="e">
        <f>VLOOKUP(E643,[3]Relatório!$A$1:$AK$65536,36,0)</f>
        <v>#N/A</v>
      </c>
      <c r="AF643" s="24"/>
      <c r="AG643" s="24"/>
      <c r="AH643" s="24"/>
      <c r="AI643" s="24"/>
    </row>
    <row r="644" spans="1:35" x14ac:dyDescent="0.25">
      <c r="A644" s="34">
        <v>80536912</v>
      </c>
      <c r="B644" s="33">
        <v>1250254334</v>
      </c>
      <c r="C644" s="33" t="s">
        <v>588</v>
      </c>
      <c r="D644" s="15">
        <f>VLOOKUP(C644,[1]CC!D$3:P$20,12,0)</f>
        <v>44639</v>
      </c>
      <c r="E644" s="16" t="str">
        <f>VLOOKUP(A644,[4]ImportationMaterialProgrammingE!B$3:C$1048576,2,0)</f>
        <v xml:space="preserve">540202312 </v>
      </c>
      <c r="H644" s="17">
        <f t="shared" ca="1" si="36"/>
        <v>91</v>
      </c>
      <c r="I644" s="15" t="str">
        <f>IF(VLOOKUP(A644,[4]ImportationMaterialProgrammingE!B$4:U$1048576,20,0)=0,"",VLOOKUP(A644,[4]ImportationMaterialProgrammingE!B$4:U$1048576,20,0))</f>
        <v/>
      </c>
      <c r="J644" s="15" t="str">
        <f>IF(VLOOKUP(A644,[4]ImportationMaterialProgrammingE!B$3:Y$1048576,24,0)&lt;&gt;"","Sim","Não")</f>
        <v>Não</v>
      </c>
      <c r="K644" s="15" t="str">
        <f>IF(VLOOKUP(A644,[4]ImportationMaterialProgrammingE!B:X,23,0)="DTA TRANSP",VLOOKUP(A644,[4]ImportationMaterialProgrammingE!B:V,21,0),"")</f>
        <v>22/03/2022</v>
      </c>
      <c r="L644" s="15" t="str">
        <f>IF(VLOOKUP(A644,[4]ImportationMaterialProgrammingE!B:Y,24,0)=0,"",VLOOKUP(A644,[4]ImportationMaterialProgrammingE!B:Y,24,0))</f>
        <v/>
      </c>
      <c r="Q644" s="16" t="str">
        <f>VLOOKUP(A644,[4]ImportationMaterialProgrammingE!B:AN,39,0)</f>
        <v xml:space="preserve">          </v>
      </c>
      <c r="R644" s="22" t="e">
        <f>VLOOKUP(E644,[3]Relatório!$A$1:$AK$65536,29,0)</f>
        <v>#N/A</v>
      </c>
      <c r="T644" s="17" t="str">
        <f>VLOOKUP(A644,[4]ImportationMaterialProgrammingE!B:F,5,0)</f>
        <v/>
      </c>
      <c r="U644" s="22" t="e">
        <f>VLOOKUP(E644,[3]Relatório!$A$1:$AK$65536,33,0)</f>
        <v>#N/A</v>
      </c>
      <c r="W644" s="18" t="str">
        <f t="shared" ca="1" si="37"/>
        <v/>
      </c>
      <c r="Z644" s="15" t="str">
        <f>VLOOKUP(A644,[4]ImportationMaterialProgrammingE!B:X,23,0)</f>
        <v>DTA TRANSP</v>
      </c>
      <c r="AA644" s="1" t="str">
        <f>IF(Z644="DTA TRANSP","",VLOOKUP(A644,[4]ImportationMaterialProgrammingE!$B:$V,21,0))</f>
        <v/>
      </c>
      <c r="AB644" s="22" t="e">
        <f>VLOOKUP(E644,[3]Relatório!$A$1:$AK$65536,36,0)</f>
        <v>#N/A</v>
      </c>
      <c r="AF644" s="24"/>
      <c r="AG644" s="24"/>
      <c r="AH644" s="24"/>
      <c r="AI644" s="24"/>
    </row>
    <row r="645" spans="1:35" x14ac:dyDescent="0.25">
      <c r="A645" s="34">
        <v>80536913</v>
      </c>
      <c r="B645" s="33">
        <v>1250254333</v>
      </c>
      <c r="C645" s="33" t="s">
        <v>588</v>
      </c>
      <c r="D645" s="15">
        <f>VLOOKUP(C645,[1]CC!D$3:P$20,12,0)</f>
        <v>44639</v>
      </c>
      <c r="E645" s="16" t="str">
        <f>VLOOKUP(A645,[4]ImportationMaterialProgrammingE!B$3:C$1048576,2,0)</f>
        <v xml:space="preserve">540202313 </v>
      </c>
      <c r="H645" s="17">
        <f t="shared" ref="H645:H708" ca="1" si="38">IFERROR(IF(D645&gt;L645,90-_xlfn.DAYS(NOW(),D645),90-_xlfn.DAYS(NOW(),L645)),90-_xlfn.DAYS(NOW(),D645))</f>
        <v>91</v>
      </c>
      <c r="I645" s="15" t="str">
        <f>IF(VLOOKUP(A645,[4]ImportationMaterialProgrammingE!B$4:U$1048576,20,0)=0,"",VLOOKUP(A645,[4]ImportationMaterialProgrammingE!B$4:U$1048576,20,0))</f>
        <v/>
      </c>
      <c r="J645" s="15" t="str">
        <f>IF(VLOOKUP(A645,[4]ImportationMaterialProgrammingE!B$3:Y$1048576,24,0)&lt;&gt;"","Sim","Não")</f>
        <v>Não</v>
      </c>
      <c r="K645" s="15" t="str">
        <f>IF(VLOOKUP(A645,[4]ImportationMaterialProgrammingE!B:X,23,0)="DTA TRANSP",VLOOKUP(A645,[4]ImportationMaterialProgrammingE!B:V,21,0),"")</f>
        <v>22/03/2022</v>
      </c>
      <c r="L645" s="15" t="str">
        <f>IF(VLOOKUP(A645,[4]ImportationMaterialProgrammingE!B:Y,24,0)=0,"",VLOOKUP(A645,[4]ImportationMaterialProgrammingE!B:Y,24,0))</f>
        <v/>
      </c>
      <c r="Q645" s="16" t="str">
        <f>VLOOKUP(A645,[4]ImportationMaterialProgrammingE!B:AN,39,0)</f>
        <v xml:space="preserve">          </v>
      </c>
      <c r="R645" s="22" t="e">
        <f>VLOOKUP(E645,[3]Relatório!$A$1:$AK$65536,29,0)</f>
        <v>#N/A</v>
      </c>
      <c r="T645" s="17" t="str">
        <f>VLOOKUP(A645,[4]ImportationMaterialProgrammingE!B:F,5,0)</f>
        <v/>
      </c>
      <c r="U645" s="22" t="e">
        <f>VLOOKUP(E645,[3]Relatório!$A$1:$AK$65536,33,0)</f>
        <v>#N/A</v>
      </c>
      <c r="W645" s="18" t="str">
        <f t="shared" ca="1" si="37"/>
        <v/>
      </c>
      <c r="Z645" s="15" t="str">
        <f>VLOOKUP(A645,[4]ImportationMaterialProgrammingE!B:X,23,0)</f>
        <v>DTA TRANSP</v>
      </c>
      <c r="AA645" s="1" t="str">
        <f>IF(Z645="DTA TRANSP","",VLOOKUP(A645,[4]ImportationMaterialProgrammingE!$B:$V,21,0))</f>
        <v/>
      </c>
      <c r="AB645" s="22" t="e">
        <f>VLOOKUP(E645,[3]Relatório!$A$1:$AK$65536,36,0)</f>
        <v>#N/A</v>
      </c>
      <c r="AF645" s="24"/>
      <c r="AG645" s="24"/>
      <c r="AH645" s="24"/>
      <c r="AI645" s="24"/>
    </row>
    <row r="646" spans="1:35" x14ac:dyDescent="0.25">
      <c r="A646" s="34">
        <v>80536916</v>
      </c>
      <c r="B646" s="33">
        <v>1250254335</v>
      </c>
      <c r="C646" s="33" t="s">
        <v>588</v>
      </c>
      <c r="D646" s="15">
        <f>VLOOKUP(C646,[1]CC!D$3:P$20,12,0)</f>
        <v>44639</v>
      </c>
      <c r="E646" s="16" t="str">
        <f>VLOOKUP(A646,[4]ImportationMaterialProgrammingE!B$3:C$1048576,2,0)</f>
        <v xml:space="preserve">540202431 </v>
      </c>
      <c r="H646" s="17">
        <f t="shared" ca="1" si="38"/>
        <v>91</v>
      </c>
      <c r="I646" s="15" t="str">
        <f>IF(VLOOKUP(A646,[4]ImportationMaterialProgrammingE!B$4:U$1048576,20,0)=0,"",VLOOKUP(A646,[4]ImportationMaterialProgrammingE!B$4:U$1048576,20,0))</f>
        <v>23/03/2022</v>
      </c>
      <c r="J646" s="15" t="str">
        <f>IF(VLOOKUP(A646,[4]ImportationMaterialProgrammingE!B$3:Y$1048576,24,0)&lt;&gt;"","Sim","Não")</f>
        <v>Não</v>
      </c>
      <c r="K646" s="15" t="str">
        <f>IF(VLOOKUP(A646,[4]ImportationMaterialProgrammingE!B:X,23,0)="DTA TRANSP",VLOOKUP(A646,[4]ImportationMaterialProgrammingE!B:V,21,0),"")</f>
        <v/>
      </c>
      <c r="L646" s="15" t="str">
        <f>IF(VLOOKUP(A646,[4]ImportationMaterialProgrammingE!B:Y,24,0)=0,"",VLOOKUP(A646,[4]ImportationMaterialProgrammingE!B:Y,24,0))</f>
        <v/>
      </c>
      <c r="Q646" s="16" t="str">
        <f>VLOOKUP(A646,[4]ImportationMaterialProgrammingE!B:AN,39,0)</f>
        <v xml:space="preserve">          </v>
      </c>
      <c r="R646" s="22" t="e">
        <f>VLOOKUP(E646,[3]Relatório!$A$1:$AK$65536,29,0)</f>
        <v>#N/A</v>
      </c>
      <c r="T646" s="17" t="str">
        <f>VLOOKUP(A646,[4]ImportationMaterialProgrammingE!B:F,5,0)</f>
        <v/>
      </c>
      <c r="U646" s="22" t="e">
        <f>VLOOKUP(E646,[3]Relatório!$A$1:$AK$65536,33,0)</f>
        <v>#N/A</v>
      </c>
      <c r="W646" s="18" t="str">
        <f t="shared" ca="1" si="37"/>
        <v/>
      </c>
      <c r="Z646" s="15" t="str">
        <f>VLOOKUP(A646,[4]ImportationMaterialProgrammingE!B:X,23,0)</f>
        <v/>
      </c>
      <c r="AA646" s="1" t="str">
        <f>IF(Z646="DTA TRANSP","",VLOOKUP(A646,[4]ImportationMaterialProgrammingE!$B:$V,21,0))</f>
        <v/>
      </c>
      <c r="AB646" s="22" t="e">
        <f>VLOOKUP(E646,[3]Relatório!$A$1:$AK$65536,36,0)</f>
        <v>#N/A</v>
      </c>
      <c r="AF646" s="24"/>
      <c r="AG646" s="24"/>
      <c r="AH646" s="24"/>
      <c r="AI646" s="24"/>
    </row>
    <row r="647" spans="1:35" x14ac:dyDescent="0.25">
      <c r="A647" s="34">
        <v>80536919</v>
      </c>
      <c r="B647" s="33">
        <v>1250254340</v>
      </c>
      <c r="C647" s="33" t="s">
        <v>588</v>
      </c>
      <c r="D647" s="15">
        <f>VLOOKUP(C647,[1]CC!D$3:P$20,12,0)</f>
        <v>44639</v>
      </c>
      <c r="E647" s="16" t="str">
        <f>VLOOKUP(A647,[4]ImportationMaterialProgrammingE!B$3:C$1048576,2,0)</f>
        <v xml:space="preserve">540202314 </v>
      </c>
      <c r="H647" s="17">
        <f t="shared" ca="1" si="38"/>
        <v>91</v>
      </c>
      <c r="I647" s="15" t="str">
        <f>IF(VLOOKUP(A647,[4]ImportationMaterialProgrammingE!B$4:U$1048576,20,0)=0,"",VLOOKUP(A647,[4]ImportationMaterialProgrammingE!B$4:U$1048576,20,0))</f>
        <v/>
      </c>
      <c r="J647" s="15" t="str">
        <f>IF(VLOOKUP(A647,[4]ImportationMaterialProgrammingE!B$3:Y$1048576,24,0)&lt;&gt;"","Sim","Não")</f>
        <v>Não</v>
      </c>
      <c r="K647" s="15" t="str">
        <f>IF(VLOOKUP(A647,[4]ImportationMaterialProgrammingE!B:X,23,0)="DTA TRANSP",VLOOKUP(A647,[4]ImportationMaterialProgrammingE!B:V,21,0),"")</f>
        <v>22/03/2022</v>
      </c>
      <c r="L647" s="15" t="str">
        <f>IF(VLOOKUP(A647,[4]ImportationMaterialProgrammingE!B:Y,24,0)=0,"",VLOOKUP(A647,[4]ImportationMaterialProgrammingE!B:Y,24,0))</f>
        <v/>
      </c>
      <c r="Q647" s="16" t="str">
        <f>VLOOKUP(A647,[4]ImportationMaterialProgrammingE!B:AN,39,0)</f>
        <v xml:space="preserve">          </v>
      </c>
      <c r="R647" s="22" t="e">
        <f>VLOOKUP(E647,[3]Relatório!$A$1:$AK$65536,29,0)</f>
        <v>#N/A</v>
      </c>
      <c r="T647" s="17" t="str">
        <f>VLOOKUP(A647,[4]ImportationMaterialProgrammingE!B:F,5,0)</f>
        <v/>
      </c>
      <c r="U647" s="22" t="e">
        <f>VLOOKUP(E647,[3]Relatório!$A$1:$AK$65536,33,0)</f>
        <v>#N/A</v>
      </c>
      <c r="W647" s="18" t="str">
        <f t="shared" ca="1" si="37"/>
        <v/>
      </c>
      <c r="Z647" s="15" t="str">
        <f>VLOOKUP(A647,[4]ImportationMaterialProgrammingE!B:X,23,0)</f>
        <v>DTA TRANSP</v>
      </c>
      <c r="AA647" s="1" t="str">
        <f>IF(Z647="DTA TRANSP","",VLOOKUP(A647,[4]ImportationMaterialProgrammingE!$B:$V,21,0))</f>
        <v/>
      </c>
      <c r="AB647" s="22" t="e">
        <f>VLOOKUP(E647,[3]Relatório!$A$1:$AK$65536,36,0)</f>
        <v>#N/A</v>
      </c>
      <c r="AF647" s="24"/>
      <c r="AG647" s="24"/>
      <c r="AH647" s="24"/>
      <c r="AI647" s="24"/>
    </row>
    <row r="648" spans="1:35" x14ac:dyDescent="0.25">
      <c r="A648" s="34">
        <v>80536920</v>
      </c>
      <c r="B648" s="33">
        <v>1250254336</v>
      </c>
      <c r="C648" s="33" t="s">
        <v>588</v>
      </c>
      <c r="D648" s="15">
        <f>VLOOKUP(C648,[1]CC!D$3:P$20,12,0)</f>
        <v>44639</v>
      </c>
      <c r="E648" s="16" t="str">
        <f>VLOOKUP(A648,[4]ImportationMaterialProgrammingE!B$3:C$1048576,2,0)</f>
        <v xml:space="preserve">540202316 </v>
      </c>
      <c r="H648" s="17">
        <f t="shared" ca="1" si="38"/>
        <v>91</v>
      </c>
      <c r="I648" s="15" t="str">
        <f>IF(VLOOKUP(A648,[4]ImportationMaterialProgrammingE!B$4:U$1048576,20,0)=0,"",VLOOKUP(A648,[4]ImportationMaterialProgrammingE!B$4:U$1048576,20,0))</f>
        <v/>
      </c>
      <c r="J648" s="15" t="str">
        <f>IF(VLOOKUP(A648,[4]ImportationMaterialProgrammingE!B$3:Y$1048576,24,0)&lt;&gt;"","Sim","Não")</f>
        <v>Não</v>
      </c>
      <c r="K648" s="15" t="str">
        <f>IF(VLOOKUP(A648,[4]ImportationMaterialProgrammingE!B:X,23,0)="DTA TRANSP",VLOOKUP(A648,[4]ImportationMaterialProgrammingE!B:V,21,0),"")</f>
        <v>22/03/2022</v>
      </c>
      <c r="L648" s="15" t="str">
        <f>IF(VLOOKUP(A648,[4]ImportationMaterialProgrammingE!B:Y,24,0)=0,"",VLOOKUP(A648,[4]ImportationMaterialProgrammingE!B:Y,24,0))</f>
        <v/>
      </c>
      <c r="Q648" s="16" t="str">
        <f>VLOOKUP(A648,[4]ImportationMaterialProgrammingE!B:AN,39,0)</f>
        <v xml:space="preserve">          </v>
      </c>
      <c r="R648" s="22" t="e">
        <f>VLOOKUP(E648,[3]Relatório!$A$1:$AK$65536,29,0)</f>
        <v>#N/A</v>
      </c>
      <c r="T648" s="17" t="str">
        <f>VLOOKUP(A648,[4]ImportationMaterialProgrammingE!B:F,5,0)</f>
        <v/>
      </c>
      <c r="U648" s="22" t="e">
        <f>VLOOKUP(E648,[3]Relatório!$A$1:$AK$65536,33,0)</f>
        <v>#N/A</v>
      </c>
      <c r="W648" s="18" t="str">
        <f t="shared" ca="1" si="37"/>
        <v/>
      </c>
      <c r="Z648" s="15" t="str">
        <f>VLOOKUP(A648,[4]ImportationMaterialProgrammingE!B:X,23,0)</f>
        <v>DTA TRANSP</v>
      </c>
      <c r="AA648" s="1" t="str">
        <f>IF(Z648="DTA TRANSP","",VLOOKUP(A648,[4]ImportationMaterialProgrammingE!$B:$V,21,0))</f>
        <v/>
      </c>
      <c r="AB648" s="22" t="e">
        <f>VLOOKUP(E648,[3]Relatório!$A$1:$AK$65536,36,0)</f>
        <v>#N/A</v>
      </c>
      <c r="AF648" s="24"/>
      <c r="AG648" s="24"/>
      <c r="AH648" s="24"/>
      <c r="AI648" s="24"/>
    </row>
    <row r="649" spans="1:35" x14ac:dyDescent="0.25">
      <c r="A649" s="34">
        <v>80536923</v>
      </c>
      <c r="B649" s="33">
        <v>1250254427</v>
      </c>
      <c r="C649" s="33" t="s">
        <v>588</v>
      </c>
      <c r="D649" s="15">
        <f>VLOOKUP(C649,[1]CC!D$3:P$20,12,0)</f>
        <v>44639</v>
      </c>
      <c r="E649" s="16" t="str">
        <f>VLOOKUP(A649,[4]ImportationMaterialProgrammingE!B$3:C$1048576,2,0)</f>
        <v xml:space="preserve">540202315 </v>
      </c>
      <c r="H649" s="17">
        <f t="shared" ca="1" si="38"/>
        <v>91</v>
      </c>
      <c r="I649" s="15" t="str">
        <f>IF(VLOOKUP(A649,[4]ImportationMaterialProgrammingE!B$4:U$1048576,20,0)=0,"",VLOOKUP(A649,[4]ImportationMaterialProgrammingE!B$4:U$1048576,20,0))</f>
        <v/>
      </c>
      <c r="J649" s="15" t="str">
        <f>IF(VLOOKUP(A649,[4]ImportationMaterialProgrammingE!B$3:Y$1048576,24,0)&lt;&gt;"","Sim","Não")</f>
        <v>Não</v>
      </c>
      <c r="K649" s="15" t="str">
        <f>IF(VLOOKUP(A649,[4]ImportationMaterialProgrammingE!B:X,23,0)="DTA TRANSP",VLOOKUP(A649,[4]ImportationMaterialProgrammingE!B:V,21,0),"")</f>
        <v>22/03/2022</v>
      </c>
      <c r="L649" s="15" t="str">
        <f>IF(VLOOKUP(A649,[4]ImportationMaterialProgrammingE!B:Y,24,0)=0,"",VLOOKUP(A649,[4]ImportationMaterialProgrammingE!B:Y,24,0))</f>
        <v/>
      </c>
      <c r="Q649" s="16" t="str">
        <f>VLOOKUP(A649,[4]ImportationMaterialProgrammingE!B:AN,39,0)</f>
        <v xml:space="preserve">          </v>
      </c>
      <c r="R649" s="22" t="e">
        <f>VLOOKUP(E649,[3]Relatório!$A$1:$AK$65536,29,0)</f>
        <v>#N/A</v>
      </c>
      <c r="T649" s="17" t="str">
        <f>VLOOKUP(A649,[4]ImportationMaterialProgrammingE!B:F,5,0)</f>
        <v/>
      </c>
      <c r="U649" s="22" t="e">
        <f>VLOOKUP(E649,[3]Relatório!$A$1:$AK$65536,33,0)</f>
        <v>#N/A</v>
      </c>
      <c r="W649" s="18" t="str">
        <f t="shared" ca="1" si="37"/>
        <v/>
      </c>
      <c r="Z649" s="15" t="str">
        <f>VLOOKUP(A649,[4]ImportationMaterialProgrammingE!B:X,23,0)</f>
        <v>DTA TRANSP</v>
      </c>
      <c r="AA649" s="1" t="str">
        <f>IF(Z649="DTA TRANSP","",VLOOKUP(A649,[4]ImportationMaterialProgrammingE!$B:$V,21,0))</f>
        <v/>
      </c>
      <c r="AB649" s="22" t="e">
        <f>VLOOKUP(E649,[3]Relatório!$A$1:$AK$65536,36,0)</f>
        <v>#N/A</v>
      </c>
      <c r="AF649" s="24"/>
      <c r="AG649" s="24"/>
      <c r="AH649" s="24"/>
      <c r="AI649" s="24"/>
    </row>
    <row r="650" spans="1:35" x14ac:dyDescent="0.25">
      <c r="A650" s="34">
        <v>80536925</v>
      </c>
      <c r="B650" s="33">
        <v>1250254338</v>
      </c>
      <c r="C650" s="33" t="s">
        <v>588</v>
      </c>
      <c r="D650" s="15">
        <f>VLOOKUP(C650,[1]CC!D$3:P$20,12,0)</f>
        <v>44639</v>
      </c>
      <c r="E650" s="16" t="str">
        <f>VLOOKUP(A650,[4]ImportationMaterialProgrammingE!B$3:C$1048576,2,0)</f>
        <v xml:space="preserve">540202369 </v>
      </c>
      <c r="H650" s="17">
        <f t="shared" ca="1" si="38"/>
        <v>91</v>
      </c>
      <c r="I650" s="15" t="str">
        <f>IF(VLOOKUP(A650,[4]ImportationMaterialProgrammingE!B$4:U$1048576,20,0)=0,"",VLOOKUP(A650,[4]ImportationMaterialProgrammingE!B$4:U$1048576,20,0))</f>
        <v>22/03/2022</v>
      </c>
      <c r="J650" s="15" t="str">
        <f>IF(VLOOKUP(A650,[4]ImportationMaterialProgrammingE!B$3:Y$1048576,24,0)&lt;&gt;"","Sim","Não")</f>
        <v>Não</v>
      </c>
      <c r="K650" s="15" t="str">
        <f>IF(VLOOKUP(A650,[4]ImportationMaterialProgrammingE!B:X,23,0)="DTA TRANSP",VLOOKUP(A650,[4]ImportationMaterialProgrammingE!B:V,21,0),"")</f>
        <v/>
      </c>
      <c r="L650" s="15" t="str">
        <f>IF(VLOOKUP(A650,[4]ImportationMaterialProgrammingE!B:Y,24,0)=0,"",VLOOKUP(A650,[4]ImportationMaterialProgrammingE!B:Y,24,0))</f>
        <v/>
      </c>
      <c r="Q650" s="16" t="str">
        <f>VLOOKUP(A650,[4]ImportationMaterialProgrammingE!B:AN,39,0)</f>
        <v xml:space="preserve">          </v>
      </c>
      <c r="R650" s="22" t="e">
        <f>VLOOKUP(E650,[3]Relatório!$A$1:$AK$65536,29,0)</f>
        <v>#N/A</v>
      </c>
      <c r="T650" s="17" t="str">
        <f>VLOOKUP(A650,[4]ImportationMaterialProgrammingE!B:F,5,0)</f>
        <v/>
      </c>
      <c r="U650" s="22" t="e">
        <f>VLOOKUP(E650,[3]Relatório!$A$1:$AK$65536,33,0)</f>
        <v>#N/A</v>
      </c>
      <c r="W650" s="18" t="str">
        <f t="shared" ref="W650:W713" ca="1" si="39">IF(V650&lt;&gt;"",15-_xlfn.DAYS(NOW(),V650),"")</f>
        <v/>
      </c>
      <c r="Z650" s="15" t="str">
        <f>VLOOKUP(A650,[4]ImportationMaterialProgrammingE!B:X,23,0)</f>
        <v/>
      </c>
      <c r="AA650" s="1" t="str">
        <f>IF(Z650="DTA TRANSP","",VLOOKUP(A650,[4]ImportationMaterialProgrammingE!$B:$V,21,0))</f>
        <v/>
      </c>
      <c r="AB650" s="22" t="e">
        <f>VLOOKUP(E650,[3]Relatório!$A$1:$AK$65536,36,0)</f>
        <v>#N/A</v>
      </c>
      <c r="AF650" s="24"/>
      <c r="AG650" s="24"/>
      <c r="AH650" s="24"/>
      <c r="AI650" s="24"/>
    </row>
    <row r="651" spans="1:35" x14ac:dyDescent="0.25">
      <c r="A651" s="34">
        <v>80536926</v>
      </c>
      <c r="B651" s="33">
        <v>1250254337</v>
      </c>
      <c r="C651" s="33" t="s">
        <v>588</v>
      </c>
      <c r="D651" s="15">
        <f>VLOOKUP(C651,[1]CC!D$3:P$20,12,0)</f>
        <v>44639</v>
      </c>
      <c r="E651" s="16" t="str">
        <f>VLOOKUP(A651,[4]ImportationMaterialProgrammingE!B$3:C$1048576,2,0)</f>
        <v xml:space="preserve">540202317 </v>
      </c>
      <c r="H651" s="17">
        <f t="shared" ca="1" si="38"/>
        <v>91</v>
      </c>
      <c r="I651" s="15" t="str">
        <f>IF(VLOOKUP(A651,[4]ImportationMaterialProgrammingE!B$4:U$1048576,20,0)=0,"",VLOOKUP(A651,[4]ImportationMaterialProgrammingE!B$4:U$1048576,20,0))</f>
        <v/>
      </c>
      <c r="J651" s="15" t="str">
        <f>IF(VLOOKUP(A651,[4]ImportationMaterialProgrammingE!B$3:Y$1048576,24,0)&lt;&gt;"","Sim","Não")</f>
        <v>Não</v>
      </c>
      <c r="K651" s="15" t="str">
        <f>IF(VLOOKUP(A651,[4]ImportationMaterialProgrammingE!B:X,23,0)="DTA TRANSP",VLOOKUP(A651,[4]ImportationMaterialProgrammingE!B:V,21,0),"")</f>
        <v>22/03/2022</v>
      </c>
      <c r="L651" s="15" t="str">
        <f>IF(VLOOKUP(A651,[4]ImportationMaterialProgrammingE!B:Y,24,0)=0,"",VLOOKUP(A651,[4]ImportationMaterialProgrammingE!B:Y,24,0))</f>
        <v/>
      </c>
      <c r="Q651" s="16" t="str">
        <f>VLOOKUP(A651,[4]ImportationMaterialProgrammingE!B:AN,39,0)</f>
        <v xml:space="preserve">          </v>
      </c>
      <c r="R651" s="22" t="e">
        <f>VLOOKUP(E651,[3]Relatório!$A$1:$AK$65536,29,0)</f>
        <v>#N/A</v>
      </c>
      <c r="T651" s="17" t="str">
        <f>VLOOKUP(A651,[4]ImportationMaterialProgrammingE!B:F,5,0)</f>
        <v/>
      </c>
      <c r="U651" s="22" t="e">
        <f>VLOOKUP(E651,[3]Relatório!$A$1:$AK$65536,33,0)</f>
        <v>#N/A</v>
      </c>
      <c r="W651" s="18" t="str">
        <f t="shared" ca="1" si="39"/>
        <v/>
      </c>
      <c r="Z651" s="15" t="str">
        <f>VLOOKUP(A651,[4]ImportationMaterialProgrammingE!B:X,23,0)</f>
        <v>DTA TRANSP</v>
      </c>
      <c r="AA651" s="1" t="str">
        <f>IF(Z651="DTA TRANSP","",VLOOKUP(A651,[4]ImportationMaterialProgrammingE!$B:$V,21,0))</f>
        <v/>
      </c>
      <c r="AB651" s="22" t="e">
        <f>VLOOKUP(E651,[3]Relatório!$A$1:$AK$65536,36,0)</f>
        <v>#N/A</v>
      </c>
      <c r="AF651" s="24"/>
      <c r="AG651" s="24"/>
      <c r="AH651" s="24"/>
      <c r="AI651" s="24"/>
    </row>
    <row r="652" spans="1:35" x14ac:dyDescent="0.25">
      <c r="A652" s="34">
        <v>80536927</v>
      </c>
      <c r="B652" s="33">
        <v>1250254339</v>
      </c>
      <c r="C652" s="33" t="s">
        <v>588</v>
      </c>
      <c r="D652" s="15">
        <f>VLOOKUP(C652,[1]CC!D$3:P$20,12,0)</f>
        <v>44639</v>
      </c>
      <c r="E652" s="16" t="str">
        <f>VLOOKUP(A652,[4]ImportationMaterialProgrammingE!B$3:C$1048576,2,0)</f>
        <v xml:space="preserve">540202318 </v>
      </c>
      <c r="H652" s="17">
        <f t="shared" ca="1" si="38"/>
        <v>91</v>
      </c>
      <c r="I652" s="15" t="str">
        <f>IF(VLOOKUP(A652,[4]ImportationMaterialProgrammingE!B$4:U$1048576,20,0)=0,"",VLOOKUP(A652,[4]ImportationMaterialProgrammingE!B$4:U$1048576,20,0))</f>
        <v/>
      </c>
      <c r="J652" s="15" t="str">
        <f>IF(VLOOKUP(A652,[4]ImportationMaterialProgrammingE!B$3:Y$1048576,24,0)&lt;&gt;"","Sim","Não")</f>
        <v>Não</v>
      </c>
      <c r="K652" s="15" t="str">
        <f>IF(VLOOKUP(A652,[4]ImportationMaterialProgrammingE!B:X,23,0)="DTA TRANSP",VLOOKUP(A652,[4]ImportationMaterialProgrammingE!B:V,21,0),"")</f>
        <v>22/03/2022</v>
      </c>
      <c r="L652" s="15" t="str">
        <f>IF(VLOOKUP(A652,[4]ImportationMaterialProgrammingE!B:Y,24,0)=0,"",VLOOKUP(A652,[4]ImportationMaterialProgrammingE!B:Y,24,0))</f>
        <v/>
      </c>
      <c r="Q652" s="16" t="str">
        <f>VLOOKUP(A652,[4]ImportationMaterialProgrammingE!B:AN,39,0)</f>
        <v xml:space="preserve">          </v>
      </c>
      <c r="R652" s="22" t="e">
        <f>VLOOKUP(E652,[3]Relatório!$A$1:$AK$65536,29,0)</f>
        <v>#N/A</v>
      </c>
      <c r="T652" s="17" t="str">
        <f>VLOOKUP(A652,[4]ImportationMaterialProgrammingE!B:F,5,0)</f>
        <v/>
      </c>
      <c r="U652" s="22" t="e">
        <f>VLOOKUP(E652,[3]Relatório!$A$1:$AK$65536,33,0)</f>
        <v>#N/A</v>
      </c>
      <c r="W652" s="18" t="str">
        <f t="shared" ca="1" si="39"/>
        <v/>
      </c>
      <c r="Z652" s="15" t="str">
        <f>VLOOKUP(A652,[4]ImportationMaterialProgrammingE!B:X,23,0)</f>
        <v>DTA TRANSP</v>
      </c>
      <c r="AA652" s="1" t="str">
        <f>IF(Z652="DTA TRANSP","",VLOOKUP(A652,[4]ImportationMaterialProgrammingE!$B:$V,21,0))</f>
        <v/>
      </c>
      <c r="AB652" s="22" t="e">
        <f>VLOOKUP(E652,[3]Relatório!$A$1:$AK$65536,36,0)</f>
        <v>#N/A</v>
      </c>
      <c r="AF652" s="24"/>
      <c r="AG652" s="24"/>
      <c r="AH652" s="24"/>
      <c r="AI652" s="24"/>
    </row>
    <row r="653" spans="1:35" x14ac:dyDescent="0.25">
      <c r="A653" s="34">
        <v>80536928</v>
      </c>
      <c r="B653" s="33">
        <v>1250254343</v>
      </c>
      <c r="C653" s="33" t="s">
        <v>588</v>
      </c>
      <c r="D653" s="15">
        <f>VLOOKUP(C653,[1]CC!D$3:P$20,12,0)</f>
        <v>44639</v>
      </c>
      <c r="E653" s="16" t="str">
        <f>VLOOKUP(A653,[4]ImportationMaterialProgrammingE!B$3:C$1048576,2,0)</f>
        <v xml:space="preserve">540202305 </v>
      </c>
      <c r="H653" s="17">
        <f t="shared" ca="1" si="38"/>
        <v>91</v>
      </c>
      <c r="I653" s="15" t="str">
        <f>IF(VLOOKUP(A653,[4]ImportationMaterialProgrammingE!B$4:U$1048576,20,0)=0,"",VLOOKUP(A653,[4]ImportationMaterialProgrammingE!B$4:U$1048576,20,0))</f>
        <v>22/03/2022</v>
      </c>
      <c r="J653" s="15" t="str">
        <f>IF(VLOOKUP(A653,[4]ImportationMaterialProgrammingE!B$3:Y$1048576,24,0)&lt;&gt;"","Sim","Não")</f>
        <v>Não</v>
      </c>
      <c r="K653" s="15" t="str">
        <f>IF(VLOOKUP(A653,[4]ImportationMaterialProgrammingE!B:X,23,0)="DTA TRANSP",VLOOKUP(A653,[4]ImportationMaterialProgrammingE!B:V,21,0),"")</f>
        <v/>
      </c>
      <c r="L653" s="15" t="str">
        <f>IF(VLOOKUP(A653,[4]ImportationMaterialProgrammingE!B:Y,24,0)=0,"",VLOOKUP(A653,[4]ImportationMaterialProgrammingE!B:Y,24,0))</f>
        <v/>
      </c>
      <c r="Q653" s="16" t="str">
        <f>VLOOKUP(A653,[4]ImportationMaterialProgrammingE!B:AN,39,0)</f>
        <v xml:space="preserve">          </v>
      </c>
      <c r="R653" s="22" t="e">
        <f>VLOOKUP(E653,[3]Relatório!$A$1:$AK$65536,29,0)</f>
        <v>#N/A</v>
      </c>
      <c r="T653" s="17" t="str">
        <f>VLOOKUP(A653,[4]ImportationMaterialProgrammingE!B:F,5,0)</f>
        <v/>
      </c>
      <c r="U653" s="22" t="e">
        <f>VLOOKUP(E653,[3]Relatório!$A$1:$AK$65536,33,0)</f>
        <v>#N/A</v>
      </c>
      <c r="W653" s="18" t="str">
        <f t="shared" ca="1" si="39"/>
        <v/>
      </c>
      <c r="Z653" s="15" t="str">
        <f>VLOOKUP(A653,[4]ImportationMaterialProgrammingE!B:X,23,0)</f>
        <v/>
      </c>
      <c r="AA653" s="1" t="str">
        <f>IF(Z653="DTA TRANSP","",VLOOKUP(A653,[4]ImportationMaterialProgrammingE!$B:$V,21,0))</f>
        <v/>
      </c>
      <c r="AB653" s="22" t="e">
        <f>VLOOKUP(E653,[3]Relatório!$A$1:$AK$65536,36,0)</f>
        <v>#N/A</v>
      </c>
      <c r="AF653" s="24"/>
      <c r="AG653" s="24"/>
      <c r="AH653" s="24"/>
      <c r="AI653" s="24"/>
    </row>
    <row r="654" spans="1:35" x14ac:dyDescent="0.25">
      <c r="A654" s="34">
        <v>80536930</v>
      </c>
      <c r="B654" s="33">
        <v>1250254341</v>
      </c>
      <c r="C654" s="33" t="s">
        <v>588</v>
      </c>
      <c r="D654" s="15">
        <f>VLOOKUP(C654,[1]CC!D$3:P$20,12,0)</f>
        <v>44639</v>
      </c>
      <c r="E654" s="16" t="str">
        <f>VLOOKUP(A654,[4]ImportationMaterialProgrammingE!B$3:C$1048576,2,0)</f>
        <v xml:space="preserve">540202306 </v>
      </c>
      <c r="H654" s="17">
        <f t="shared" ca="1" si="38"/>
        <v>91</v>
      </c>
      <c r="I654" s="15" t="str">
        <f>IF(VLOOKUP(A654,[4]ImportationMaterialProgrammingE!B$4:U$1048576,20,0)=0,"",VLOOKUP(A654,[4]ImportationMaterialProgrammingE!B$4:U$1048576,20,0))</f>
        <v/>
      </c>
      <c r="J654" s="15" t="str">
        <f>IF(VLOOKUP(A654,[4]ImportationMaterialProgrammingE!B$3:Y$1048576,24,0)&lt;&gt;"","Sim","Não")</f>
        <v>Não</v>
      </c>
      <c r="K654" s="15" t="str">
        <f>IF(VLOOKUP(A654,[4]ImportationMaterialProgrammingE!B:X,23,0)="DTA TRANSP",VLOOKUP(A654,[4]ImportationMaterialProgrammingE!B:V,21,0),"")</f>
        <v/>
      </c>
      <c r="L654" s="15" t="str">
        <f>IF(VLOOKUP(A654,[4]ImportationMaterialProgrammingE!B:Y,24,0)=0,"",VLOOKUP(A654,[4]ImportationMaterialProgrammingE!B:Y,24,0))</f>
        <v/>
      </c>
      <c r="Q654" s="16" t="str">
        <f>VLOOKUP(A654,[4]ImportationMaterialProgrammingE!B:AN,39,0)</f>
        <v xml:space="preserve">          </v>
      </c>
      <c r="R654" s="22" t="e">
        <f>VLOOKUP(E654,[3]Relatório!$A$1:$AK$65536,29,0)</f>
        <v>#N/A</v>
      </c>
      <c r="T654" s="17" t="str">
        <f>VLOOKUP(A654,[4]ImportationMaterialProgrammingE!B:F,5,0)</f>
        <v/>
      </c>
      <c r="U654" s="22" t="e">
        <f>VLOOKUP(E654,[3]Relatório!$A$1:$AK$65536,33,0)</f>
        <v>#N/A</v>
      </c>
      <c r="W654" s="18" t="str">
        <f t="shared" ca="1" si="39"/>
        <v/>
      </c>
      <c r="Z654" s="15" t="str">
        <f>VLOOKUP(A654,[4]ImportationMaterialProgrammingE!B:X,23,0)</f>
        <v/>
      </c>
      <c r="AA654" s="1" t="str">
        <f>IF(Z654="DTA TRANSP","",VLOOKUP(A654,[4]ImportationMaterialProgrammingE!$B:$V,21,0))</f>
        <v/>
      </c>
      <c r="AB654" s="22" t="e">
        <f>VLOOKUP(E654,[3]Relatório!$A$1:$AK$65536,36,0)</f>
        <v>#N/A</v>
      </c>
      <c r="AF654" s="24"/>
      <c r="AG654" s="24"/>
      <c r="AH654" s="24"/>
      <c r="AI654" s="24"/>
    </row>
    <row r="655" spans="1:35" x14ac:dyDescent="0.25">
      <c r="A655" s="34">
        <v>80536956</v>
      </c>
      <c r="B655" s="33">
        <v>1250254345</v>
      </c>
      <c r="C655" s="33" t="s">
        <v>588</v>
      </c>
      <c r="D655" s="15">
        <f>VLOOKUP(C655,[1]CC!D$3:P$20,12,0)</f>
        <v>44639</v>
      </c>
      <c r="E655" s="16" t="str">
        <f>VLOOKUP(A655,[4]ImportationMaterialProgrammingE!B$3:C$1048576,2,0)</f>
        <v xml:space="preserve">540202453 </v>
      </c>
      <c r="H655" s="17">
        <f t="shared" ca="1" si="38"/>
        <v>91</v>
      </c>
      <c r="I655" s="15" t="str">
        <f>IF(VLOOKUP(A655,[4]ImportationMaterialProgrammingE!B$4:U$1048576,20,0)=0,"",VLOOKUP(A655,[4]ImportationMaterialProgrammingE!B$4:U$1048576,20,0))</f>
        <v>23/03/2022</v>
      </c>
      <c r="J655" s="15" t="str">
        <f>IF(VLOOKUP(A655,[4]ImportationMaterialProgrammingE!B$3:Y$1048576,24,0)&lt;&gt;"","Sim","Não")</f>
        <v>Não</v>
      </c>
      <c r="K655" s="15" t="str">
        <f>IF(VLOOKUP(A655,[4]ImportationMaterialProgrammingE!B:X,23,0)="DTA TRANSP",VLOOKUP(A655,[4]ImportationMaterialProgrammingE!B:V,21,0),"")</f>
        <v/>
      </c>
      <c r="L655" s="15" t="str">
        <f>IF(VLOOKUP(A655,[4]ImportationMaterialProgrammingE!B:Y,24,0)=0,"",VLOOKUP(A655,[4]ImportationMaterialProgrammingE!B:Y,24,0))</f>
        <v/>
      </c>
      <c r="Q655" s="16" t="str">
        <f>VLOOKUP(A655,[4]ImportationMaterialProgrammingE!B:AN,39,0)</f>
        <v xml:space="preserve">          </v>
      </c>
      <c r="R655" s="22" t="e">
        <f>VLOOKUP(E655,[3]Relatório!$A$1:$AK$65536,29,0)</f>
        <v>#N/A</v>
      </c>
      <c r="T655" s="17" t="str">
        <f>VLOOKUP(A655,[4]ImportationMaterialProgrammingE!B:F,5,0)</f>
        <v/>
      </c>
      <c r="U655" s="22" t="e">
        <f>VLOOKUP(E655,[3]Relatório!$A$1:$AK$65536,33,0)</f>
        <v>#N/A</v>
      </c>
      <c r="W655" s="18" t="str">
        <f t="shared" ca="1" si="39"/>
        <v/>
      </c>
      <c r="Z655" s="15" t="str">
        <f>VLOOKUP(A655,[4]ImportationMaterialProgrammingE!B:X,23,0)</f>
        <v/>
      </c>
      <c r="AA655" s="1" t="str">
        <f>IF(Z655="DTA TRANSP","",VLOOKUP(A655,[4]ImportationMaterialProgrammingE!$B:$V,21,0))</f>
        <v/>
      </c>
      <c r="AB655" s="22" t="e">
        <f>VLOOKUP(E655,[3]Relatório!$A$1:$AK$65536,36,0)</f>
        <v>#N/A</v>
      </c>
      <c r="AF655" s="24"/>
      <c r="AG655" s="24"/>
      <c r="AH655" s="24"/>
      <c r="AI655" s="24"/>
    </row>
    <row r="656" spans="1:35" x14ac:dyDescent="0.25">
      <c r="A656" s="34">
        <v>80536964</v>
      </c>
      <c r="B656" s="33">
        <v>1250254344</v>
      </c>
      <c r="C656" s="33" t="s">
        <v>588</v>
      </c>
      <c r="D656" s="15">
        <f>VLOOKUP(C656,[1]CC!D$3:P$20,12,0)</f>
        <v>44639</v>
      </c>
      <c r="E656" s="16" t="str">
        <f>VLOOKUP(A656,[4]ImportationMaterialProgrammingE!B$3:C$1048576,2,0)</f>
        <v xml:space="preserve">540202307 </v>
      </c>
      <c r="H656" s="17">
        <f t="shared" ca="1" si="38"/>
        <v>91</v>
      </c>
      <c r="I656" s="15" t="str">
        <f>IF(VLOOKUP(A656,[4]ImportationMaterialProgrammingE!B$4:U$1048576,20,0)=0,"",VLOOKUP(A656,[4]ImportationMaterialProgrammingE!B$4:U$1048576,20,0))</f>
        <v/>
      </c>
      <c r="J656" s="15" t="str">
        <f>IF(VLOOKUP(A656,[4]ImportationMaterialProgrammingE!B$3:Y$1048576,24,0)&lt;&gt;"","Sim","Não")</f>
        <v>Não</v>
      </c>
      <c r="K656" s="15" t="str">
        <f>IF(VLOOKUP(A656,[4]ImportationMaterialProgrammingE!B:X,23,0)="DTA TRANSP",VLOOKUP(A656,[4]ImportationMaterialProgrammingE!B:V,21,0),"")</f>
        <v>22/03/2022</v>
      </c>
      <c r="L656" s="15" t="str">
        <f>IF(VLOOKUP(A656,[4]ImportationMaterialProgrammingE!B:Y,24,0)=0,"",VLOOKUP(A656,[4]ImportationMaterialProgrammingE!B:Y,24,0))</f>
        <v/>
      </c>
      <c r="Q656" s="16" t="str">
        <f>VLOOKUP(A656,[4]ImportationMaterialProgrammingE!B:AN,39,0)</f>
        <v xml:space="preserve">          </v>
      </c>
      <c r="R656" s="22" t="e">
        <f>VLOOKUP(E656,[3]Relatório!$A$1:$AK$65536,29,0)</f>
        <v>#N/A</v>
      </c>
      <c r="T656" s="17" t="str">
        <f>VLOOKUP(A656,[4]ImportationMaterialProgrammingE!B:F,5,0)</f>
        <v/>
      </c>
      <c r="U656" s="22" t="e">
        <f>VLOOKUP(E656,[3]Relatório!$A$1:$AK$65536,33,0)</f>
        <v>#N/A</v>
      </c>
      <c r="W656" s="18" t="str">
        <f t="shared" ca="1" si="39"/>
        <v/>
      </c>
      <c r="Z656" s="15" t="str">
        <f>VLOOKUP(A656,[4]ImportationMaterialProgrammingE!B:X,23,0)</f>
        <v>DTA TRANSP</v>
      </c>
      <c r="AA656" s="1" t="str">
        <f>IF(Z656="DTA TRANSP","",VLOOKUP(A656,[4]ImportationMaterialProgrammingE!$B:$V,21,0))</f>
        <v/>
      </c>
      <c r="AB656" s="22" t="e">
        <f>VLOOKUP(E656,[3]Relatório!$A$1:$AK$65536,36,0)</f>
        <v>#N/A</v>
      </c>
      <c r="AF656" s="24"/>
      <c r="AG656" s="24"/>
      <c r="AH656" s="24"/>
      <c r="AI656" s="24"/>
    </row>
    <row r="657" spans="1:35" x14ac:dyDescent="0.25">
      <c r="A657" s="34">
        <v>80536971</v>
      </c>
      <c r="B657" s="33">
        <v>1250254342</v>
      </c>
      <c r="C657" s="33" t="s">
        <v>588</v>
      </c>
      <c r="D657" s="15">
        <f>VLOOKUP(C657,[1]CC!D$3:P$20,12,0)</f>
        <v>44639</v>
      </c>
      <c r="E657" s="16" t="str">
        <f>VLOOKUP(A657,[4]ImportationMaterialProgrammingE!B$3:C$1048576,2,0)</f>
        <v xml:space="preserve">540202319 </v>
      </c>
      <c r="H657" s="17">
        <f t="shared" ca="1" si="38"/>
        <v>91</v>
      </c>
      <c r="I657" s="15" t="str">
        <f>IF(VLOOKUP(A657,[4]ImportationMaterialProgrammingE!B$4:U$1048576,20,0)=0,"",VLOOKUP(A657,[4]ImportationMaterialProgrammingE!B$4:U$1048576,20,0))</f>
        <v/>
      </c>
      <c r="J657" s="15" t="str">
        <f>IF(VLOOKUP(A657,[4]ImportationMaterialProgrammingE!B$3:Y$1048576,24,0)&lt;&gt;"","Sim","Não")</f>
        <v>Não</v>
      </c>
      <c r="K657" s="15" t="str">
        <f>IF(VLOOKUP(A657,[4]ImportationMaterialProgrammingE!B:X,23,0)="DTA TRANSP",VLOOKUP(A657,[4]ImportationMaterialProgrammingE!B:V,21,0),"")</f>
        <v>22/03/2022</v>
      </c>
      <c r="L657" s="15" t="str">
        <f>IF(VLOOKUP(A657,[4]ImportationMaterialProgrammingE!B:Y,24,0)=0,"",VLOOKUP(A657,[4]ImportationMaterialProgrammingE!B:Y,24,0))</f>
        <v/>
      </c>
      <c r="Q657" s="16" t="str">
        <f>VLOOKUP(A657,[4]ImportationMaterialProgrammingE!B:AN,39,0)</f>
        <v xml:space="preserve">          </v>
      </c>
      <c r="R657" s="22" t="e">
        <f>VLOOKUP(E657,[3]Relatório!$A$1:$AK$65536,29,0)</f>
        <v>#N/A</v>
      </c>
      <c r="T657" s="17" t="str">
        <f>VLOOKUP(A657,[4]ImportationMaterialProgrammingE!B:F,5,0)</f>
        <v/>
      </c>
      <c r="U657" s="22" t="e">
        <f>VLOOKUP(E657,[3]Relatório!$A$1:$AK$65536,33,0)</f>
        <v>#N/A</v>
      </c>
      <c r="W657" s="18" t="str">
        <f t="shared" ca="1" si="39"/>
        <v/>
      </c>
      <c r="Z657" s="15" t="str">
        <f>VLOOKUP(A657,[4]ImportationMaterialProgrammingE!B:X,23,0)</f>
        <v>DTA TRANSP</v>
      </c>
      <c r="AA657" s="1" t="str">
        <f>IF(Z657="DTA TRANSP","",VLOOKUP(A657,[4]ImportationMaterialProgrammingE!$B:$V,21,0))</f>
        <v/>
      </c>
      <c r="AB657" s="22" t="e">
        <f>VLOOKUP(E657,[3]Relatório!$A$1:$AK$65536,36,0)</f>
        <v>#N/A</v>
      </c>
      <c r="AF657" s="24"/>
      <c r="AG657" s="24"/>
      <c r="AH657" s="24"/>
      <c r="AI657" s="24"/>
    </row>
    <row r="658" spans="1:35" x14ac:dyDescent="0.25">
      <c r="A658" s="34">
        <v>80536977</v>
      </c>
      <c r="B658" s="33">
        <v>1250254347</v>
      </c>
      <c r="C658" s="33" t="s">
        <v>588</v>
      </c>
      <c r="D658" s="15">
        <f>VLOOKUP(C658,[1]CC!D$3:P$20,12,0)</f>
        <v>44639</v>
      </c>
      <c r="E658" s="16" t="str">
        <f>VLOOKUP(A658,[4]ImportationMaterialProgrammingE!B$3:C$1048576,2,0)</f>
        <v xml:space="preserve">540202308 </v>
      </c>
      <c r="H658" s="17">
        <f t="shared" ca="1" si="38"/>
        <v>91</v>
      </c>
      <c r="I658" s="15" t="str">
        <f>IF(VLOOKUP(A658,[4]ImportationMaterialProgrammingE!B$4:U$1048576,20,0)=0,"",VLOOKUP(A658,[4]ImportationMaterialProgrammingE!B$4:U$1048576,20,0))</f>
        <v/>
      </c>
      <c r="J658" s="15" t="str">
        <f>IF(VLOOKUP(A658,[4]ImportationMaterialProgrammingE!B$3:Y$1048576,24,0)&lt;&gt;"","Sim","Não")</f>
        <v>Não</v>
      </c>
      <c r="K658" s="15" t="str">
        <f>IF(VLOOKUP(A658,[4]ImportationMaterialProgrammingE!B:X,23,0)="DTA TRANSP",VLOOKUP(A658,[4]ImportationMaterialProgrammingE!B:V,21,0),"")</f>
        <v>22/03/2022</v>
      </c>
      <c r="L658" s="15" t="str">
        <f>IF(VLOOKUP(A658,[4]ImportationMaterialProgrammingE!B:Y,24,0)=0,"",VLOOKUP(A658,[4]ImportationMaterialProgrammingE!B:Y,24,0))</f>
        <v/>
      </c>
      <c r="Q658" s="16" t="str">
        <f>VLOOKUP(A658,[4]ImportationMaterialProgrammingE!B:AN,39,0)</f>
        <v xml:space="preserve">          </v>
      </c>
      <c r="R658" s="22" t="e">
        <f>VLOOKUP(E658,[3]Relatório!$A$1:$AK$65536,29,0)</f>
        <v>#N/A</v>
      </c>
      <c r="T658" s="17" t="str">
        <f>VLOOKUP(A658,[4]ImportationMaterialProgrammingE!B:F,5,0)</f>
        <v/>
      </c>
      <c r="U658" s="22" t="e">
        <f>VLOOKUP(E658,[3]Relatório!$A$1:$AK$65536,33,0)</f>
        <v>#N/A</v>
      </c>
      <c r="W658" s="18" t="str">
        <f t="shared" ca="1" si="39"/>
        <v/>
      </c>
      <c r="Z658" s="15" t="str">
        <f>VLOOKUP(A658,[4]ImportationMaterialProgrammingE!B:X,23,0)</f>
        <v>DTA TRANSP</v>
      </c>
      <c r="AA658" s="1" t="str">
        <f>IF(Z658="DTA TRANSP","",VLOOKUP(A658,[4]ImportationMaterialProgrammingE!$B:$V,21,0))</f>
        <v/>
      </c>
      <c r="AB658" s="22" t="e">
        <f>VLOOKUP(E658,[3]Relatório!$A$1:$AK$65536,36,0)</f>
        <v>#N/A</v>
      </c>
      <c r="AF658" s="24"/>
      <c r="AG658" s="24"/>
      <c r="AH658" s="24"/>
      <c r="AI658" s="24"/>
    </row>
    <row r="659" spans="1:35" x14ac:dyDescent="0.25">
      <c r="A659" s="34">
        <v>80536978</v>
      </c>
      <c r="B659" s="33">
        <v>1250254346</v>
      </c>
      <c r="C659" s="33" t="s">
        <v>588</v>
      </c>
      <c r="D659" s="15">
        <f>VLOOKUP(C659,[1]CC!D$3:P$20,12,0)</f>
        <v>44639</v>
      </c>
      <c r="E659" s="16" t="str">
        <f>VLOOKUP(A659,[4]ImportationMaterialProgrammingE!B$3:C$1048576,2,0)</f>
        <v xml:space="preserve">540202309 </v>
      </c>
      <c r="H659" s="17">
        <f t="shared" ca="1" si="38"/>
        <v>91</v>
      </c>
      <c r="I659" s="15" t="str">
        <f>IF(VLOOKUP(A659,[4]ImportationMaterialProgrammingE!B$4:U$1048576,20,0)=0,"",VLOOKUP(A659,[4]ImportationMaterialProgrammingE!B$4:U$1048576,20,0))</f>
        <v>22/03/2022</v>
      </c>
      <c r="J659" s="15" t="str">
        <f>IF(VLOOKUP(A659,[4]ImportationMaterialProgrammingE!B$3:Y$1048576,24,0)&lt;&gt;"","Sim","Não")</f>
        <v>Não</v>
      </c>
      <c r="K659" s="15" t="str">
        <f>IF(VLOOKUP(A659,[4]ImportationMaterialProgrammingE!B:X,23,0)="DTA TRANSP",VLOOKUP(A659,[4]ImportationMaterialProgrammingE!B:V,21,0),"")</f>
        <v/>
      </c>
      <c r="L659" s="15" t="str">
        <f>IF(VLOOKUP(A659,[4]ImportationMaterialProgrammingE!B:Y,24,0)=0,"",VLOOKUP(A659,[4]ImportationMaterialProgrammingE!B:Y,24,0))</f>
        <v/>
      </c>
      <c r="Q659" s="16" t="str">
        <f>VLOOKUP(A659,[4]ImportationMaterialProgrammingE!B:AN,39,0)</f>
        <v xml:space="preserve">          </v>
      </c>
      <c r="R659" s="22" t="e">
        <f>VLOOKUP(E659,[3]Relatório!$A$1:$AK$65536,29,0)</f>
        <v>#N/A</v>
      </c>
      <c r="T659" s="17" t="str">
        <f>VLOOKUP(A659,[4]ImportationMaterialProgrammingE!B:F,5,0)</f>
        <v/>
      </c>
      <c r="U659" s="22" t="e">
        <f>VLOOKUP(E659,[3]Relatório!$A$1:$AK$65536,33,0)</f>
        <v>#N/A</v>
      </c>
      <c r="W659" s="18" t="str">
        <f t="shared" ca="1" si="39"/>
        <v/>
      </c>
      <c r="Z659" s="15" t="str">
        <f>VLOOKUP(A659,[4]ImportationMaterialProgrammingE!B:X,23,0)</f>
        <v/>
      </c>
      <c r="AA659" s="1" t="str">
        <f>IF(Z659="DTA TRANSP","",VLOOKUP(A659,[4]ImportationMaterialProgrammingE!$B:$V,21,0))</f>
        <v/>
      </c>
      <c r="AB659" s="22" t="e">
        <f>VLOOKUP(E659,[3]Relatório!$A$1:$AK$65536,36,0)</f>
        <v>#N/A</v>
      </c>
      <c r="AF659" s="24"/>
      <c r="AG659" s="24"/>
      <c r="AH659" s="24"/>
      <c r="AI659" s="24"/>
    </row>
    <row r="660" spans="1:35" x14ac:dyDescent="0.25">
      <c r="A660" s="34">
        <v>80536979</v>
      </c>
      <c r="B660" s="33">
        <v>1250254349</v>
      </c>
      <c r="C660" s="33" t="s">
        <v>588</v>
      </c>
      <c r="D660" s="15">
        <f>VLOOKUP(C660,[1]CC!D$3:P$20,12,0)</f>
        <v>44639</v>
      </c>
      <c r="E660" s="16" t="str">
        <f>VLOOKUP(A660,[4]ImportationMaterialProgrammingE!B$3:C$1048576,2,0)</f>
        <v xml:space="preserve">540202310 </v>
      </c>
      <c r="H660" s="17">
        <f t="shared" ca="1" si="38"/>
        <v>91</v>
      </c>
      <c r="I660" s="15" t="str">
        <f>IF(VLOOKUP(A660,[4]ImportationMaterialProgrammingE!B$4:U$1048576,20,0)=0,"",VLOOKUP(A660,[4]ImportationMaterialProgrammingE!B$4:U$1048576,20,0))</f>
        <v/>
      </c>
      <c r="J660" s="15" t="str">
        <f>IF(VLOOKUP(A660,[4]ImportationMaterialProgrammingE!B$3:Y$1048576,24,0)&lt;&gt;"","Sim","Não")</f>
        <v>Não</v>
      </c>
      <c r="K660" s="15" t="str">
        <f>IF(VLOOKUP(A660,[4]ImportationMaterialProgrammingE!B:X,23,0)="DTA TRANSP",VLOOKUP(A660,[4]ImportationMaterialProgrammingE!B:V,21,0),"")</f>
        <v>22/03/2022</v>
      </c>
      <c r="L660" s="15" t="str">
        <f>IF(VLOOKUP(A660,[4]ImportationMaterialProgrammingE!B:Y,24,0)=0,"",VLOOKUP(A660,[4]ImportationMaterialProgrammingE!B:Y,24,0))</f>
        <v/>
      </c>
      <c r="Q660" s="16" t="str">
        <f>VLOOKUP(A660,[4]ImportationMaterialProgrammingE!B:AN,39,0)</f>
        <v xml:space="preserve">          </v>
      </c>
      <c r="R660" s="22" t="e">
        <f>VLOOKUP(E660,[3]Relatório!$A$1:$AK$65536,29,0)</f>
        <v>#N/A</v>
      </c>
      <c r="T660" s="17" t="str">
        <f>VLOOKUP(A660,[4]ImportationMaterialProgrammingE!B:F,5,0)</f>
        <v/>
      </c>
      <c r="U660" s="22" t="e">
        <f>VLOOKUP(E660,[3]Relatório!$A$1:$AK$65536,33,0)</f>
        <v>#N/A</v>
      </c>
      <c r="W660" s="18" t="str">
        <f t="shared" ca="1" si="39"/>
        <v/>
      </c>
      <c r="Z660" s="15" t="str">
        <f>VLOOKUP(A660,[4]ImportationMaterialProgrammingE!B:X,23,0)</f>
        <v>DTA TRANSP</v>
      </c>
      <c r="AA660" s="1" t="str">
        <f>IF(Z660="DTA TRANSP","",VLOOKUP(A660,[4]ImportationMaterialProgrammingE!$B:$V,21,0))</f>
        <v/>
      </c>
      <c r="AB660" s="22" t="e">
        <f>VLOOKUP(E660,[3]Relatório!$A$1:$AK$65536,36,0)</f>
        <v>#N/A</v>
      </c>
      <c r="AF660" s="24"/>
      <c r="AG660" s="24"/>
      <c r="AH660" s="24"/>
      <c r="AI660" s="24"/>
    </row>
    <row r="661" spans="1:35" x14ac:dyDescent="0.25">
      <c r="A661" s="34">
        <v>80536988</v>
      </c>
      <c r="B661" s="33">
        <v>1250254348</v>
      </c>
      <c r="C661" s="33" t="s">
        <v>588</v>
      </c>
      <c r="D661" s="15">
        <f>VLOOKUP(C661,[1]CC!D$3:P$20,12,0)</f>
        <v>44639</v>
      </c>
      <c r="E661" s="16" t="str">
        <f>VLOOKUP(A661,[4]ImportationMaterialProgrammingE!B$3:C$1048576,2,0)</f>
        <v xml:space="preserve">540202320 </v>
      </c>
      <c r="H661" s="17">
        <f t="shared" ca="1" si="38"/>
        <v>91</v>
      </c>
      <c r="I661" s="15" t="str">
        <f>IF(VLOOKUP(A661,[4]ImportationMaterialProgrammingE!B$4:U$1048576,20,0)=0,"",VLOOKUP(A661,[4]ImportationMaterialProgrammingE!B$4:U$1048576,20,0))</f>
        <v/>
      </c>
      <c r="J661" s="15" t="str">
        <f>IF(VLOOKUP(A661,[4]ImportationMaterialProgrammingE!B$3:Y$1048576,24,0)&lt;&gt;"","Sim","Não")</f>
        <v>Não</v>
      </c>
      <c r="K661" s="15" t="str">
        <f>IF(VLOOKUP(A661,[4]ImportationMaterialProgrammingE!B:X,23,0)="DTA TRANSP",VLOOKUP(A661,[4]ImportationMaterialProgrammingE!B:V,21,0),"")</f>
        <v>22/03/2022</v>
      </c>
      <c r="L661" s="15" t="str">
        <f>IF(VLOOKUP(A661,[4]ImportationMaterialProgrammingE!B:Y,24,0)=0,"",VLOOKUP(A661,[4]ImportationMaterialProgrammingE!B:Y,24,0))</f>
        <v/>
      </c>
      <c r="Q661" s="16" t="str">
        <f>VLOOKUP(A661,[4]ImportationMaterialProgrammingE!B:AN,39,0)</f>
        <v xml:space="preserve">          </v>
      </c>
      <c r="R661" s="22" t="e">
        <f>VLOOKUP(E661,[3]Relatório!$A$1:$AK$65536,29,0)</f>
        <v>#N/A</v>
      </c>
      <c r="T661" s="17" t="str">
        <f>VLOOKUP(A661,[4]ImportationMaterialProgrammingE!B:F,5,0)</f>
        <v/>
      </c>
      <c r="U661" s="22" t="e">
        <f>VLOOKUP(E661,[3]Relatório!$A$1:$AK$65536,33,0)</f>
        <v>#N/A</v>
      </c>
      <c r="W661" s="18" t="str">
        <f t="shared" ca="1" si="39"/>
        <v/>
      </c>
      <c r="Z661" s="15" t="str">
        <f>VLOOKUP(A661,[4]ImportationMaterialProgrammingE!B:X,23,0)</f>
        <v>DTA TRANSP</v>
      </c>
      <c r="AA661" s="1" t="str">
        <f>IF(Z661="DTA TRANSP","",VLOOKUP(A661,[4]ImportationMaterialProgrammingE!$B:$V,21,0))</f>
        <v/>
      </c>
      <c r="AB661" s="22" t="e">
        <f>VLOOKUP(E661,[3]Relatório!$A$1:$AK$65536,36,0)</f>
        <v>#N/A</v>
      </c>
      <c r="AF661" s="24"/>
      <c r="AG661" s="24"/>
      <c r="AH661" s="24"/>
      <c r="AI661" s="24"/>
    </row>
    <row r="662" spans="1:35" x14ac:dyDescent="0.25">
      <c r="A662" s="34">
        <v>80536999</v>
      </c>
      <c r="B662" s="33">
        <v>1250254351</v>
      </c>
      <c r="C662" s="33" t="s">
        <v>588</v>
      </c>
      <c r="D662" s="15">
        <f>VLOOKUP(C662,[1]CC!D$3:P$20,12,0)</f>
        <v>44639</v>
      </c>
      <c r="E662" s="16" t="str">
        <f>VLOOKUP(A662,[4]ImportationMaterialProgrammingE!B$3:C$1048576,2,0)</f>
        <v xml:space="preserve">540202321 </v>
      </c>
      <c r="H662" s="17">
        <f t="shared" ca="1" si="38"/>
        <v>91</v>
      </c>
      <c r="I662" s="15" t="str">
        <f>IF(VLOOKUP(A662,[4]ImportationMaterialProgrammingE!B$4:U$1048576,20,0)=0,"",VLOOKUP(A662,[4]ImportationMaterialProgrammingE!B$4:U$1048576,20,0))</f>
        <v>23/03/2022</v>
      </c>
      <c r="J662" s="15" t="str">
        <f>IF(VLOOKUP(A662,[4]ImportationMaterialProgrammingE!B$3:Y$1048576,24,0)&lt;&gt;"","Sim","Não")</f>
        <v>Não</v>
      </c>
      <c r="K662" s="15" t="str">
        <f>IF(VLOOKUP(A662,[4]ImportationMaterialProgrammingE!B:X,23,0)="DTA TRANSP",VLOOKUP(A662,[4]ImportationMaterialProgrammingE!B:V,21,0),"")</f>
        <v/>
      </c>
      <c r="L662" s="15" t="str">
        <f>IF(VLOOKUP(A662,[4]ImportationMaterialProgrammingE!B:Y,24,0)=0,"",VLOOKUP(A662,[4]ImportationMaterialProgrammingE!B:Y,24,0))</f>
        <v/>
      </c>
      <c r="Q662" s="16" t="str">
        <f>VLOOKUP(A662,[4]ImportationMaterialProgrammingE!B:AN,39,0)</f>
        <v xml:space="preserve">          </v>
      </c>
      <c r="R662" s="22" t="e">
        <f>VLOOKUP(E662,[3]Relatório!$A$1:$AK$65536,29,0)</f>
        <v>#N/A</v>
      </c>
      <c r="T662" s="17" t="str">
        <f>VLOOKUP(A662,[4]ImportationMaterialProgrammingE!B:F,5,0)</f>
        <v/>
      </c>
      <c r="U662" s="22" t="e">
        <f>VLOOKUP(E662,[3]Relatório!$A$1:$AK$65536,33,0)</f>
        <v>#N/A</v>
      </c>
      <c r="W662" s="18" t="str">
        <f t="shared" ca="1" si="39"/>
        <v/>
      </c>
      <c r="Z662" s="15" t="str">
        <f>VLOOKUP(A662,[4]ImportationMaterialProgrammingE!B:X,23,0)</f>
        <v>SBL</v>
      </c>
      <c r="AA662" s="1" t="str">
        <f>IF(Z662="DTA TRANSP","",VLOOKUP(A662,[4]ImportationMaterialProgrammingE!$B:$V,21,0))</f>
        <v/>
      </c>
      <c r="AB662" s="22" t="e">
        <f>VLOOKUP(E662,[3]Relatório!$A$1:$AK$65536,36,0)</f>
        <v>#N/A</v>
      </c>
      <c r="AF662" s="24"/>
      <c r="AG662" s="24"/>
      <c r="AH662" s="24"/>
      <c r="AI662" s="24"/>
    </row>
    <row r="663" spans="1:35" x14ac:dyDescent="0.25">
      <c r="A663" s="34">
        <v>80537042</v>
      </c>
      <c r="B663" s="33">
        <v>1250254350</v>
      </c>
      <c r="C663" s="33" t="s">
        <v>588</v>
      </c>
      <c r="D663" s="15">
        <f>VLOOKUP(C663,[1]CC!D$3:P$20,12,0)</f>
        <v>44639</v>
      </c>
      <c r="E663" s="16" t="str">
        <f>VLOOKUP(A663,[4]ImportationMaterialProgrammingE!B$3:C$1048576,2,0)</f>
        <v xml:space="preserve">540202455 </v>
      </c>
      <c r="H663" s="17">
        <f t="shared" ca="1" si="38"/>
        <v>91</v>
      </c>
      <c r="I663" s="15" t="str">
        <f>IF(VLOOKUP(A663,[4]ImportationMaterialProgrammingE!B$4:U$1048576,20,0)=0,"",VLOOKUP(A663,[4]ImportationMaterialProgrammingE!B$4:U$1048576,20,0))</f>
        <v/>
      </c>
      <c r="J663" s="15" t="str">
        <f>IF(VLOOKUP(A663,[4]ImportationMaterialProgrammingE!B$3:Y$1048576,24,0)&lt;&gt;"","Sim","Não")</f>
        <v>Não</v>
      </c>
      <c r="K663" s="15" t="str">
        <f>IF(VLOOKUP(A663,[4]ImportationMaterialProgrammingE!B:X,23,0)="DTA TRANSP",VLOOKUP(A663,[4]ImportationMaterialProgrammingE!B:V,21,0),"")</f>
        <v/>
      </c>
      <c r="L663" s="15" t="str">
        <f>IF(VLOOKUP(A663,[4]ImportationMaterialProgrammingE!B:Y,24,0)=0,"",VLOOKUP(A663,[4]ImportationMaterialProgrammingE!B:Y,24,0))</f>
        <v/>
      </c>
      <c r="Q663" s="16" t="str">
        <f>VLOOKUP(A663,[4]ImportationMaterialProgrammingE!B:AN,39,0)</f>
        <v xml:space="preserve">          </v>
      </c>
      <c r="R663" s="22" t="e">
        <f>VLOOKUP(E663,[3]Relatório!$A$1:$AK$65536,29,0)</f>
        <v>#N/A</v>
      </c>
      <c r="T663" s="17" t="str">
        <f>VLOOKUP(A663,[4]ImportationMaterialProgrammingE!B:F,5,0)</f>
        <v/>
      </c>
      <c r="U663" s="22" t="e">
        <f>VLOOKUP(E663,[3]Relatório!$A$1:$AK$65536,33,0)</f>
        <v>#N/A</v>
      </c>
      <c r="W663" s="18" t="str">
        <f t="shared" ca="1" si="39"/>
        <v/>
      </c>
      <c r="Z663" s="15" t="str">
        <f>VLOOKUP(A663,[4]ImportationMaterialProgrammingE!B:X,23,0)</f>
        <v/>
      </c>
      <c r="AA663" s="1" t="str">
        <f>IF(Z663="DTA TRANSP","",VLOOKUP(A663,[4]ImportationMaterialProgrammingE!$B:$V,21,0))</f>
        <v/>
      </c>
      <c r="AB663" s="22" t="e">
        <f>VLOOKUP(E663,[3]Relatório!$A$1:$AK$65536,36,0)</f>
        <v>#N/A</v>
      </c>
      <c r="AF663" s="24"/>
      <c r="AG663" s="24"/>
      <c r="AH663" s="24"/>
      <c r="AI663" s="24"/>
    </row>
    <row r="664" spans="1:35" x14ac:dyDescent="0.25">
      <c r="A664" s="34">
        <v>80537075</v>
      </c>
      <c r="B664" s="33">
        <v>1250254352</v>
      </c>
      <c r="C664" s="33" t="s">
        <v>588</v>
      </c>
      <c r="D664" s="15">
        <f>VLOOKUP(C664,[1]CC!D$3:P$20,12,0)</f>
        <v>44639</v>
      </c>
      <c r="E664" s="16" t="str">
        <f>VLOOKUP(A664,[4]ImportationMaterialProgrammingE!B$3:C$1048576,2,0)</f>
        <v xml:space="preserve">540202454 </v>
      </c>
      <c r="H664" s="17">
        <f t="shared" ca="1" si="38"/>
        <v>91</v>
      </c>
      <c r="I664" s="15" t="str">
        <f>IF(VLOOKUP(A664,[4]ImportationMaterialProgrammingE!B$4:U$1048576,20,0)=0,"",VLOOKUP(A664,[4]ImportationMaterialProgrammingE!B$4:U$1048576,20,0))</f>
        <v>22/03/2022</v>
      </c>
      <c r="J664" s="15" t="str">
        <f>IF(VLOOKUP(A664,[4]ImportationMaterialProgrammingE!B$3:Y$1048576,24,0)&lt;&gt;"","Sim","Não")</f>
        <v>Não</v>
      </c>
      <c r="K664" s="15" t="str">
        <f>IF(VLOOKUP(A664,[4]ImportationMaterialProgrammingE!B:X,23,0)="DTA TRANSP",VLOOKUP(A664,[4]ImportationMaterialProgrammingE!B:V,21,0),"")</f>
        <v/>
      </c>
      <c r="L664" s="15" t="str">
        <f>IF(VLOOKUP(A664,[4]ImportationMaterialProgrammingE!B:Y,24,0)=0,"",VLOOKUP(A664,[4]ImportationMaterialProgrammingE!B:Y,24,0))</f>
        <v/>
      </c>
      <c r="Q664" s="16" t="str">
        <f>VLOOKUP(A664,[4]ImportationMaterialProgrammingE!B:AN,39,0)</f>
        <v xml:space="preserve">          </v>
      </c>
      <c r="R664" s="22" t="e">
        <f>VLOOKUP(E664,[3]Relatório!$A$1:$AK$65536,29,0)</f>
        <v>#N/A</v>
      </c>
      <c r="T664" s="17" t="str">
        <f>VLOOKUP(A664,[4]ImportationMaterialProgrammingE!B:F,5,0)</f>
        <v/>
      </c>
      <c r="U664" s="22" t="e">
        <f>VLOOKUP(E664,[3]Relatório!$A$1:$AK$65536,33,0)</f>
        <v>#N/A</v>
      </c>
      <c r="W664" s="18" t="str">
        <f t="shared" ca="1" si="39"/>
        <v/>
      </c>
      <c r="Z664" s="15" t="str">
        <f>VLOOKUP(A664,[4]ImportationMaterialProgrammingE!B:X,23,0)</f>
        <v/>
      </c>
      <c r="AA664" s="1" t="str">
        <f>IF(Z664="DTA TRANSP","",VLOOKUP(A664,[4]ImportationMaterialProgrammingE!$B:$V,21,0))</f>
        <v/>
      </c>
      <c r="AB664" s="22" t="e">
        <f>VLOOKUP(E664,[3]Relatório!$A$1:$AK$65536,36,0)</f>
        <v>#N/A</v>
      </c>
      <c r="AF664" s="24"/>
      <c r="AG664" s="24"/>
      <c r="AH664" s="24"/>
      <c r="AI664" s="24"/>
    </row>
    <row r="665" spans="1:35" x14ac:dyDescent="0.25">
      <c r="A665" s="34">
        <v>80537078</v>
      </c>
      <c r="B665" s="33">
        <v>1250254354</v>
      </c>
      <c r="C665" s="33" t="s">
        <v>588</v>
      </c>
      <c r="D665" s="15">
        <f>VLOOKUP(C665,[1]CC!D$3:P$20,12,0)</f>
        <v>44639</v>
      </c>
      <c r="E665" s="16" t="str">
        <f>VLOOKUP(A665,[4]ImportationMaterialProgrammingE!B$3:C$1048576,2,0)</f>
        <v xml:space="preserve">540202330 </v>
      </c>
      <c r="H665" s="17">
        <f t="shared" ca="1" si="38"/>
        <v>91</v>
      </c>
      <c r="I665" s="15" t="str">
        <f>IF(VLOOKUP(A665,[4]ImportationMaterialProgrammingE!B$4:U$1048576,20,0)=0,"",VLOOKUP(A665,[4]ImportationMaterialProgrammingE!B$4:U$1048576,20,0))</f>
        <v>16/03/2022</v>
      </c>
      <c r="J665" s="15" t="str">
        <f>IF(VLOOKUP(A665,[4]ImportationMaterialProgrammingE!B$3:Y$1048576,24,0)&lt;&gt;"","Sim","Não")</f>
        <v>Não</v>
      </c>
      <c r="K665" s="15" t="str">
        <f>IF(VLOOKUP(A665,[4]ImportationMaterialProgrammingE!B:X,23,0)="DTA TRANSP",VLOOKUP(A665,[4]ImportationMaterialProgrammingE!B:V,21,0),"")</f>
        <v/>
      </c>
      <c r="L665" s="15" t="str">
        <f>IF(VLOOKUP(A665,[4]ImportationMaterialProgrammingE!B:Y,24,0)=0,"",VLOOKUP(A665,[4]ImportationMaterialProgrammingE!B:Y,24,0))</f>
        <v/>
      </c>
      <c r="Q665" s="16" t="str">
        <f>VLOOKUP(A665,[4]ImportationMaterialProgrammingE!B:AN,39,0)</f>
        <v xml:space="preserve">          </v>
      </c>
      <c r="R665" s="22" t="e">
        <f>VLOOKUP(E665,[3]Relatório!$A$1:$AK$65536,29,0)</f>
        <v>#N/A</v>
      </c>
      <c r="T665" s="17" t="str">
        <f>VLOOKUP(A665,[4]ImportationMaterialProgrammingE!B:F,5,0)</f>
        <v/>
      </c>
      <c r="U665" s="22" t="e">
        <f>VLOOKUP(E665,[3]Relatório!$A$1:$AK$65536,33,0)</f>
        <v>#N/A</v>
      </c>
      <c r="W665" s="18" t="str">
        <f t="shared" ca="1" si="39"/>
        <v/>
      </c>
      <c r="Z665" s="15" t="str">
        <f>VLOOKUP(A665,[4]ImportationMaterialProgrammingE!B:X,23,0)</f>
        <v/>
      </c>
      <c r="AA665" s="1" t="str">
        <f>IF(Z665="DTA TRANSP","",VLOOKUP(A665,[4]ImportationMaterialProgrammingE!$B:$V,21,0))</f>
        <v/>
      </c>
      <c r="AB665" s="22" t="e">
        <f>VLOOKUP(E665,[3]Relatório!$A$1:$AK$65536,36,0)</f>
        <v>#N/A</v>
      </c>
      <c r="AF665" s="24"/>
      <c r="AG665" s="24"/>
      <c r="AH665" s="24"/>
      <c r="AI665" s="24"/>
    </row>
    <row r="666" spans="1:35" x14ac:dyDescent="0.25">
      <c r="A666" s="34">
        <v>80537090</v>
      </c>
      <c r="B666" s="33">
        <v>1250254353</v>
      </c>
      <c r="C666" s="33" t="s">
        <v>588</v>
      </c>
      <c r="D666" s="15">
        <f>VLOOKUP(C666,[1]CC!D$3:P$20,12,0)</f>
        <v>44639</v>
      </c>
      <c r="E666" s="16" t="str">
        <f>VLOOKUP(A666,[4]ImportationMaterialProgrammingE!B$3:C$1048576,2,0)</f>
        <v xml:space="preserve">540202479 </v>
      </c>
      <c r="H666" s="17">
        <f t="shared" ca="1" si="38"/>
        <v>91</v>
      </c>
      <c r="I666" s="15" t="str">
        <f>IF(VLOOKUP(A666,[4]ImportationMaterialProgrammingE!B$4:U$1048576,20,0)=0,"",VLOOKUP(A666,[4]ImportationMaterialProgrammingE!B$4:U$1048576,20,0))</f>
        <v/>
      </c>
      <c r="J666" s="15" t="str">
        <f>IF(VLOOKUP(A666,[4]ImportationMaterialProgrammingE!B$3:Y$1048576,24,0)&lt;&gt;"","Sim","Não")</f>
        <v>Não</v>
      </c>
      <c r="K666" s="15" t="str">
        <f>IF(VLOOKUP(A666,[4]ImportationMaterialProgrammingE!B:X,23,0)="DTA TRANSP",VLOOKUP(A666,[4]ImportationMaterialProgrammingE!B:V,21,0),"")</f>
        <v/>
      </c>
      <c r="L666" s="15" t="str">
        <f>IF(VLOOKUP(A666,[4]ImportationMaterialProgrammingE!B:Y,24,0)=0,"",VLOOKUP(A666,[4]ImportationMaterialProgrammingE!B:Y,24,0))</f>
        <v/>
      </c>
      <c r="Q666" s="16" t="str">
        <f>VLOOKUP(A666,[4]ImportationMaterialProgrammingE!B:AN,39,0)</f>
        <v xml:space="preserve">          </v>
      </c>
      <c r="R666" s="22" t="e">
        <f>VLOOKUP(E666,[3]Relatório!$A$1:$AK$65536,29,0)</f>
        <v>#N/A</v>
      </c>
      <c r="T666" s="17" t="str">
        <f>VLOOKUP(A666,[4]ImportationMaterialProgrammingE!B:F,5,0)</f>
        <v/>
      </c>
      <c r="U666" s="22" t="e">
        <f>VLOOKUP(E666,[3]Relatório!$A$1:$AK$65536,33,0)</f>
        <v>#N/A</v>
      </c>
      <c r="W666" s="18" t="str">
        <f t="shared" ca="1" si="39"/>
        <v/>
      </c>
      <c r="Z666" s="15" t="str">
        <f>VLOOKUP(A666,[4]ImportationMaterialProgrammingE!B:X,23,0)</f>
        <v/>
      </c>
      <c r="AA666" s="1" t="str">
        <f>IF(Z666="DTA TRANSP","",VLOOKUP(A666,[4]ImportationMaterialProgrammingE!$B:$V,21,0))</f>
        <v/>
      </c>
      <c r="AB666" s="22" t="e">
        <f>VLOOKUP(E666,[3]Relatório!$A$1:$AK$65536,36,0)</f>
        <v>#N/A</v>
      </c>
      <c r="AF666" s="24"/>
      <c r="AG666" s="24"/>
      <c r="AH666" s="24"/>
      <c r="AI666" s="24"/>
    </row>
    <row r="667" spans="1:35" x14ac:dyDescent="0.25">
      <c r="A667" s="34">
        <v>80537111</v>
      </c>
      <c r="B667" s="33">
        <v>1250254355</v>
      </c>
      <c r="C667" s="33" t="s">
        <v>588</v>
      </c>
      <c r="D667" s="15">
        <f>VLOOKUP(C667,[1]CC!D$3:P$20,12,0)</f>
        <v>44639</v>
      </c>
      <c r="E667" s="16" t="str">
        <f>VLOOKUP(A667,[4]ImportationMaterialProgrammingE!B$3:C$1048576,2,0)</f>
        <v xml:space="preserve">540202480 </v>
      </c>
      <c r="H667" s="17">
        <f t="shared" ca="1" si="38"/>
        <v>91</v>
      </c>
      <c r="I667" s="15" t="str">
        <f>IF(VLOOKUP(A667,[4]ImportationMaterialProgrammingE!B$4:U$1048576,20,0)=0,"",VLOOKUP(A667,[4]ImportationMaterialProgrammingE!B$4:U$1048576,20,0))</f>
        <v>31/03/2022</v>
      </c>
      <c r="J667" s="15" t="str">
        <f>IF(VLOOKUP(A667,[4]ImportationMaterialProgrammingE!B$3:Y$1048576,24,0)&lt;&gt;"","Sim","Não")</f>
        <v>Não</v>
      </c>
      <c r="K667" s="15" t="str">
        <f>IF(VLOOKUP(A667,[4]ImportationMaterialProgrammingE!B:X,23,0)="DTA TRANSP",VLOOKUP(A667,[4]ImportationMaterialProgrammingE!B:V,21,0),"")</f>
        <v/>
      </c>
      <c r="L667" s="15" t="str">
        <f>IF(VLOOKUP(A667,[4]ImportationMaterialProgrammingE!B:Y,24,0)=0,"",VLOOKUP(A667,[4]ImportationMaterialProgrammingE!B:Y,24,0))</f>
        <v/>
      </c>
      <c r="Q667" s="16" t="str">
        <f>VLOOKUP(A667,[4]ImportationMaterialProgrammingE!B:AN,39,0)</f>
        <v xml:space="preserve">          </v>
      </c>
      <c r="R667" s="22" t="e">
        <f>VLOOKUP(E667,[3]Relatório!$A$1:$AK$65536,29,0)</f>
        <v>#N/A</v>
      </c>
      <c r="T667" s="17" t="str">
        <f>VLOOKUP(A667,[4]ImportationMaterialProgrammingE!B:F,5,0)</f>
        <v/>
      </c>
      <c r="U667" s="22" t="e">
        <f>VLOOKUP(E667,[3]Relatório!$A$1:$AK$65536,33,0)</f>
        <v>#N/A</v>
      </c>
      <c r="W667" s="18" t="str">
        <f t="shared" ca="1" si="39"/>
        <v/>
      </c>
      <c r="Z667" s="15" t="str">
        <f>VLOOKUP(A667,[4]ImportationMaterialProgrammingE!B:X,23,0)</f>
        <v/>
      </c>
      <c r="AA667" s="1" t="str">
        <f>IF(Z667="DTA TRANSP","",VLOOKUP(A667,[4]ImportationMaterialProgrammingE!$B:$V,21,0))</f>
        <v/>
      </c>
      <c r="AB667" s="22" t="e">
        <f>VLOOKUP(E667,[3]Relatório!$A$1:$AK$65536,36,0)</f>
        <v>#N/A</v>
      </c>
      <c r="AF667" s="24"/>
      <c r="AG667" s="24"/>
      <c r="AH667" s="24"/>
      <c r="AI667" s="24"/>
    </row>
    <row r="668" spans="1:35" x14ac:dyDescent="0.25">
      <c r="A668" s="34">
        <v>80537116</v>
      </c>
      <c r="B668" s="33">
        <v>1250254357</v>
      </c>
      <c r="C668" s="33" t="s">
        <v>588</v>
      </c>
      <c r="D668" s="15">
        <f>VLOOKUP(C668,[1]CC!D$3:P$20,12,0)</f>
        <v>44639</v>
      </c>
      <c r="E668" s="16" t="str">
        <f>VLOOKUP(A668,[4]ImportationMaterialProgrammingE!B$3:C$1048576,2,0)</f>
        <v xml:space="preserve">540202432 </v>
      </c>
      <c r="H668" s="17">
        <f t="shared" ca="1" si="38"/>
        <v>91</v>
      </c>
      <c r="I668" s="15" t="str">
        <f>IF(VLOOKUP(A668,[4]ImportationMaterialProgrammingE!B$4:U$1048576,20,0)=0,"",VLOOKUP(A668,[4]ImportationMaterialProgrammingE!B$4:U$1048576,20,0))</f>
        <v>21/03/2022</v>
      </c>
      <c r="J668" s="15" t="str">
        <f>IF(VLOOKUP(A668,[4]ImportationMaterialProgrammingE!B$3:Y$1048576,24,0)&lt;&gt;"","Sim","Não")</f>
        <v>Não</v>
      </c>
      <c r="K668" s="15" t="str">
        <f>IF(VLOOKUP(A668,[4]ImportationMaterialProgrammingE!B:X,23,0)="DTA TRANSP",VLOOKUP(A668,[4]ImportationMaterialProgrammingE!B:V,21,0),"")</f>
        <v/>
      </c>
      <c r="L668" s="15" t="str">
        <f>IF(VLOOKUP(A668,[4]ImportationMaterialProgrammingE!B:Y,24,0)=0,"",VLOOKUP(A668,[4]ImportationMaterialProgrammingE!B:Y,24,0))</f>
        <v/>
      </c>
      <c r="Q668" s="16" t="str">
        <f>VLOOKUP(A668,[4]ImportationMaterialProgrammingE!B:AN,39,0)</f>
        <v xml:space="preserve">          </v>
      </c>
      <c r="R668" s="22" t="e">
        <f>VLOOKUP(E668,[3]Relatório!$A$1:$AK$65536,29,0)</f>
        <v>#N/A</v>
      </c>
      <c r="T668" s="17" t="str">
        <f>VLOOKUP(A668,[4]ImportationMaterialProgrammingE!B:F,5,0)</f>
        <v/>
      </c>
      <c r="U668" s="22" t="e">
        <f>VLOOKUP(E668,[3]Relatório!$A$1:$AK$65536,33,0)</f>
        <v>#N/A</v>
      </c>
      <c r="W668" s="18" t="str">
        <f t="shared" ca="1" si="39"/>
        <v/>
      </c>
      <c r="Z668" s="15" t="str">
        <f>VLOOKUP(A668,[4]ImportationMaterialProgrammingE!B:X,23,0)</f>
        <v>MBB</v>
      </c>
      <c r="AA668" s="1" t="str">
        <f>IF(Z668="DTA TRANSP","",VLOOKUP(A668,[4]ImportationMaterialProgrammingE!$B:$V,21,0))</f>
        <v>22/03/2022</v>
      </c>
      <c r="AB668" s="22" t="e">
        <f>VLOOKUP(E668,[3]Relatório!$A$1:$AK$65536,36,0)</f>
        <v>#N/A</v>
      </c>
      <c r="AF668" s="24"/>
      <c r="AG668" s="24"/>
      <c r="AH668" s="24"/>
      <c r="AI668" s="24"/>
    </row>
    <row r="669" spans="1:35" x14ac:dyDescent="0.25">
      <c r="A669" s="34">
        <v>80537126</v>
      </c>
      <c r="B669" s="33">
        <v>1250254356</v>
      </c>
      <c r="C669" s="33" t="s">
        <v>588</v>
      </c>
      <c r="D669" s="15">
        <f>VLOOKUP(C669,[1]CC!D$3:P$20,12,0)</f>
        <v>44639</v>
      </c>
      <c r="E669" s="16" t="str">
        <f>VLOOKUP(A669,[4]ImportationMaterialProgrammingE!B$3:C$1048576,2,0)</f>
        <v xml:space="preserve">540202336 </v>
      </c>
      <c r="H669" s="17">
        <f t="shared" ca="1" si="38"/>
        <v>91</v>
      </c>
      <c r="I669" s="15" t="str">
        <f>IF(VLOOKUP(A669,[4]ImportationMaterialProgrammingE!B$4:U$1048576,20,0)=0,"",VLOOKUP(A669,[4]ImportationMaterialProgrammingE!B$4:U$1048576,20,0))</f>
        <v>22/03/2022</v>
      </c>
      <c r="J669" s="15" t="str">
        <f>IF(VLOOKUP(A669,[4]ImportationMaterialProgrammingE!B$3:Y$1048576,24,0)&lt;&gt;"","Sim","Não")</f>
        <v>Não</v>
      </c>
      <c r="K669" s="15" t="str">
        <f>IF(VLOOKUP(A669,[4]ImportationMaterialProgrammingE!B:X,23,0)="DTA TRANSP",VLOOKUP(A669,[4]ImportationMaterialProgrammingE!B:V,21,0),"")</f>
        <v/>
      </c>
      <c r="L669" s="15" t="str">
        <f>IF(VLOOKUP(A669,[4]ImportationMaterialProgrammingE!B:Y,24,0)=0,"",VLOOKUP(A669,[4]ImportationMaterialProgrammingE!B:Y,24,0))</f>
        <v/>
      </c>
      <c r="Q669" s="16" t="str">
        <f>VLOOKUP(A669,[4]ImportationMaterialProgrammingE!B:AN,39,0)</f>
        <v xml:space="preserve">          </v>
      </c>
      <c r="R669" s="22" t="e">
        <f>VLOOKUP(E669,[3]Relatório!$A$1:$AK$65536,29,0)</f>
        <v>#N/A</v>
      </c>
      <c r="T669" s="17" t="str">
        <f>VLOOKUP(A669,[4]ImportationMaterialProgrammingE!B:F,5,0)</f>
        <v/>
      </c>
      <c r="U669" s="22" t="e">
        <f>VLOOKUP(E669,[3]Relatório!$A$1:$AK$65536,33,0)</f>
        <v>#N/A</v>
      </c>
      <c r="W669" s="18" t="str">
        <f t="shared" ca="1" si="39"/>
        <v/>
      </c>
      <c r="Z669" s="15" t="str">
        <f>VLOOKUP(A669,[4]ImportationMaterialProgrammingE!B:X,23,0)</f>
        <v>SBL</v>
      </c>
      <c r="AA669" s="1" t="str">
        <f>IF(Z669="DTA TRANSP","",VLOOKUP(A669,[4]ImportationMaterialProgrammingE!$B:$V,21,0))</f>
        <v/>
      </c>
      <c r="AB669" s="22" t="e">
        <f>VLOOKUP(E669,[3]Relatório!$A$1:$AK$65536,36,0)</f>
        <v>#N/A</v>
      </c>
      <c r="AF669" s="24"/>
      <c r="AG669" s="24"/>
      <c r="AH669" s="24"/>
      <c r="AI669" s="24"/>
    </row>
    <row r="670" spans="1:35" x14ac:dyDescent="0.25">
      <c r="A670" s="34">
        <v>80537130</v>
      </c>
      <c r="B670" s="33">
        <v>1250254358</v>
      </c>
      <c r="C670" s="33" t="s">
        <v>588</v>
      </c>
      <c r="D670" s="15">
        <f>VLOOKUP(C670,[1]CC!D$3:P$20,12,0)</f>
        <v>44639</v>
      </c>
      <c r="E670" s="16" t="str">
        <f>VLOOKUP(A670,[4]ImportationMaterialProgrammingE!B$3:C$1048576,2,0)</f>
        <v xml:space="preserve">540202481 </v>
      </c>
      <c r="H670" s="17">
        <f t="shared" ca="1" si="38"/>
        <v>91</v>
      </c>
      <c r="I670" s="15" t="str">
        <f>IF(VLOOKUP(A670,[4]ImportationMaterialProgrammingE!B$4:U$1048576,20,0)=0,"",VLOOKUP(A670,[4]ImportationMaterialProgrammingE!B$4:U$1048576,20,0))</f>
        <v>24/03/2022</v>
      </c>
      <c r="J670" s="15" t="str">
        <f>IF(VLOOKUP(A670,[4]ImportationMaterialProgrammingE!B$3:Y$1048576,24,0)&lt;&gt;"","Sim","Não")</f>
        <v>Não</v>
      </c>
      <c r="K670" s="15" t="str">
        <f>IF(VLOOKUP(A670,[4]ImportationMaterialProgrammingE!B:X,23,0)="DTA TRANSP",VLOOKUP(A670,[4]ImportationMaterialProgrammingE!B:V,21,0),"")</f>
        <v/>
      </c>
      <c r="L670" s="15" t="str">
        <f>IF(VLOOKUP(A670,[4]ImportationMaterialProgrammingE!B:Y,24,0)=0,"",VLOOKUP(A670,[4]ImportationMaterialProgrammingE!B:Y,24,0))</f>
        <v/>
      </c>
      <c r="Q670" s="16" t="str">
        <f>VLOOKUP(A670,[4]ImportationMaterialProgrammingE!B:AN,39,0)</f>
        <v xml:space="preserve">          </v>
      </c>
      <c r="R670" s="22" t="e">
        <f>VLOOKUP(E670,[3]Relatório!$A$1:$AK$65536,29,0)</f>
        <v>#N/A</v>
      </c>
      <c r="T670" s="17" t="str">
        <f>VLOOKUP(A670,[4]ImportationMaterialProgrammingE!B:F,5,0)</f>
        <v/>
      </c>
      <c r="U670" s="22" t="e">
        <f>VLOOKUP(E670,[3]Relatório!$A$1:$AK$65536,33,0)</f>
        <v>#N/A</v>
      </c>
      <c r="W670" s="18" t="str">
        <f t="shared" ca="1" si="39"/>
        <v/>
      </c>
      <c r="Z670" s="15" t="str">
        <f>VLOOKUP(A670,[4]ImportationMaterialProgrammingE!B:X,23,0)</f>
        <v/>
      </c>
      <c r="AA670" s="1" t="str">
        <f>IF(Z670="DTA TRANSP","",VLOOKUP(A670,[4]ImportationMaterialProgrammingE!$B:$V,21,0))</f>
        <v/>
      </c>
      <c r="AB670" s="22" t="e">
        <f>VLOOKUP(E670,[3]Relatório!$A$1:$AK$65536,36,0)</f>
        <v>#N/A</v>
      </c>
      <c r="AF670" s="24"/>
      <c r="AG670" s="24"/>
      <c r="AH670" s="24"/>
      <c r="AI670" s="24"/>
    </row>
    <row r="671" spans="1:35" x14ac:dyDescent="0.25">
      <c r="A671" s="34">
        <v>80537141</v>
      </c>
      <c r="B671" s="33">
        <v>1250254360</v>
      </c>
      <c r="C671" s="33" t="s">
        <v>588</v>
      </c>
      <c r="D671" s="15">
        <f>VLOOKUP(C671,[1]CC!D$3:P$20,12,0)</f>
        <v>44639</v>
      </c>
      <c r="E671" s="16" t="str">
        <f>VLOOKUP(A671,[4]ImportationMaterialProgrammingE!B$3:C$1048576,2,0)</f>
        <v xml:space="preserve">540202433 </v>
      </c>
      <c r="H671" s="17">
        <f t="shared" ca="1" si="38"/>
        <v>91</v>
      </c>
      <c r="I671" s="15" t="str">
        <f>IF(VLOOKUP(A671,[4]ImportationMaterialProgrammingE!B$4:U$1048576,20,0)=0,"",VLOOKUP(A671,[4]ImportationMaterialProgrammingE!B$4:U$1048576,20,0))</f>
        <v>24/03/2022</v>
      </c>
      <c r="J671" s="15" t="str">
        <f>IF(VLOOKUP(A671,[4]ImportationMaterialProgrammingE!B$3:Y$1048576,24,0)&lt;&gt;"","Sim","Não")</f>
        <v>Não</v>
      </c>
      <c r="K671" s="15" t="str">
        <f>IF(VLOOKUP(A671,[4]ImportationMaterialProgrammingE!B:X,23,0)="DTA TRANSP",VLOOKUP(A671,[4]ImportationMaterialProgrammingE!B:V,21,0),"")</f>
        <v/>
      </c>
      <c r="L671" s="15" t="str">
        <f>IF(VLOOKUP(A671,[4]ImportationMaterialProgrammingE!B:Y,24,0)=0,"",VLOOKUP(A671,[4]ImportationMaterialProgrammingE!B:Y,24,0))</f>
        <v/>
      </c>
      <c r="Q671" s="16" t="str">
        <f>VLOOKUP(A671,[4]ImportationMaterialProgrammingE!B:AN,39,0)</f>
        <v xml:space="preserve">          </v>
      </c>
      <c r="R671" s="22" t="e">
        <f>VLOOKUP(E671,[3]Relatório!$A$1:$AK$65536,29,0)</f>
        <v>#N/A</v>
      </c>
      <c r="T671" s="17" t="str">
        <f>VLOOKUP(A671,[4]ImportationMaterialProgrammingE!B:F,5,0)</f>
        <v/>
      </c>
      <c r="U671" s="22" t="e">
        <f>VLOOKUP(E671,[3]Relatório!$A$1:$AK$65536,33,0)</f>
        <v>#N/A</v>
      </c>
      <c r="W671" s="18" t="str">
        <f t="shared" ca="1" si="39"/>
        <v/>
      </c>
      <c r="Z671" s="15" t="str">
        <f>VLOOKUP(A671,[4]ImportationMaterialProgrammingE!B:X,23,0)</f>
        <v/>
      </c>
      <c r="AA671" s="1" t="str">
        <f>IF(Z671="DTA TRANSP","",VLOOKUP(A671,[4]ImportationMaterialProgrammingE!$B:$V,21,0))</f>
        <v/>
      </c>
      <c r="AB671" s="22" t="e">
        <f>VLOOKUP(E671,[3]Relatório!$A$1:$AK$65536,36,0)</f>
        <v>#N/A</v>
      </c>
      <c r="AF671" s="24"/>
      <c r="AG671" s="24"/>
      <c r="AH671" s="24"/>
      <c r="AI671" s="24"/>
    </row>
    <row r="672" spans="1:35" x14ac:dyDescent="0.25">
      <c r="A672" s="34">
        <v>80537160</v>
      </c>
      <c r="B672" s="33">
        <v>1250254359</v>
      </c>
      <c r="C672" s="33" t="s">
        <v>588</v>
      </c>
      <c r="D672" s="15">
        <f>VLOOKUP(C672,[1]CC!D$3:P$20,12,0)</f>
        <v>44639</v>
      </c>
      <c r="E672" s="16" t="str">
        <f>VLOOKUP(A672,[4]ImportationMaterialProgrammingE!B$3:C$1048576,2,0)</f>
        <v xml:space="preserve">540202331 </v>
      </c>
      <c r="H672" s="17">
        <f t="shared" ca="1" si="38"/>
        <v>91</v>
      </c>
      <c r="I672" s="15" t="str">
        <f>IF(VLOOKUP(A672,[4]ImportationMaterialProgrammingE!B$4:U$1048576,20,0)=0,"",VLOOKUP(A672,[4]ImportationMaterialProgrammingE!B$4:U$1048576,20,0))</f>
        <v/>
      </c>
      <c r="J672" s="15" t="str">
        <f>IF(VLOOKUP(A672,[4]ImportationMaterialProgrammingE!B$3:Y$1048576,24,0)&lt;&gt;"","Sim","Não")</f>
        <v>Não</v>
      </c>
      <c r="K672" s="15" t="str">
        <f>IF(VLOOKUP(A672,[4]ImportationMaterialProgrammingE!B:X,23,0)="DTA TRANSP",VLOOKUP(A672,[4]ImportationMaterialProgrammingE!B:V,21,0),"")</f>
        <v>22/03/2022</v>
      </c>
      <c r="L672" s="15" t="str">
        <f>IF(VLOOKUP(A672,[4]ImportationMaterialProgrammingE!B:Y,24,0)=0,"",VLOOKUP(A672,[4]ImportationMaterialProgrammingE!B:Y,24,0))</f>
        <v/>
      </c>
      <c r="Q672" s="16" t="str">
        <f>VLOOKUP(A672,[4]ImportationMaterialProgrammingE!B:AN,39,0)</f>
        <v xml:space="preserve">          </v>
      </c>
      <c r="R672" s="22" t="e">
        <f>VLOOKUP(E672,[3]Relatório!$A$1:$AK$65536,29,0)</f>
        <v>#N/A</v>
      </c>
      <c r="T672" s="17" t="str">
        <f>VLOOKUP(A672,[4]ImportationMaterialProgrammingE!B:F,5,0)</f>
        <v/>
      </c>
      <c r="U672" s="22" t="e">
        <f>VLOOKUP(E672,[3]Relatório!$A$1:$AK$65536,33,0)</f>
        <v>#N/A</v>
      </c>
      <c r="W672" s="18" t="str">
        <f t="shared" ca="1" si="39"/>
        <v/>
      </c>
      <c r="Z672" s="15" t="str">
        <f>VLOOKUP(A672,[4]ImportationMaterialProgrammingE!B:X,23,0)</f>
        <v>DTA TRANSP</v>
      </c>
      <c r="AA672" s="1" t="str">
        <f>IF(Z672="DTA TRANSP","",VLOOKUP(A672,[4]ImportationMaterialProgrammingE!$B:$V,21,0))</f>
        <v/>
      </c>
      <c r="AB672" s="22" t="e">
        <f>VLOOKUP(E672,[3]Relatório!$A$1:$AK$65536,36,0)</f>
        <v>#N/A</v>
      </c>
      <c r="AF672" s="24"/>
      <c r="AG672" s="24"/>
      <c r="AH672" s="24"/>
      <c r="AI672" s="24"/>
    </row>
    <row r="673" spans="1:35" x14ac:dyDescent="0.25">
      <c r="A673" s="34">
        <v>80537161</v>
      </c>
      <c r="B673" s="33">
        <v>1250254361</v>
      </c>
      <c r="C673" s="33" t="s">
        <v>588</v>
      </c>
      <c r="D673" s="15">
        <f>VLOOKUP(C673,[1]CC!D$3:P$20,12,0)</f>
        <v>44639</v>
      </c>
      <c r="E673" s="16" t="str">
        <f>VLOOKUP(A673,[4]ImportationMaterialProgrammingE!B$3:C$1048576,2,0)</f>
        <v xml:space="preserve">540202332 </v>
      </c>
      <c r="H673" s="17">
        <f t="shared" ca="1" si="38"/>
        <v>91</v>
      </c>
      <c r="I673" s="15" t="str">
        <f>IF(VLOOKUP(A673,[4]ImportationMaterialProgrammingE!B$4:U$1048576,20,0)=0,"",VLOOKUP(A673,[4]ImportationMaterialProgrammingE!B$4:U$1048576,20,0))</f>
        <v>21/03/2022</v>
      </c>
      <c r="J673" s="15" t="str">
        <f>IF(VLOOKUP(A673,[4]ImportationMaterialProgrammingE!B$3:Y$1048576,24,0)&lt;&gt;"","Sim","Não")</f>
        <v>Não</v>
      </c>
      <c r="K673" s="15" t="str">
        <f>IF(VLOOKUP(A673,[4]ImportationMaterialProgrammingE!B:X,23,0)="DTA TRANSP",VLOOKUP(A673,[4]ImportationMaterialProgrammingE!B:V,21,0),"")</f>
        <v/>
      </c>
      <c r="L673" s="15" t="str">
        <f>IF(VLOOKUP(A673,[4]ImportationMaterialProgrammingE!B:Y,24,0)=0,"",VLOOKUP(A673,[4]ImportationMaterialProgrammingE!B:Y,24,0))</f>
        <v/>
      </c>
      <c r="Q673" s="16" t="str">
        <f>VLOOKUP(A673,[4]ImportationMaterialProgrammingE!B:AN,39,0)</f>
        <v xml:space="preserve">          </v>
      </c>
      <c r="R673" s="22" t="e">
        <f>VLOOKUP(E673,[3]Relatório!$A$1:$AK$65536,29,0)</f>
        <v>#N/A</v>
      </c>
      <c r="T673" s="17" t="str">
        <f>VLOOKUP(A673,[4]ImportationMaterialProgrammingE!B:F,5,0)</f>
        <v/>
      </c>
      <c r="U673" s="22" t="e">
        <f>VLOOKUP(E673,[3]Relatório!$A$1:$AK$65536,33,0)</f>
        <v>#N/A</v>
      </c>
      <c r="W673" s="18" t="str">
        <f t="shared" ca="1" si="39"/>
        <v/>
      </c>
      <c r="Z673" s="15" t="str">
        <f>VLOOKUP(A673,[4]ImportationMaterialProgrammingE!B:X,23,0)</f>
        <v/>
      </c>
      <c r="AA673" s="1" t="str">
        <f>IF(Z673="DTA TRANSP","",VLOOKUP(A673,[4]ImportationMaterialProgrammingE!$B:$V,21,0))</f>
        <v/>
      </c>
      <c r="AB673" s="22" t="e">
        <f>VLOOKUP(E673,[3]Relatório!$A$1:$AK$65536,36,0)</f>
        <v>#N/A</v>
      </c>
      <c r="AF673" s="24"/>
      <c r="AG673" s="24"/>
      <c r="AH673" s="24"/>
      <c r="AI673" s="24"/>
    </row>
    <row r="674" spans="1:35" x14ac:dyDescent="0.25">
      <c r="A674" s="34">
        <v>80537163</v>
      </c>
      <c r="B674" s="33">
        <v>1250254362</v>
      </c>
      <c r="C674" s="33" t="s">
        <v>588</v>
      </c>
      <c r="D674" s="15">
        <f>VLOOKUP(C674,[1]CC!D$3:P$20,12,0)</f>
        <v>44639</v>
      </c>
      <c r="E674" s="16" t="str">
        <f>VLOOKUP(A674,[4]ImportationMaterialProgrammingE!B$3:C$1048576,2,0)</f>
        <v xml:space="preserve">540202335 </v>
      </c>
      <c r="H674" s="17">
        <f t="shared" ca="1" si="38"/>
        <v>91</v>
      </c>
      <c r="I674" s="15" t="str">
        <f>IF(VLOOKUP(A674,[4]ImportationMaterialProgrammingE!B$4:U$1048576,20,0)=0,"",VLOOKUP(A674,[4]ImportationMaterialProgrammingE!B$4:U$1048576,20,0))</f>
        <v/>
      </c>
      <c r="J674" s="15" t="str">
        <f>IF(VLOOKUP(A674,[4]ImportationMaterialProgrammingE!B$3:Y$1048576,24,0)&lt;&gt;"","Sim","Não")</f>
        <v>Não</v>
      </c>
      <c r="K674" s="15" t="str">
        <f>IF(VLOOKUP(A674,[4]ImportationMaterialProgrammingE!B:X,23,0)="DTA TRANSP",VLOOKUP(A674,[4]ImportationMaterialProgrammingE!B:V,21,0),"")</f>
        <v>24/03/2022</v>
      </c>
      <c r="L674" s="15" t="str">
        <f>IF(VLOOKUP(A674,[4]ImportationMaterialProgrammingE!B:Y,24,0)=0,"",VLOOKUP(A674,[4]ImportationMaterialProgrammingE!B:Y,24,0))</f>
        <v/>
      </c>
      <c r="Q674" s="16" t="str">
        <f>VLOOKUP(A674,[4]ImportationMaterialProgrammingE!B:AN,39,0)</f>
        <v xml:space="preserve">          </v>
      </c>
      <c r="R674" s="22" t="e">
        <f>VLOOKUP(E674,[3]Relatório!$A$1:$AK$65536,29,0)</f>
        <v>#N/A</v>
      </c>
      <c r="T674" s="17" t="str">
        <f>VLOOKUP(A674,[4]ImportationMaterialProgrammingE!B:F,5,0)</f>
        <v/>
      </c>
      <c r="U674" s="22" t="e">
        <f>VLOOKUP(E674,[3]Relatório!$A$1:$AK$65536,33,0)</f>
        <v>#N/A</v>
      </c>
      <c r="W674" s="18" t="str">
        <f t="shared" ca="1" si="39"/>
        <v/>
      </c>
      <c r="Z674" s="15" t="str">
        <f>VLOOKUP(A674,[4]ImportationMaterialProgrammingE!B:X,23,0)</f>
        <v>DTA TRANSP</v>
      </c>
      <c r="AA674" s="1" t="str">
        <f>IF(Z674="DTA TRANSP","",VLOOKUP(A674,[4]ImportationMaterialProgrammingE!$B:$V,21,0))</f>
        <v/>
      </c>
      <c r="AB674" s="22" t="e">
        <f>VLOOKUP(E674,[3]Relatório!$A$1:$AK$65536,36,0)</f>
        <v>#N/A</v>
      </c>
      <c r="AF674" s="24"/>
      <c r="AG674" s="24"/>
      <c r="AH674" s="24"/>
      <c r="AI674" s="24"/>
    </row>
    <row r="675" spans="1:35" x14ac:dyDescent="0.25">
      <c r="A675" s="34">
        <v>80537164</v>
      </c>
      <c r="B675" s="33">
        <v>1250254367</v>
      </c>
      <c r="C675" s="33" t="s">
        <v>588</v>
      </c>
      <c r="D675" s="15">
        <f>VLOOKUP(C675,[1]CC!D$3:P$20,12,0)</f>
        <v>44639</v>
      </c>
      <c r="E675" s="16" t="str">
        <f>VLOOKUP(A675,[4]ImportationMaterialProgrammingE!B$3:C$1048576,2,0)</f>
        <v xml:space="preserve">540202333 </v>
      </c>
      <c r="H675" s="17">
        <f t="shared" ca="1" si="38"/>
        <v>91</v>
      </c>
      <c r="I675" s="15" t="str">
        <f>IF(VLOOKUP(A675,[4]ImportationMaterialProgrammingE!B$4:U$1048576,20,0)=0,"",VLOOKUP(A675,[4]ImportationMaterialProgrammingE!B$4:U$1048576,20,0))</f>
        <v/>
      </c>
      <c r="J675" s="15" t="str">
        <f>IF(VLOOKUP(A675,[4]ImportationMaterialProgrammingE!B$3:Y$1048576,24,0)&lt;&gt;"","Sim","Não")</f>
        <v>Não</v>
      </c>
      <c r="K675" s="15" t="str">
        <f>IF(VLOOKUP(A675,[4]ImportationMaterialProgrammingE!B:X,23,0)="DTA TRANSP",VLOOKUP(A675,[4]ImportationMaterialProgrammingE!B:V,21,0),"")</f>
        <v>24/03/2022</v>
      </c>
      <c r="L675" s="15" t="str">
        <f>IF(VLOOKUP(A675,[4]ImportationMaterialProgrammingE!B:Y,24,0)=0,"",VLOOKUP(A675,[4]ImportationMaterialProgrammingE!B:Y,24,0))</f>
        <v/>
      </c>
      <c r="Q675" s="16" t="str">
        <f>VLOOKUP(A675,[4]ImportationMaterialProgrammingE!B:AN,39,0)</f>
        <v xml:space="preserve">          </v>
      </c>
      <c r="R675" s="22" t="e">
        <f>VLOOKUP(E675,[3]Relatório!$A$1:$AK$65536,29,0)</f>
        <v>#N/A</v>
      </c>
      <c r="T675" s="17" t="str">
        <f>VLOOKUP(A675,[4]ImportationMaterialProgrammingE!B:F,5,0)</f>
        <v/>
      </c>
      <c r="U675" s="22" t="e">
        <f>VLOOKUP(E675,[3]Relatório!$A$1:$AK$65536,33,0)</f>
        <v>#N/A</v>
      </c>
      <c r="W675" s="18" t="str">
        <f t="shared" ca="1" si="39"/>
        <v/>
      </c>
      <c r="Z675" s="15" t="str">
        <f>VLOOKUP(A675,[4]ImportationMaterialProgrammingE!B:X,23,0)</f>
        <v>DTA TRANSP</v>
      </c>
      <c r="AA675" s="1" t="str">
        <f>IF(Z675="DTA TRANSP","",VLOOKUP(A675,[4]ImportationMaterialProgrammingE!$B:$V,21,0))</f>
        <v/>
      </c>
      <c r="AB675" s="22" t="e">
        <f>VLOOKUP(E675,[3]Relatório!$A$1:$AK$65536,36,0)</f>
        <v>#N/A</v>
      </c>
      <c r="AF675" s="24"/>
      <c r="AG675" s="24"/>
      <c r="AH675" s="24"/>
      <c r="AI675" s="24"/>
    </row>
    <row r="676" spans="1:35" x14ac:dyDescent="0.25">
      <c r="A676" s="34">
        <v>80537177</v>
      </c>
      <c r="B676" s="33">
        <v>1250254363</v>
      </c>
      <c r="C676" s="33" t="s">
        <v>588</v>
      </c>
      <c r="D676" s="15">
        <f>VLOOKUP(C676,[1]CC!D$3:P$20,12,0)</f>
        <v>44639</v>
      </c>
      <c r="E676" s="16" t="str">
        <f>VLOOKUP(A676,[4]ImportationMaterialProgrammingE!B$3:C$1048576,2,0)</f>
        <v xml:space="preserve">540202300 </v>
      </c>
      <c r="H676" s="17">
        <f t="shared" ca="1" si="38"/>
        <v>91</v>
      </c>
      <c r="I676" s="15" t="str">
        <f>IF(VLOOKUP(A676,[4]ImportationMaterialProgrammingE!B$4:U$1048576,20,0)=0,"",VLOOKUP(A676,[4]ImportationMaterialProgrammingE!B$4:U$1048576,20,0))</f>
        <v/>
      </c>
      <c r="J676" s="15" t="str">
        <f>IF(VLOOKUP(A676,[4]ImportationMaterialProgrammingE!B$3:Y$1048576,24,0)&lt;&gt;"","Sim","Não")</f>
        <v>Não</v>
      </c>
      <c r="K676" s="15" t="str">
        <f>IF(VLOOKUP(A676,[4]ImportationMaterialProgrammingE!B:X,23,0)="DTA TRANSP",VLOOKUP(A676,[4]ImportationMaterialProgrammingE!B:V,21,0),"")</f>
        <v>21/03/2022</v>
      </c>
      <c r="L676" s="15" t="str">
        <f>IF(VLOOKUP(A676,[4]ImportationMaterialProgrammingE!B:Y,24,0)=0,"",VLOOKUP(A676,[4]ImportationMaterialProgrammingE!B:Y,24,0))</f>
        <v/>
      </c>
      <c r="Q676" s="16" t="str">
        <f>VLOOKUP(A676,[4]ImportationMaterialProgrammingE!B:AN,39,0)</f>
        <v xml:space="preserve">          </v>
      </c>
      <c r="R676" s="22" t="e">
        <f>VLOOKUP(E676,[3]Relatório!$A$1:$AK$65536,29,0)</f>
        <v>#N/A</v>
      </c>
      <c r="T676" s="17" t="str">
        <f>VLOOKUP(A676,[4]ImportationMaterialProgrammingE!B:F,5,0)</f>
        <v/>
      </c>
      <c r="U676" s="22" t="e">
        <f>VLOOKUP(E676,[3]Relatório!$A$1:$AK$65536,33,0)</f>
        <v>#N/A</v>
      </c>
      <c r="W676" s="18" t="str">
        <f t="shared" ca="1" si="39"/>
        <v/>
      </c>
      <c r="Z676" s="15" t="str">
        <f>VLOOKUP(A676,[4]ImportationMaterialProgrammingE!B:X,23,0)</f>
        <v>DTA TRANSP</v>
      </c>
      <c r="AA676" s="1" t="str">
        <f>IF(Z676="DTA TRANSP","",VLOOKUP(A676,[4]ImportationMaterialProgrammingE!$B:$V,21,0))</f>
        <v/>
      </c>
      <c r="AB676" s="22" t="e">
        <f>VLOOKUP(E676,[3]Relatório!$A$1:$AK$65536,36,0)</f>
        <v>#N/A</v>
      </c>
      <c r="AF676" s="24"/>
      <c r="AG676" s="24"/>
      <c r="AH676" s="24"/>
      <c r="AI676" s="24"/>
    </row>
    <row r="677" spans="1:35" x14ac:dyDescent="0.25">
      <c r="A677" s="34">
        <v>80537207</v>
      </c>
      <c r="B677" s="33">
        <v>1250254364</v>
      </c>
      <c r="C677" s="33" t="s">
        <v>588</v>
      </c>
      <c r="D677" s="15">
        <f>VLOOKUP(C677,[1]CC!D$3:P$20,12,0)</f>
        <v>44639</v>
      </c>
      <c r="E677" s="16" t="str">
        <f>VLOOKUP(A677,[4]ImportationMaterialProgrammingE!B$3:C$1048576,2,0)</f>
        <v xml:space="preserve">540202430 </v>
      </c>
      <c r="H677" s="17">
        <f t="shared" ca="1" si="38"/>
        <v>91</v>
      </c>
      <c r="I677" s="15" t="str">
        <f>IF(VLOOKUP(A677,[4]ImportationMaterialProgrammingE!B$4:U$1048576,20,0)=0,"",VLOOKUP(A677,[4]ImportationMaterialProgrammingE!B$4:U$1048576,20,0))</f>
        <v/>
      </c>
      <c r="J677" s="15" t="str">
        <f>IF(VLOOKUP(A677,[4]ImportationMaterialProgrammingE!B$3:Y$1048576,24,0)&lt;&gt;"","Sim","Não")</f>
        <v>Não</v>
      </c>
      <c r="K677" s="15" t="str">
        <f>IF(VLOOKUP(A677,[4]ImportationMaterialProgrammingE!B:X,23,0)="DTA TRANSP",VLOOKUP(A677,[4]ImportationMaterialProgrammingE!B:V,21,0),"")</f>
        <v/>
      </c>
      <c r="L677" s="15" t="str">
        <f>IF(VLOOKUP(A677,[4]ImportationMaterialProgrammingE!B:Y,24,0)=0,"",VLOOKUP(A677,[4]ImportationMaterialProgrammingE!B:Y,24,0))</f>
        <v/>
      </c>
      <c r="Q677" s="16" t="str">
        <f>VLOOKUP(A677,[4]ImportationMaterialProgrammingE!B:AN,39,0)</f>
        <v xml:space="preserve">          </v>
      </c>
      <c r="R677" s="22" t="e">
        <f>VLOOKUP(E677,[3]Relatório!$A$1:$AK$65536,29,0)</f>
        <v>#N/A</v>
      </c>
      <c r="T677" s="17" t="str">
        <f>VLOOKUP(A677,[4]ImportationMaterialProgrammingE!B:F,5,0)</f>
        <v/>
      </c>
      <c r="U677" s="22" t="e">
        <f>VLOOKUP(E677,[3]Relatório!$A$1:$AK$65536,33,0)</f>
        <v>#N/A</v>
      </c>
      <c r="W677" s="18" t="str">
        <f t="shared" ca="1" si="39"/>
        <v/>
      </c>
      <c r="Z677" s="15" t="str">
        <f>VLOOKUP(A677,[4]ImportationMaterialProgrammingE!B:X,23,0)</f>
        <v/>
      </c>
      <c r="AA677" s="1" t="str">
        <f>IF(Z677="DTA TRANSP","",VLOOKUP(A677,[4]ImportationMaterialProgrammingE!$B:$V,21,0))</f>
        <v/>
      </c>
      <c r="AB677" s="22" t="e">
        <f>VLOOKUP(E677,[3]Relatório!$A$1:$AK$65536,36,0)</f>
        <v>#N/A</v>
      </c>
      <c r="AF677" s="24"/>
      <c r="AG677" s="24"/>
      <c r="AH677" s="24"/>
      <c r="AI677" s="24"/>
    </row>
    <row r="678" spans="1:35" x14ac:dyDescent="0.25">
      <c r="A678" s="34">
        <v>80537208</v>
      </c>
      <c r="B678" s="33">
        <v>1250254365</v>
      </c>
      <c r="C678" s="33" t="s">
        <v>588</v>
      </c>
      <c r="D678" s="15">
        <f>VLOOKUP(C678,[1]CC!D$3:P$20,12,0)</f>
        <v>44639</v>
      </c>
      <c r="E678" s="16" t="str">
        <f>VLOOKUP(A678,[4]ImportationMaterialProgrammingE!B$3:C$1048576,2,0)</f>
        <v xml:space="preserve">540202337 </v>
      </c>
      <c r="H678" s="17">
        <f t="shared" ca="1" si="38"/>
        <v>91</v>
      </c>
      <c r="I678" s="15" t="str">
        <f>IF(VLOOKUP(A678,[4]ImportationMaterialProgrammingE!B$4:U$1048576,20,0)=0,"",VLOOKUP(A678,[4]ImportationMaterialProgrammingE!B$4:U$1048576,20,0))</f>
        <v/>
      </c>
      <c r="J678" s="15" t="str">
        <f>IF(VLOOKUP(A678,[4]ImportationMaterialProgrammingE!B$3:Y$1048576,24,0)&lt;&gt;"","Sim","Não")</f>
        <v>Não</v>
      </c>
      <c r="K678" s="15" t="str">
        <f>IF(VLOOKUP(A678,[4]ImportationMaterialProgrammingE!B:X,23,0)="DTA TRANSP",VLOOKUP(A678,[4]ImportationMaterialProgrammingE!B:V,21,0),"")</f>
        <v>24/03/2022</v>
      </c>
      <c r="L678" s="15" t="str">
        <f>IF(VLOOKUP(A678,[4]ImportationMaterialProgrammingE!B:Y,24,0)=0,"",VLOOKUP(A678,[4]ImportationMaterialProgrammingE!B:Y,24,0))</f>
        <v/>
      </c>
      <c r="Q678" s="16" t="str">
        <f>VLOOKUP(A678,[4]ImportationMaterialProgrammingE!B:AN,39,0)</f>
        <v xml:space="preserve">          </v>
      </c>
      <c r="R678" s="22" t="e">
        <f>VLOOKUP(E678,[3]Relatório!$A$1:$AK$65536,29,0)</f>
        <v>#N/A</v>
      </c>
      <c r="T678" s="17" t="str">
        <f>VLOOKUP(A678,[4]ImportationMaterialProgrammingE!B:F,5,0)</f>
        <v/>
      </c>
      <c r="U678" s="22" t="e">
        <f>VLOOKUP(E678,[3]Relatório!$A$1:$AK$65536,33,0)</f>
        <v>#N/A</v>
      </c>
      <c r="W678" s="18" t="str">
        <f t="shared" ca="1" si="39"/>
        <v/>
      </c>
      <c r="Z678" s="15" t="str">
        <f>VLOOKUP(A678,[4]ImportationMaterialProgrammingE!B:X,23,0)</f>
        <v>DTA TRANSP</v>
      </c>
      <c r="AA678" s="1" t="str">
        <f>IF(Z678="DTA TRANSP","",VLOOKUP(A678,[4]ImportationMaterialProgrammingE!$B:$V,21,0))</f>
        <v/>
      </c>
      <c r="AB678" s="22" t="e">
        <f>VLOOKUP(E678,[3]Relatório!$A$1:$AK$65536,36,0)</f>
        <v>#N/A</v>
      </c>
      <c r="AF678" s="24"/>
      <c r="AG678" s="24"/>
      <c r="AH678" s="24"/>
      <c r="AI678" s="24"/>
    </row>
    <row r="679" spans="1:35" x14ac:dyDescent="0.25">
      <c r="A679" s="34">
        <v>80537245</v>
      </c>
      <c r="B679" s="33">
        <v>1250254366</v>
      </c>
      <c r="C679" s="33" t="s">
        <v>588</v>
      </c>
      <c r="D679" s="15">
        <f>VLOOKUP(C679,[1]CC!D$3:P$20,12,0)</f>
        <v>44639</v>
      </c>
      <c r="E679" s="16" t="str">
        <f>VLOOKUP(A679,[4]ImportationMaterialProgrammingE!B$3:C$1048576,2,0)</f>
        <v xml:space="preserve">540202338 </v>
      </c>
      <c r="H679" s="17">
        <f t="shared" ca="1" si="38"/>
        <v>91</v>
      </c>
      <c r="I679" s="15" t="str">
        <f>IF(VLOOKUP(A679,[4]ImportationMaterialProgrammingE!B$4:U$1048576,20,0)=0,"",VLOOKUP(A679,[4]ImportationMaterialProgrammingE!B$4:U$1048576,20,0))</f>
        <v>22/03/2022</v>
      </c>
      <c r="J679" s="15" t="str">
        <f>IF(VLOOKUP(A679,[4]ImportationMaterialProgrammingE!B$3:Y$1048576,24,0)&lt;&gt;"","Sim","Não")</f>
        <v>Não</v>
      </c>
      <c r="K679" s="15" t="str">
        <f>IF(VLOOKUP(A679,[4]ImportationMaterialProgrammingE!B:X,23,0)="DTA TRANSP",VLOOKUP(A679,[4]ImportationMaterialProgrammingE!B:V,21,0),"")</f>
        <v/>
      </c>
      <c r="L679" s="15" t="str">
        <f>IF(VLOOKUP(A679,[4]ImportationMaterialProgrammingE!B:Y,24,0)=0,"",VLOOKUP(A679,[4]ImportationMaterialProgrammingE!B:Y,24,0))</f>
        <v/>
      </c>
      <c r="Q679" s="16" t="str">
        <f>VLOOKUP(A679,[4]ImportationMaterialProgrammingE!B:AN,39,0)</f>
        <v xml:space="preserve">          </v>
      </c>
      <c r="R679" s="22" t="e">
        <f>VLOOKUP(E679,[3]Relatório!$A$1:$AK$65536,29,0)</f>
        <v>#N/A</v>
      </c>
      <c r="T679" s="17" t="str">
        <f>VLOOKUP(A679,[4]ImportationMaterialProgrammingE!B:F,5,0)</f>
        <v/>
      </c>
      <c r="U679" s="22" t="e">
        <f>VLOOKUP(E679,[3]Relatório!$A$1:$AK$65536,33,0)</f>
        <v>#N/A</v>
      </c>
      <c r="W679" s="18" t="str">
        <f t="shared" ca="1" si="39"/>
        <v/>
      </c>
      <c r="Z679" s="15" t="str">
        <f>VLOOKUP(A679,[4]ImportationMaterialProgrammingE!B:X,23,0)</f>
        <v>SBL</v>
      </c>
      <c r="AA679" s="1" t="str">
        <f>IF(Z679="DTA TRANSP","",VLOOKUP(A679,[4]ImportationMaterialProgrammingE!$B:$V,21,0))</f>
        <v/>
      </c>
      <c r="AB679" s="22" t="e">
        <f>VLOOKUP(E679,[3]Relatório!$A$1:$AK$65536,36,0)</f>
        <v>#N/A</v>
      </c>
      <c r="AF679" s="24"/>
      <c r="AG679" s="24"/>
      <c r="AH679" s="24"/>
      <c r="AI679" s="24"/>
    </row>
    <row r="680" spans="1:35" x14ac:dyDescent="0.25">
      <c r="A680" s="34">
        <v>80537246</v>
      </c>
      <c r="B680" s="33">
        <v>1250254368</v>
      </c>
      <c r="C680" s="33" t="s">
        <v>588</v>
      </c>
      <c r="D680" s="15">
        <f>VLOOKUP(C680,[1]CC!D$3:P$20,12,0)</f>
        <v>44639</v>
      </c>
      <c r="E680" s="16" t="str">
        <f>VLOOKUP(A680,[4]ImportationMaterialProgrammingE!B$3:C$1048576,2,0)</f>
        <v xml:space="preserve">540202339 </v>
      </c>
      <c r="H680" s="17">
        <f t="shared" ca="1" si="38"/>
        <v>91</v>
      </c>
      <c r="I680" s="15" t="str">
        <f>IF(VLOOKUP(A680,[4]ImportationMaterialProgrammingE!B$4:U$1048576,20,0)=0,"",VLOOKUP(A680,[4]ImportationMaterialProgrammingE!B$4:U$1048576,20,0))</f>
        <v/>
      </c>
      <c r="J680" s="15" t="str">
        <f>IF(VLOOKUP(A680,[4]ImportationMaterialProgrammingE!B$3:Y$1048576,24,0)&lt;&gt;"","Sim","Não")</f>
        <v>Não</v>
      </c>
      <c r="K680" s="15" t="str">
        <f>IF(VLOOKUP(A680,[4]ImportationMaterialProgrammingE!B:X,23,0)="DTA TRANSP",VLOOKUP(A680,[4]ImportationMaterialProgrammingE!B:V,21,0),"")</f>
        <v>24/03/2022</v>
      </c>
      <c r="L680" s="15" t="str">
        <f>IF(VLOOKUP(A680,[4]ImportationMaterialProgrammingE!B:Y,24,0)=0,"",VLOOKUP(A680,[4]ImportationMaterialProgrammingE!B:Y,24,0))</f>
        <v/>
      </c>
      <c r="Q680" s="16" t="str">
        <f>VLOOKUP(A680,[4]ImportationMaterialProgrammingE!B:AN,39,0)</f>
        <v xml:space="preserve">          </v>
      </c>
      <c r="R680" s="22" t="e">
        <f>VLOOKUP(E680,[3]Relatório!$A$1:$AK$65536,29,0)</f>
        <v>#N/A</v>
      </c>
      <c r="T680" s="17" t="str">
        <f>VLOOKUP(A680,[4]ImportationMaterialProgrammingE!B:F,5,0)</f>
        <v/>
      </c>
      <c r="U680" s="22" t="e">
        <f>VLOOKUP(E680,[3]Relatório!$A$1:$AK$65536,33,0)</f>
        <v>#N/A</v>
      </c>
      <c r="W680" s="18" t="str">
        <f t="shared" ca="1" si="39"/>
        <v/>
      </c>
      <c r="Z680" s="15" t="str">
        <f>VLOOKUP(A680,[4]ImportationMaterialProgrammingE!B:X,23,0)</f>
        <v>DTA TRANSP</v>
      </c>
      <c r="AA680" s="1" t="str">
        <f>IF(Z680="DTA TRANSP","",VLOOKUP(A680,[4]ImportationMaterialProgrammingE!$B:$V,21,0))</f>
        <v/>
      </c>
      <c r="AB680" s="22" t="e">
        <f>VLOOKUP(E680,[3]Relatório!$A$1:$AK$65536,36,0)</f>
        <v>#N/A</v>
      </c>
      <c r="AF680" s="24"/>
      <c r="AG680" s="24"/>
      <c r="AH680" s="24"/>
      <c r="AI680" s="24"/>
    </row>
    <row r="681" spans="1:35" x14ac:dyDescent="0.25">
      <c r="A681" s="34">
        <v>80537269</v>
      </c>
      <c r="B681" s="33">
        <v>1250254369</v>
      </c>
      <c r="C681" s="33" t="s">
        <v>588</v>
      </c>
      <c r="D681" s="15">
        <f>VLOOKUP(C681,[1]CC!D$3:P$20,12,0)</f>
        <v>44639</v>
      </c>
      <c r="E681" s="16" t="str">
        <f>VLOOKUP(A681,[4]ImportationMaterialProgrammingE!B$3:C$1048576,2,0)</f>
        <v xml:space="preserve">540202341 </v>
      </c>
      <c r="H681" s="17">
        <f t="shared" ca="1" si="38"/>
        <v>91</v>
      </c>
      <c r="I681" s="15" t="str">
        <f>IF(VLOOKUP(A681,[4]ImportationMaterialProgrammingE!B$4:U$1048576,20,0)=0,"",VLOOKUP(A681,[4]ImportationMaterialProgrammingE!B$4:U$1048576,20,0))</f>
        <v/>
      </c>
      <c r="J681" s="15" t="str">
        <f>IF(VLOOKUP(A681,[4]ImportationMaterialProgrammingE!B$3:Y$1048576,24,0)&lt;&gt;"","Sim","Não")</f>
        <v>Não</v>
      </c>
      <c r="K681" s="15" t="str">
        <f>IF(VLOOKUP(A681,[4]ImportationMaterialProgrammingE!B:X,23,0)="DTA TRANSP",VLOOKUP(A681,[4]ImportationMaterialProgrammingE!B:V,21,0),"")</f>
        <v>24/03/2022</v>
      </c>
      <c r="L681" s="15" t="str">
        <f>IF(VLOOKUP(A681,[4]ImportationMaterialProgrammingE!B:Y,24,0)=0,"",VLOOKUP(A681,[4]ImportationMaterialProgrammingE!B:Y,24,0))</f>
        <v/>
      </c>
      <c r="Q681" s="16" t="str">
        <f>VLOOKUP(A681,[4]ImportationMaterialProgrammingE!B:AN,39,0)</f>
        <v xml:space="preserve">          </v>
      </c>
      <c r="R681" s="22" t="e">
        <f>VLOOKUP(E681,[3]Relatório!$A$1:$AK$65536,29,0)</f>
        <v>#N/A</v>
      </c>
      <c r="T681" s="17" t="str">
        <f>VLOOKUP(A681,[4]ImportationMaterialProgrammingE!B:F,5,0)</f>
        <v/>
      </c>
      <c r="U681" s="22" t="e">
        <f>VLOOKUP(E681,[3]Relatório!$A$1:$AK$65536,33,0)</f>
        <v>#N/A</v>
      </c>
      <c r="W681" s="18" t="str">
        <f t="shared" ca="1" si="39"/>
        <v/>
      </c>
      <c r="Z681" s="15" t="str">
        <f>VLOOKUP(A681,[4]ImportationMaterialProgrammingE!B:X,23,0)</f>
        <v>DTA TRANSP</v>
      </c>
      <c r="AA681" s="1" t="str">
        <f>IF(Z681="DTA TRANSP","",VLOOKUP(A681,[4]ImportationMaterialProgrammingE!$B:$V,21,0))</f>
        <v/>
      </c>
      <c r="AB681" s="22" t="e">
        <f>VLOOKUP(E681,[3]Relatório!$A$1:$AK$65536,36,0)</f>
        <v>#N/A</v>
      </c>
      <c r="AF681" s="24"/>
      <c r="AG681" s="24"/>
      <c r="AH681" s="24"/>
      <c r="AI681" s="24"/>
    </row>
    <row r="682" spans="1:35" x14ac:dyDescent="0.25">
      <c r="A682" s="34">
        <v>80537272</v>
      </c>
      <c r="B682" s="33">
        <v>1250254370</v>
      </c>
      <c r="C682" s="33" t="s">
        <v>588</v>
      </c>
      <c r="D682" s="15">
        <f>VLOOKUP(C682,[1]CC!D$3:P$20,12,0)</f>
        <v>44639</v>
      </c>
      <c r="E682" s="16" t="str">
        <f>VLOOKUP(A682,[4]ImportationMaterialProgrammingE!B$3:C$1048576,2,0)</f>
        <v xml:space="preserve">540202340 </v>
      </c>
      <c r="H682" s="17">
        <f t="shared" ca="1" si="38"/>
        <v>91</v>
      </c>
      <c r="I682" s="15" t="str">
        <f>IF(VLOOKUP(A682,[4]ImportationMaterialProgrammingE!B$4:U$1048576,20,0)=0,"",VLOOKUP(A682,[4]ImportationMaterialProgrammingE!B$4:U$1048576,20,0))</f>
        <v>29/03/2022</v>
      </c>
      <c r="J682" s="15" t="str">
        <f>IF(VLOOKUP(A682,[4]ImportationMaterialProgrammingE!B$3:Y$1048576,24,0)&lt;&gt;"","Sim","Não")</f>
        <v>Não</v>
      </c>
      <c r="K682" s="15" t="str">
        <f>IF(VLOOKUP(A682,[4]ImportationMaterialProgrammingE!B:X,23,0)="DTA TRANSP",VLOOKUP(A682,[4]ImportationMaterialProgrammingE!B:V,21,0),"")</f>
        <v/>
      </c>
      <c r="L682" s="15" t="str">
        <f>IF(VLOOKUP(A682,[4]ImportationMaterialProgrammingE!B:Y,24,0)=0,"",VLOOKUP(A682,[4]ImportationMaterialProgrammingE!B:Y,24,0))</f>
        <v/>
      </c>
      <c r="Q682" s="16" t="str">
        <f>VLOOKUP(A682,[4]ImportationMaterialProgrammingE!B:AN,39,0)</f>
        <v xml:space="preserve">          </v>
      </c>
      <c r="R682" s="22" t="e">
        <f>VLOOKUP(E682,[3]Relatório!$A$1:$AK$65536,29,0)</f>
        <v>#N/A</v>
      </c>
      <c r="T682" s="17" t="str">
        <f>VLOOKUP(A682,[4]ImportationMaterialProgrammingE!B:F,5,0)</f>
        <v/>
      </c>
      <c r="U682" s="22" t="e">
        <f>VLOOKUP(E682,[3]Relatório!$A$1:$AK$65536,33,0)</f>
        <v>#N/A</v>
      </c>
      <c r="W682" s="18" t="str">
        <f t="shared" ca="1" si="39"/>
        <v/>
      </c>
      <c r="Z682" s="15" t="str">
        <f>VLOOKUP(A682,[4]ImportationMaterialProgrammingE!B:X,23,0)</f>
        <v/>
      </c>
      <c r="AA682" s="1" t="str">
        <f>IF(Z682="DTA TRANSP","",VLOOKUP(A682,[4]ImportationMaterialProgrammingE!$B:$V,21,0))</f>
        <v/>
      </c>
      <c r="AB682" s="22" t="e">
        <f>VLOOKUP(E682,[3]Relatório!$A$1:$AK$65536,36,0)</f>
        <v>#N/A</v>
      </c>
      <c r="AF682" s="24"/>
      <c r="AG682" s="24"/>
      <c r="AH682" s="24"/>
      <c r="AI682" s="24"/>
    </row>
    <row r="683" spans="1:35" x14ac:dyDescent="0.25">
      <c r="A683" s="34">
        <v>80537308</v>
      </c>
      <c r="B683" s="33">
        <v>1250254438</v>
      </c>
      <c r="C683" s="33" t="s">
        <v>588</v>
      </c>
      <c r="D683" s="15">
        <f>VLOOKUP(C683,[1]CC!D$3:P$20,12,0)</f>
        <v>44639</v>
      </c>
      <c r="E683" s="16" t="str">
        <f>VLOOKUP(A683,[4]ImportationMaterialProgrammingE!B$3:C$1048576,2,0)</f>
        <v xml:space="preserve">540202434 </v>
      </c>
      <c r="H683" s="17">
        <f t="shared" ca="1" si="38"/>
        <v>91</v>
      </c>
      <c r="I683" s="15" t="str">
        <f>IF(VLOOKUP(A683,[4]ImportationMaterialProgrammingE!B$4:U$1048576,20,0)=0,"",VLOOKUP(A683,[4]ImportationMaterialProgrammingE!B$4:U$1048576,20,0))</f>
        <v>22/03/2022</v>
      </c>
      <c r="J683" s="15" t="str">
        <f>IF(VLOOKUP(A683,[4]ImportationMaterialProgrammingE!B$3:Y$1048576,24,0)&lt;&gt;"","Sim","Não")</f>
        <v>Não</v>
      </c>
      <c r="K683" s="15" t="str">
        <f>IF(VLOOKUP(A683,[4]ImportationMaterialProgrammingE!B:X,23,0)="DTA TRANSP",VLOOKUP(A683,[4]ImportationMaterialProgrammingE!B:V,21,0),"")</f>
        <v/>
      </c>
      <c r="L683" s="15" t="str">
        <f>IF(VLOOKUP(A683,[4]ImportationMaterialProgrammingE!B:Y,24,0)=0,"",VLOOKUP(A683,[4]ImportationMaterialProgrammingE!B:Y,24,0))</f>
        <v/>
      </c>
      <c r="Q683" s="16" t="str">
        <f>VLOOKUP(A683,[4]ImportationMaterialProgrammingE!B:AN,39,0)</f>
        <v xml:space="preserve">          </v>
      </c>
      <c r="R683" s="22" t="e">
        <f>VLOOKUP(E683,[3]Relatório!$A$1:$AK$65536,29,0)</f>
        <v>#N/A</v>
      </c>
      <c r="T683" s="17" t="str">
        <f>VLOOKUP(A683,[4]ImportationMaterialProgrammingE!B:F,5,0)</f>
        <v/>
      </c>
      <c r="U683" s="22" t="e">
        <f>VLOOKUP(E683,[3]Relatório!$A$1:$AK$65536,33,0)</f>
        <v>#N/A</v>
      </c>
      <c r="W683" s="18" t="str">
        <f t="shared" ca="1" si="39"/>
        <v/>
      </c>
      <c r="Z683" s="15" t="str">
        <f>VLOOKUP(A683,[4]ImportationMaterialProgrammingE!B:X,23,0)</f>
        <v/>
      </c>
      <c r="AA683" s="1" t="str">
        <f>IF(Z683="DTA TRANSP","",VLOOKUP(A683,[4]ImportationMaterialProgrammingE!$B:$V,21,0))</f>
        <v/>
      </c>
      <c r="AB683" s="22" t="e">
        <f>VLOOKUP(E683,[3]Relatório!$A$1:$AK$65536,36,0)</f>
        <v>#N/A</v>
      </c>
      <c r="AF683" s="24"/>
      <c r="AG683" s="24"/>
      <c r="AH683" s="24"/>
      <c r="AI683" s="24"/>
    </row>
    <row r="684" spans="1:35" x14ac:dyDescent="0.25">
      <c r="A684" s="34">
        <v>80537323</v>
      </c>
      <c r="B684" s="33">
        <v>1250254372</v>
      </c>
      <c r="C684" s="33" t="s">
        <v>588</v>
      </c>
      <c r="D684" s="15">
        <f>VLOOKUP(C684,[1]CC!D$3:P$20,12,0)</f>
        <v>44639</v>
      </c>
      <c r="E684" s="16" t="str">
        <f>VLOOKUP(A684,[4]ImportationMaterialProgrammingE!B$3:C$1048576,2,0)</f>
        <v xml:space="preserve">540202435 </v>
      </c>
      <c r="H684" s="17">
        <f t="shared" ca="1" si="38"/>
        <v>91</v>
      </c>
      <c r="I684" s="15" t="str">
        <f>IF(VLOOKUP(A684,[4]ImportationMaterialProgrammingE!B$4:U$1048576,20,0)=0,"",VLOOKUP(A684,[4]ImportationMaterialProgrammingE!B$4:U$1048576,20,0))</f>
        <v/>
      </c>
      <c r="J684" s="15" t="str">
        <f>IF(VLOOKUP(A684,[4]ImportationMaterialProgrammingE!B$3:Y$1048576,24,0)&lt;&gt;"","Sim","Não")</f>
        <v>Não</v>
      </c>
      <c r="K684" s="15" t="str">
        <f>IF(VLOOKUP(A684,[4]ImportationMaterialProgrammingE!B:X,23,0)="DTA TRANSP",VLOOKUP(A684,[4]ImportationMaterialProgrammingE!B:V,21,0),"")</f>
        <v/>
      </c>
      <c r="L684" s="15" t="str">
        <f>IF(VLOOKUP(A684,[4]ImportationMaterialProgrammingE!B:Y,24,0)=0,"",VLOOKUP(A684,[4]ImportationMaterialProgrammingE!B:Y,24,0))</f>
        <v/>
      </c>
      <c r="Q684" s="16" t="str">
        <f>VLOOKUP(A684,[4]ImportationMaterialProgrammingE!B:AN,39,0)</f>
        <v xml:space="preserve">          </v>
      </c>
      <c r="R684" s="22" t="e">
        <f>VLOOKUP(E684,[3]Relatório!$A$1:$AK$65536,29,0)</f>
        <v>#N/A</v>
      </c>
      <c r="T684" s="17" t="str">
        <f>VLOOKUP(A684,[4]ImportationMaterialProgrammingE!B:F,5,0)</f>
        <v/>
      </c>
      <c r="U684" s="22" t="e">
        <f>VLOOKUP(E684,[3]Relatório!$A$1:$AK$65536,33,0)</f>
        <v>#N/A</v>
      </c>
      <c r="W684" s="18" t="str">
        <f t="shared" ca="1" si="39"/>
        <v/>
      </c>
      <c r="Z684" s="15" t="str">
        <f>VLOOKUP(A684,[4]ImportationMaterialProgrammingE!B:X,23,0)</f>
        <v/>
      </c>
      <c r="AA684" s="1" t="str">
        <f>IF(Z684="DTA TRANSP","",VLOOKUP(A684,[4]ImportationMaterialProgrammingE!$B:$V,21,0))</f>
        <v/>
      </c>
      <c r="AB684" s="22" t="e">
        <f>VLOOKUP(E684,[3]Relatório!$A$1:$AK$65536,36,0)</f>
        <v>#N/A</v>
      </c>
      <c r="AF684" s="24"/>
      <c r="AG684" s="24"/>
      <c r="AH684" s="24"/>
      <c r="AI684" s="24"/>
    </row>
    <row r="685" spans="1:35" x14ac:dyDescent="0.25">
      <c r="A685" s="34">
        <v>80537324</v>
      </c>
      <c r="B685" s="33">
        <v>1250254371</v>
      </c>
      <c r="C685" s="33" t="s">
        <v>588</v>
      </c>
      <c r="D685" s="15">
        <f>VLOOKUP(C685,[1]CC!D$3:P$20,12,0)</f>
        <v>44639</v>
      </c>
      <c r="E685" s="16" t="str">
        <f>VLOOKUP(A685,[4]ImportationMaterialProgrammingE!B$3:C$1048576,2,0)</f>
        <v xml:space="preserve">540202342 </v>
      </c>
      <c r="H685" s="17">
        <f t="shared" ca="1" si="38"/>
        <v>91</v>
      </c>
      <c r="I685" s="15" t="str">
        <f>IF(VLOOKUP(A685,[4]ImportationMaterialProgrammingE!B$4:U$1048576,20,0)=0,"",VLOOKUP(A685,[4]ImportationMaterialProgrammingE!B$4:U$1048576,20,0))</f>
        <v/>
      </c>
      <c r="J685" s="15" t="str">
        <f>IF(VLOOKUP(A685,[4]ImportationMaterialProgrammingE!B$3:Y$1048576,24,0)&lt;&gt;"","Sim","Não")</f>
        <v>Não</v>
      </c>
      <c r="K685" s="15" t="str">
        <f>IF(VLOOKUP(A685,[4]ImportationMaterialProgrammingE!B:X,23,0)="DTA TRANSP",VLOOKUP(A685,[4]ImportationMaterialProgrammingE!B:V,21,0),"")</f>
        <v>24/03/2022</v>
      </c>
      <c r="L685" s="15" t="str">
        <f>IF(VLOOKUP(A685,[4]ImportationMaterialProgrammingE!B:Y,24,0)=0,"",VLOOKUP(A685,[4]ImportationMaterialProgrammingE!B:Y,24,0))</f>
        <v/>
      </c>
      <c r="Q685" s="16" t="str">
        <f>VLOOKUP(A685,[4]ImportationMaterialProgrammingE!B:AN,39,0)</f>
        <v xml:space="preserve">          </v>
      </c>
      <c r="R685" s="22" t="e">
        <f>VLOOKUP(E685,[3]Relatório!$A$1:$AK$65536,29,0)</f>
        <v>#N/A</v>
      </c>
      <c r="T685" s="17" t="str">
        <f>VLOOKUP(A685,[4]ImportationMaterialProgrammingE!B:F,5,0)</f>
        <v/>
      </c>
      <c r="U685" s="22" t="e">
        <f>VLOOKUP(E685,[3]Relatório!$A$1:$AK$65536,33,0)</f>
        <v>#N/A</v>
      </c>
      <c r="W685" s="18" t="str">
        <f t="shared" ca="1" si="39"/>
        <v/>
      </c>
      <c r="Z685" s="15" t="str">
        <f>VLOOKUP(A685,[4]ImportationMaterialProgrammingE!B:X,23,0)</f>
        <v>DTA TRANSP</v>
      </c>
      <c r="AA685" s="1" t="str">
        <f>IF(Z685="DTA TRANSP","",VLOOKUP(A685,[4]ImportationMaterialProgrammingE!$B:$V,21,0))</f>
        <v/>
      </c>
      <c r="AB685" s="22" t="e">
        <f>VLOOKUP(E685,[3]Relatório!$A$1:$AK$65536,36,0)</f>
        <v>#N/A</v>
      </c>
      <c r="AF685" s="24"/>
      <c r="AG685" s="24"/>
      <c r="AH685" s="24"/>
      <c r="AI685" s="24"/>
    </row>
    <row r="686" spans="1:35" x14ac:dyDescent="0.25">
      <c r="A686" s="34">
        <v>80537338</v>
      </c>
      <c r="B686" s="33">
        <v>1250254373</v>
      </c>
      <c r="C686" s="33" t="s">
        <v>588</v>
      </c>
      <c r="D686" s="15">
        <f>VLOOKUP(C686,[1]CC!D$3:P$20,12,0)</f>
        <v>44639</v>
      </c>
      <c r="E686" s="16" t="str">
        <f>VLOOKUP(A686,[4]ImportationMaterialProgrammingE!B$3:C$1048576,2,0)</f>
        <v xml:space="preserve">540202343 </v>
      </c>
      <c r="H686" s="17">
        <f t="shared" ca="1" si="38"/>
        <v>91</v>
      </c>
      <c r="I686" s="15" t="str">
        <f>IF(VLOOKUP(A686,[4]ImportationMaterialProgrammingE!B$4:U$1048576,20,0)=0,"",VLOOKUP(A686,[4]ImportationMaterialProgrammingE!B$4:U$1048576,20,0))</f>
        <v/>
      </c>
      <c r="J686" s="15" t="str">
        <f>IF(VLOOKUP(A686,[4]ImportationMaterialProgrammingE!B$3:Y$1048576,24,0)&lt;&gt;"","Sim","Não")</f>
        <v>Não</v>
      </c>
      <c r="K686" s="15" t="str">
        <f>IF(VLOOKUP(A686,[4]ImportationMaterialProgrammingE!B:X,23,0)="DTA TRANSP",VLOOKUP(A686,[4]ImportationMaterialProgrammingE!B:V,21,0),"")</f>
        <v>24/03/2022</v>
      </c>
      <c r="L686" s="15" t="str">
        <f>IF(VLOOKUP(A686,[4]ImportationMaterialProgrammingE!B:Y,24,0)=0,"",VLOOKUP(A686,[4]ImportationMaterialProgrammingE!B:Y,24,0))</f>
        <v/>
      </c>
      <c r="Q686" s="16" t="str">
        <f>VLOOKUP(A686,[4]ImportationMaterialProgrammingE!B:AN,39,0)</f>
        <v xml:space="preserve">          </v>
      </c>
      <c r="R686" s="22" t="e">
        <f>VLOOKUP(E686,[3]Relatório!$A$1:$AK$65536,29,0)</f>
        <v>#N/A</v>
      </c>
      <c r="T686" s="17" t="str">
        <f>VLOOKUP(A686,[4]ImportationMaterialProgrammingE!B:F,5,0)</f>
        <v/>
      </c>
      <c r="U686" s="22" t="e">
        <f>VLOOKUP(E686,[3]Relatório!$A$1:$AK$65536,33,0)</f>
        <v>#N/A</v>
      </c>
      <c r="W686" s="18" t="str">
        <f t="shared" ca="1" si="39"/>
        <v/>
      </c>
      <c r="Z686" s="15" t="str">
        <f>VLOOKUP(A686,[4]ImportationMaterialProgrammingE!B:X,23,0)</f>
        <v>DTA TRANSP</v>
      </c>
      <c r="AA686" s="1" t="str">
        <f>IF(Z686="DTA TRANSP","",VLOOKUP(A686,[4]ImportationMaterialProgrammingE!$B:$V,21,0))</f>
        <v/>
      </c>
      <c r="AB686" s="22" t="e">
        <f>VLOOKUP(E686,[3]Relatório!$A$1:$AK$65536,36,0)</f>
        <v>#N/A</v>
      </c>
      <c r="AF686" s="24"/>
      <c r="AG686" s="24"/>
      <c r="AH686" s="24"/>
      <c r="AI686" s="24"/>
    </row>
    <row r="687" spans="1:35" x14ac:dyDescent="0.25">
      <c r="A687" s="34">
        <v>80537339</v>
      </c>
      <c r="B687" s="33">
        <v>1250254375</v>
      </c>
      <c r="C687" s="33" t="s">
        <v>588</v>
      </c>
      <c r="D687" s="15">
        <f>VLOOKUP(C687,[1]CC!D$3:P$20,12,0)</f>
        <v>44639</v>
      </c>
      <c r="E687" s="16" t="str">
        <f>VLOOKUP(A687,[4]ImportationMaterialProgrammingE!B$3:C$1048576,2,0)</f>
        <v xml:space="preserve">540202438 </v>
      </c>
      <c r="H687" s="17">
        <f t="shared" ca="1" si="38"/>
        <v>91</v>
      </c>
      <c r="I687" s="15" t="str">
        <f>IF(VLOOKUP(A687,[4]ImportationMaterialProgrammingE!B$4:U$1048576,20,0)=0,"",VLOOKUP(A687,[4]ImportationMaterialProgrammingE!B$4:U$1048576,20,0))</f>
        <v>22/03/2022</v>
      </c>
      <c r="J687" s="15" t="str">
        <f>IF(VLOOKUP(A687,[4]ImportationMaterialProgrammingE!B$3:Y$1048576,24,0)&lt;&gt;"","Sim","Não")</f>
        <v>Não</v>
      </c>
      <c r="K687" s="15" t="str">
        <f>IF(VLOOKUP(A687,[4]ImportationMaterialProgrammingE!B:X,23,0)="DTA TRANSP",VLOOKUP(A687,[4]ImportationMaterialProgrammingE!B:V,21,0),"")</f>
        <v/>
      </c>
      <c r="L687" s="15" t="str">
        <f>IF(VLOOKUP(A687,[4]ImportationMaterialProgrammingE!B:Y,24,0)=0,"",VLOOKUP(A687,[4]ImportationMaterialProgrammingE!B:Y,24,0))</f>
        <v/>
      </c>
      <c r="Q687" s="16" t="str">
        <f>VLOOKUP(A687,[4]ImportationMaterialProgrammingE!B:AN,39,0)</f>
        <v xml:space="preserve">          </v>
      </c>
      <c r="R687" s="22" t="e">
        <f>VLOOKUP(E687,[3]Relatório!$A$1:$AK$65536,29,0)</f>
        <v>#N/A</v>
      </c>
      <c r="T687" s="17" t="str">
        <f>VLOOKUP(A687,[4]ImportationMaterialProgrammingE!B:F,5,0)</f>
        <v/>
      </c>
      <c r="U687" s="22" t="e">
        <f>VLOOKUP(E687,[3]Relatório!$A$1:$AK$65536,33,0)</f>
        <v>#N/A</v>
      </c>
      <c r="W687" s="18" t="str">
        <f t="shared" ca="1" si="39"/>
        <v/>
      </c>
      <c r="Z687" s="15" t="str">
        <f>VLOOKUP(A687,[4]ImportationMaterialProgrammingE!B:X,23,0)</f>
        <v/>
      </c>
      <c r="AA687" s="1" t="str">
        <f>IF(Z687="DTA TRANSP","",VLOOKUP(A687,[4]ImportationMaterialProgrammingE!$B:$V,21,0))</f>
        <v/>
      </c>
      <c r="AB687" s="22" t="e">
        <f>VLOOKUP(E687,[3]Relatório!$A$1:$AK$65536,36,0)</f>
        <v>#N/A</v>
      </c>
      <c r="AF687" s="24"/>
      <c r="AG687" s="24"/>
      <c r="AH687" s="24"/>
      <c r="AI687" s="24"/>
    </row>
    <row r="688" spans="1:35" x14ac:dyDescent="0.25">
      <c r="A688" s="34">
        <v>80537341</v>
      </c>
      <c r="B688" s="33">
        <v>1250254374</v>
      </c>
      <c r="C688" s="33" t="s">
        <v>588</v>
      </c>
      <c r="D688" s="15">
        <f>VLOOKUP(C688,[1]CC!D$3:P$20,12,0)</f>
        <v>44639</v>
      </c>
      <c r="E688" s="16" t="str">
        <f>VLOOKUP(A688,[4]ImportationMaterialProgrammingE!B$3:C$1048576,2,0)</f>
        <v xml:space="preserve">540202440 </v>
      </c>
      <c r="H688" s="17">
        <f t="shared" ca="1" si="38"/>
        <v>91</v>
      </c>
      <c r="I688" s="15" t="str">
        <f>IF(VLOOKUP(A688,[4]ImportationMaterialProgrammingE!B$4:U$1048576,20,0)=0,"",VLOOKUP(A688,[4]ImportationMaterialProgrammingE!B$4:U$1048576,20,0))</f>
        <v>25/03/2022</v>
      </c>
      <c r="J688" s="15" t="str">
        <f>IF(VLOOKUP(A688,[4]ImportationMaterialProgrammingE!B$3:Y$1048576,24,0)&lt;&gt;"","Sim","Não")</f>
        <v>Não</v>
      </c>
      <c r="K688" s="15" t="str">
        <f>IF(VLOOKUP(A688,[4]ImportationMaterialProgrammingE!B:X,23,0)="DTA TRANSP",VLOOKUP(A688,[4]ImportationMaterialProgrammingE!B:V,21,0),"")</f>
        <v/>
      </c>
      <c r="L688" s="15" t="str">
        <f>IF(VLOOKUP(A688,[4]ImportationMaterialProgrammingE!B:Y,24,0)=0,"",VLOOKUP(A688,[4]ImportationMaterialProgrammingE!B:Y,24,0))</f>
        <v/>
      </c>
      <c r="Q688" s="16" t="str">
        <f>VLOOKUP(A688,[4]ImportationMaterialProgrammingE!B:AN,39,0)</f>
        <v xml:space="preserve">          </v>
      </c>
      <c r="R688" s="22" t="e">
        <f>VLOOKUP(E688,[3]Relatório!$A$1:$AK$65536,29,0)</f>
        <v>#N/A</v>
      </c>
      <c r="T688" s="17" t="str">
        <f>VLOOKUP(A688,[4]ImportationMaterialProgrammingE!B:F,5,0)</f>
        <v/>
      </c>
      <c r="U688" s="22" t="e">
        <f>VLOOKUP(E688,[3]Relatório!$A$1:$AK$65536,33,0)</f>
        <v>#N/A</v>
      </c>
      <c r="W688" s="18" t="str">
        <f t="shared" ca="1" si="39"/>
        <v/>
      </c>
      <c r="Z688" s="15" t="str">
        <f>VLOOKUP(A688,[4]ImportationMaterialProgrammingE!B:X,23,0)</f>
        <v/>
      </c>
      <c r="AA688" s="1" t="str">
        <f>IF(Z688="DTA TRANSP","",VLOOKUP(A688,[4]ImportationMaterialProgrammingE!$B:$V,21,0))</f>
        <v/>
      </c>
      <c r="AB688" s="22" t="e">
        <f>VLOOKUP(E688,[3]Relatório!$A$1:$AK$65536,36,0)</f>
        <v>#N/A</v>
      </c>
      <c r="AF688" s="24"/>
      <c r="AG688" s="24"/>
      <c r="AH688" s="24"/>
      <c r="AI688" s="24"/>
    </row>
    <row r="689" spans="1:35" x14ac:dyDescent="0.25">
      <c r="A689" s="34">
        <v>80537356</v>
      </c>
      <c r="B689" s="33">
        <v>1250254376</v>
      </c>
      <c r="C689" s="33" t="s">
        <v>588</v>
      </c>
      <c r="D689" s="15">
        <f>VLOOKUP(C689,[1]CC!D$3:P$20,12,0)</f>
        <v>44639</v>
      </c>
      <c r="E689" s="16" t="str">
        <f>VLOOKUP(A689,[4]ImportationMaterialProgrammingE!B$3:C$1048576,2,0)</f>
        <v xml:space="preserve">540202445 </v>
      </c>
      <c r="H689" s="17">
        <f t="shared" ca="1" si="38"/>
        <v>91</v>
      </c>
      <c r="I689" s="15" t="str">
        <f>IF(VLOOKUP(A689,[4]ImportationMaterialProgrammingE!B$4:U$1048576,20,0)=0,"",VLOOKUP(A689,[4]ImportationMaterialProgrammingE!B$4:U$1048576,20,0))</f>
        <v>28/03/2022</v>
      </c>
      <c r="J689" s="15" t="str">
        <f>IF(VLOOKUP(A689,[4]ImportationMaterialProgrammingE!B$3:Y$1048576,24,0)&lt;&gt;"","Sim","Não")</f>
        <v>Não</v>
      </c>
      <c r="K689" s="15" t="str">
        <f>IF(VLOOKUP(A689,[4]ImportationMaterialProgrammingE!B:X,23,0)="DTA TRANSP",VLOOKUP(A689,[4]ImportationMaterialProgrammingE!B:V,21,0),"")</f>
        <v/>
      </c>
      <c r="L689" s="15" t="str">
        <f>IF(VLOOKUP(A689,[4]ImportationMaterialProgrammingE!B:Y,24,0)=0,"",VLOOKUP(A689,[4]ImportationMaterialProgrammingE!B:Y,24,0))</f>
        <v/>
      </c>
      <c r="Q689" s="16" t="str">
        <f>VLOOKUP(A689,[4]ImportationMaterialProgrammingE!B:AN,39,0)</f>
        <v xml:space="preserve">          </v>
      </c>
      <c r="R689" s="22" t="e">
        <f>VLOOKUP(E689,[3]Relatório!$A$1:$AK$65536,29,0)</f>
        <v>#N/A</v>
      </c>
      <c r="T689" s="17" t="str">
        <f>VLOOKUP(A689,[4]ImportationMaterialProgrammingE!B:F,5,0)</f>
        <v/>
      </c>
      <c r="U689" s="22" t="e">
        <f>VLOOKUP(E689,[3]Relatório!$A$1:$AK$65536,33,0)</f>
        <v>#N/A</v>
      </c>
      <c r="W689" s="18" t="str">
        <f t="shared" ca="1" si="39"/>
        <v/>
      </c>
      <c r="Z689" s="15" t="str">
        <f>VLOOKUP(A689,[4]ImportationMaterialProgrammingE!B:X,23,0)</f>
        <v/>
      </c>
      <c r="AA689" s="1" t="str">
        <f>IF(Z689="DTA TRANSP","",VLOOKUP(A689,[4]ImportationMaterialProgrammingE!$B:$V,21,0))</f>
        <v/>
      </c>
      <c r="AB689" s="22" t="e">
        <f>VLOOKUP(E689,[3]Relatório!$A$1:$AK$65536,36,0)</f>
        <v>#N/A</v>
      </c>
      <c r="AF689" s="24"/>
      <c r="AG689" s="24"/>
      <c r="AH689" s="24"/>
      <c r="AI689" s="24"/>
    </row>
    <row r="690" spans="1:35" x14ac:dyDescent="0.25">
      <c r="A690" s="34">
        <v>80537363</v>
      </c>
      <c r="B690" s="33">
        <v>1250254378</v>
      </c>
      <c r="C690" s="33" t="s">
        <v>588</v>
      </c>
      <c r="D690" s="15">
        <f>VLOOKUP(C690,[1]CC!D$3:P$20,12,0)</f>
        <v>44639</v>
      </c>
      <c r="E690" s="16" t="str">
        <f>VLOOKUP(A690,[4]ImportationMaterialProgrammingE!B$3:C$1048576,2,0)</f>
        <v xml:space="preserve">540202344 </v>
      </c>
      <c r="H690" s="17">
        <f t="shared" ca="1" si="38"/>
        <v>91</v>
      </c>
      <c r="I690" s="15" t="str">
        <f>IF(VLOOKUP(A690,[4]ImportationMaterialProgrammingE!B$4:U$1048576,20,0)=0,"",VLOOKUP(A690,[4]ImportationMaterialProgrammingE!B$4:U$1048576,20,0))</f>
        <v>24/03/2022</v>
      </c>
      <c r="J690" s="15" t="str">
        <f>IF(VLOOKUP(A690,[4]ImportationMaterialProgrammingE!B$3:Y$1048576,24,0)&lt;&gt;"","Sim","Não")</f>
        <v>Não</v>
      </c>
      <c r="K690" s="15" t="str">
        <f>IF(VLOOKUP(A690,[4]ImportationMaterialProgrammingE!B:X,23,0)="DTA TRANSP",VLOOKUP(A690,[4]ImportationMaterialProgrammingE!B:V,21,0),"")</f>
        <v/>
      </c>
      <c r="L690" s="15" t="str">
        <f>IF(VLOOKUP(A690,[4]ImportationMaterialProgrammingE!B:Y,24,0)=0,"",VLOOKUP(A690,[4]ImportationMaterialProgrammingE!B:Y,24,0))</f>
        <v/>
      </c>
      <c r="Q690" s="16" t="str">
        <f>VLOOKUP(A690,[4]ImportationMaterialProgrammingE!B:AN,39,0)</f>
        <v xml:space="preserve">          </v>
      </c>
      <c r="R690" s="22" t="e">
        <f>VLOOKUP(E690,[3]Relatório!$A$1:$AK$65536,29,0)</f>
        <v>#N/A</v>
      </c>
      <c r="T690" s="17" t="str">
        <f>VLOOKUP(A690,[4]ImportationMaterialProgrammingE!B:F,5,0)</f>
        <v/>
      </c>
      <c r="U690" s="22" t="e">
        <f>VLOOKUP(E690,[3]Relatório!$A$1:$AK$65536,33,0)</f>
        <v>#N/A</v>
      </c>
      <c r="W690" s="18" t="str">
        <f t="shared" ca="1" si="39"/>
        <v/>
      </c>
      <c r="Z690" s="15" t="str">
        <f>VLOOKUP(A690,[4]ImportationMaterialProgrammingE!B:X,23,0)</f>
        <v/>
      </c>
      <c r="AA690" s="1" t="str">
        <f>IF(Z690="DTA TRANSP","",VLOOKUP(A690,[4]ImportationMaterialProgrammingE!$B:$V,21,0))</f>
        <v/>
      </c>
      <c r="AB690" s="22" t="e">
        <f>VLOOKUP(E690,[3]Relatório!$A$1:$AK$65536,36,0)</f>
        <v>#N/A</v>
      </c>
      <c r="AF690" s="24"/>
      <c r="AG690" s="24"/>
      <c r="AH690" s="24"/>
      <c r="AI690" s="24"/>
    </row>
    <row r="691" spans="1:35" x14ac:dyDescent="0.25">
      <c r="A691" s="34">
        <v>80537372</v>
      </c>
      <c r="B691" s="33">
        <v>1250254379</v>
      </c>
      <c r="C691" s="33" t="s">
        <v>588</v>
      </c>
      <c r="D691" s="15">
        <f>VLOOKUP(C691,[1]CC!D$3:P$20,12,0)</f>
        <v>44639</v>
      </c>
      <c r="E691" s="16" t="str">
        <f>VLOOKUP(A691,[4]ImportationMaterialProgrammingE!B$3:C$1048576,2,0)</f>
        <v xml:space="preserve">540202348 </v>
      </c>
      <c r="H691" s="17">
        <f t="shared" ca="1" si="38"/>
        <v>91</v>
      </c>
      <c r="I691" s="15" t="str">
        <f>IF(VLOOKUP(A691,[4]ImportationMaterialProgrammingE!B$4:U$1048576,20,0)=0,"",VLOOKUP(A691,[4]ImportationMaterialProgrammingE!B$4:U$1048576,20,0))</f>
        <v/>
      </c>
      <c r="J691" s="15" t="str">
        <f>IF(VLOOKUP(A691,[4]ImportationMaterialProgrammingE!B$3:Y$1048576,24,0)&lt;&gt;"","Sim","Não")</f>
        <v>Não</v>
      </c>
      <c r="K691" s="15" t="str">
        <f>IF(VLOOKUP(A691,[4]ImportationMaterialProgrammingE!B:X,23,0)="DTA TRANSP",VLOOKUP(A691,[4]ImportationMaterialProgrammingE!B:V,21,0),"")</f>
        <v>24/03/2022</v>
      </c>
      <c r="L691" s="15" t="str">
        <f>IF(VLOOKUP(A691,[4]ImportationMaterialProgrammingE!B:Y,24,0)=0,"",VLOOKUP(A691,[4]ImportationMaterialProgrammingE!B:Y,24,0))</f>
        <v/>
      </c>
      <c r="Q691" s="16" t="str">
        <f>VLOOKUP(A691,[4]ImportationMaterialProgrammingE!B:AN,39,0)</f>
        <v xml:space="preserve">          </v>
      </c>
      <c r="R691" s="22" t="e">
        <f>VLOOKUP(E691,[3]Relatório!$A$1:$AK$65536,29,0)</f>
        <v>#N/A</v>
      </c>
      <c r="T691" s="17" t="str">
        <f>VLOOKUP(A691,[4]ImportationMaterialProgrammingE!B:F,5,0)</f>
        <v/>
      </c>
      <c r="U691" s="22" t="e">
        <f>VLOOKUP(E691,[3]Relatório!$A$1:$AK$65536,33,0)</f>
        <v>#N/A</v>
      </c>
      <c r="W691" s="18" t="str">
        <f t="shared" ca="1" si="39"/>
        <v/>
      </c>
      <c r="Z691" s="15" t="str">
        <f>VLOOKUP(A691,[4]ImportationMaterialProgrammingE!B:X,23,0)</f>
        <v>DTA TRANSP</v>
      </c>
      <c r="AA691" s="1" t="str">
        <f>IF(Z691="DTA TRANSP","",VLOOKUP(A691,[4]ImportationMaterialProgrammingE!$B:$V,21,0))</f>
        <v/>
      </c>
      <c r="AB691" s="22" t="e">
        <f>VLOOKUP(E691,[3]Relatório!$A$1:$AK$65536,36,0)</f>
        <v>#N/A</v>
      </c>
      <c r="AF691" s="24"/>
      <c r="AG691" s="24"/>
      <c r="AH691" s="24"/>
      <c r="AI691" s="24"/>
    </row>
    <row r="692" spans="1:35" x14ac:dyDescent="0.25">
      <c r="A692" s="34">
        <v>80537373</v>
      </c>
      <c r="B692" s="33">
        <v>1250254380</v>
      </c>
      <c r="C692" s="33" t="s">
        <v>588</v>
      </c>
      <c r="D692" s="15">
        <f>VLOOKUP(C692,[1]CC!D$3:P$20,12,0)</f>
        <v>44639</v>
      </c>
      <c r="E692" s="16" t="str">
        <f>VLOOKUP(A692,[4]ImportationMaterialProgrammingE!B$3:C$1048576,2,0)</f>
        <v xml:space="preserve">540202447 </v>
      </c>
      <c r="H692" s="17">
        <f t="shared" ca="1" si="38"/>
        <v>91</v>
      </c>
      <c r="I692" s="15" t="str">
        <f>IF(VLOOKUP(A692,[4]ImportationMaterialProgrammingE!B$4:U$1048576,20,0)=0,"",VLOOKUP(A692,[4]ImportationMaterialProgrammingE!B$4:U$1048576,20,0))</f>
        <v>22/03/2022</v>
      </c>
      <c r="J692" s="15" t="str">
        <f>IF(VLOOKUP(A692,[4]ImportationMaterialProgrammingE!B$3:Y$1048576,24,0)&lt;&gt;"","Sim","Não")</f>
        <v>Não</v>
      </c>
      <c r="K692" s="15" t="str">
        <f>IF(VLOOKUP(A692,[4]ImportationMaterialProgrammingE!B:X,23,0)="DTA TRANSP",VLOOKUP(A692,[4]ImportationMaterialProgrammingE!B:V,21,0),"")</f>
        <v/>
      </c>
      <c r="L692" s="15" t="str">
        <f>IF(VLOOKUP(A692,[4]ImportationMaterialProgrammingE!B:Y,24,0)=0,"",VLOOKUP(A692,[4]ImportationMaterialProgrammingE!B:Y,24,0))</f>
        <v/>
      </c>
      <c r="Q692" s="16" t="str">
        <f>VLOOKUP(A692,[4]ImportationMaterialProgrammingE!B:AN,39,0)</f>
        <v xml:space="preserve">          </v>
      </c>
      <c r="R692" s="22" t="e">
        <f>VLOOKUP(E692,[3]Relatório!$A$1:$AK$65536,29,0)</f>
        <v>#N/A</v>
      </c>
      <c r="T692" s="17" t="str">
        <f>VLOOKUP(A692,[4]ImportationMaterialProgrammingE!B:F,5,0)</f>
        <v/>
      </c>
      <c r="U692" s="22" t="e">
        <f>VLOOKUP(E692,[3]Relatório!$A$1:$AK$65536,33,0)</f>
        <v>#N/A</v>
      </c>
      <c r="W692" s="18" t="str">
        <f t="shared" ca="1" si="39"/>
        <v/>
      </c>
      <c r="Z692" s="15" t="str">
        <f>VLOOKUP(A692,[4]ImportationMaterialProgrammingE!B:X,23,0)</f>
        <v/>
      </c>
      <c r="AA692" s="1" t="str">
        <f>IF(Z692="DTA TRANSP","",VLOOKUP(A692,[4]ImportationMaterialProgrammingE!$B:$V,21,0))</f>
        <v/>
      </c>
      <c r="AB692" s="22" t="e">
        <f>VLOOKUP(E692,[3]Relatório!$A$1:$AK$65536,36,0)</f>
        <v>#N/A</v>
      </c>
      <c r="AF692" s="24"/>
      <c r="AG692" s="24"/>
      <c r="AH692" s="24"/>
      <c r="AI692" s="24"/>
    </row>
    <row r="693" spans="1:35" x14ac:dyDescent="0.25">
      <c r="A693" s="34">
        <v>80537379</v>
      </c>
      <c r="B693" s="33">
        <v>1250254377</v>
      </c>
      <c r="C693" s="33" t="s">
        <v>588</v>
      </c>
      <c r="D693" s="15">
        <f>VLOOKUP(C693,[1]CC!D$3:P$20,12,0)</f>
        <v>44639</v>
      </c>
      <c r="E693" s="16" t="str">
        <f>VLOOKUP(A693,[4]ImportationMaterialProgrammingE!B$3:C$1048576,2,0)</f>
        <v xml:space="preserve">540202349 </v>
      </c>
      <c r="H693" s="17">
        <f t="shared" ca="1" si="38"/>
        <v>91</v>
      </c>
      <c r="I693" s="15" t="str">
        <f>IF(VLOOKUP(A693,[4]ImportationMaterialProgrammingE!B$4:U$1048576,20,0)=0,"",VLOOKUP(A693,[4]ImportationMaterialProgrammingE!B$4:U$1048576,20,0))</f>
        <v/>
      </c>
      <c r="J693" s="15" t="str">
        <f>IF(VLOOKUP(A693,[4]ImportationMaterialProgrammingE!B$3:Y$1048576,24,0)&lt;&gt;"","Sim","Não")</f>
        <v>Não</v>
      </c>
      <c r="K693" s="15" t="str">
        <f>IF(VLOOKUP(A693,[4]ImportationMaterialProgrammingE!B:X,23,0)="DTA TRANSP",VLOOKUP(A693,[4]ImportationMaterialProgrammingE!B:V,21,0),"")</f>
        <v>24/03/2022</v>
      </c>
      <c r="L693" s="15" t="str">
        <f>IF(VLOOKUP(A693,[4]ImportationMaterialProgrammingE!B:Y,24,0)=0,"",VLOOKUP(A693,[4]ImportationMaterialProgrammingE!B:Y,24,0))</f>
        <v/>
      </c>
      <c r="Q693" s="16" t="str">
        <f>VLOOKUP(A693,[4]ImportationMaterialProgrammingE!B:AN,39,0)</f>
        <v xml:space="preserve">          </v>
      </c>
      <c r="R693" s="22" t="e">
        <f>VLOOKUP(E693,[3]Relatório!$A$1:$AK$65536,29,0)</f>
        <v>#N/A</v>
      </c>
      <c r="T693" s="17" t="str">
        <f>VLOOKUP(A693,[4]ImportationMaterialProgrammingE!B:F,5,0)</f>
        <v/>
      </c>
      <c r="U693" s="22" t="e">
        <f>VLOOKUP(E693,[3]Relatório!$A$1:$AK$65536,33,0)</f>
        <v>#N/A</v>
      </c>
      <c r="W693" s="18" t="str">
        <f t="shared" ca="1" si="39"/>
        <v/>
      </c>
      <c r="Z693" s="15" t="str">
        <f>VLOOKUP(A693,[4]ImportationMaterialProgrammingE!B:X,23,0)</f>
        <v>DTA TRANSP</v>
      </c>
      <c r="AA693" s="1" t="str">
        <f>IF(Z693="DTA TRANSP","",VLOOKUP(A693,[4]ImportationMaterialProgrammingE!$B:$V,21,0))</f>
        <v/>
      </c>
      <c r="AB693" s="22" t="e">
        <f>VLOOKUP(E693,[3]Relatório!$A$1:$AK$65536,36,0)</f>
        <v>#N/A</v>
      </c>
      <c r="AF693" s="24"/>
      <c r="AG693" s="24"/>
      <c r="AH693" s="24"/>
      <c r="AI693" s="24"/>
    </row>
    <row r="694" spans="1:35" x14ac:dyDescent="0.25">
      <c r="A694" s="34">
        <v>80537393</v>
      </c>
      <c r="B694" s="33">
        <v>1250254381</v>
      </c>
      <c r="C694" s="33" t="s">
        <v>588</v>
      </c>
      <c r="D694" s="15">
        <f>VLOOKUP(C694,[1]CC!D$3:P$20,12,0)</f>
        <v>44639</v>
      </c>
      <c r="E694" s="16" t="str">
        <f>VLOOKUP(A694,[4]ImportationMaterialProgrammingE!B$3:C$1048576,2,0)</f>
        <v xml:space="preserve">540202351 </v>
      </c>
      <c r="H694" s="17">
        <f t="shared" ca="1" si="38"/>
        <v>91</v>
      </c>
      <c r="I694" s="15" t="str">
        <f>IF(VLOOKUP(A694,[4]ImportationMaterialProgrammingE!B$4:U$1048576,20,0)=0,"",VLOOKUP(A694,[4]ImportationMaterialProgrammingE!B$4:U$1048576,20,0))</f>
        <v>22/03/2022</v>
      </c>
      <c r="J694" s="15" t="str">
        <f>IF(VLOOKUP(A694,[4]ImportationMaterialProgrammingE!B$3:Y$1048576,24,0)&lt;&gt;"","Sim","Não")</f>
        <v>Não</v>
      </c>
      <c r="K694" s="15" t="str">
        <f>IF(VLOOKUP(A694,[4]ImportationMaterialProgrammingE!B:X,23,0)="DTA TRANSP",VLOOKUP(A694,[4]ImportationMaterialProgrammingE!B:V,21,0),"")</f>
        <v/>
      </c>
      <c r="L694" s="15" t="str">
        <f>IF(VLOOKUP(A694,[4]ImportationMaterialProgrammingE!B:Y,24,0)=0,"",VLOOKUP(A694,[4]ImportationMaterialProgrammingE!B:Y,24,0))</f>
        <v/>
      </c>
      <c r="Q694" s="16" t="str">
        <f>VLOOKUP(A694,[4]ImportationMaterialProgrammingE!B:AN,39,0)</f>
        <v xml:space="preserve">          </v>
      </c>
      <c r="R694" s="22" t="e">
        <f>VLOOKUP(E694,[3]Relatório!$A$1:$AK$65536,29,0)</f>
        <v>#N/A</v>
      </c>
      <c r="T694" s="17" t="str">
        <f>VLOOKUP(A694,[4]ImportationMaterialProgrammingE!B:F,5,0)</f>
        <v/>
      </c>
      <c r="U694" s="22" t="e">
        <f>VLOOKUP(E694,[3]Relatório!$A$1:$AK$65536,33,0)</f>
        <v>#N/A</v>
      </c>
      <c r="W694" s="18" t="str">
        <f t="shared" ca="1" si="39"/>
        <v/>
      </c>
      <c r="Z694" s="15" t="str">
        <f>VLOOKUP(A694,[4]ImportationMaterialProgrammingE!B:X,23,0)</f>
        <v/>
      </c>
      <c r="AA694" s="1" t="str">
        <f>IF(Z694="DTA TRANSP","",VLOOKUP(A694,[4]ImportationMaterialProgrammingE!$B:$V,21,0))</f>
        <v/>
      </c>
      <c r="AB694" s="22" t="e">
        <f>VLOOKUP(E694,[3]Relatório!$A$1:$AK$65536,36,0)</f>
        <v>#N/A</v>
      </c>
      <c r="AF694" s="24"/>
      <c r="AG694" s="24"/>
      <c r="AH694" s="24"/>
      <c r="AI694" s="24"/>
    </row>
    <row r="695" spans="1:35" x14ac:dyDescent="0.25">
      <c r="A695" s="34">
        <v>80537395</v>
      </c>
      <c r="B695" s="33">
        <v>1250254384</v>
      </c>
      <c r="C695" s="33" t="s">
        <v>588</v>
      </c>
      <c r="D695" s="15">
        <f>VLOOKUP(C695,[1]CC!D$3:P$20,12,0)</f>
        <v>44639</v>
      </c>
      <c r="E695" s="16" t="str">
        <f>VLOOKUP(A695,[4]ImportationMaterialProgrammingE!B$3:C$1048576,2,0)</f>
        <v xml:space="preserve">540202353 </v>
      </c>
      <c r="H695" s="17">
        <f t="shared" ca="1" si="38"/>
        <v>91</v>
      </c>
      <c r="I695" s="15" t="str">
        <f>IF(VLOOKUP(A695,[4]ImportationMaterialProgrammingE!B$4:U$1048576,20,0)=0,"",VLOOKUP(A695,[4]ImportationMaterialProgrammingE!B$4:U$1048576,20,0))</f>
        <v/>
      </c>
      <c r="J695" s="15" t="str">
        <f>IF(VLOOKUP(A695,[4]ImportationMaterialProgrammingE!B$3:Y$1048576,24,0)&lt;&gt;"","Sim","Não")</f>
        <v>Não</v>
      </c>
      <c r="K695" s="15" t="str">
        <f>IF(VLOOKUP(A695,[4]ImportationMaterialProgrammingE!B:X,23,0)="DTA TRANSP",VLOOKUP(A695,[4]ImportationMaterialProgrammingE!B:V,21,0),"")</f>
        <v/>
      </c>
      <c r="L695" s="15" t="str">
        <f>IF(VLOOKUP(A695,[4]ImportationMaterialProgrammingE!B:Y,24,0)=0,"",VLOOKUP(A695,[4]ImportationMaterialProgrammingE!B:Y,24,0))</f>
        <v/>
      </c>
      <c r="Q695" s="16" t="str">
        <f>VLOOKUP(A695,[4]ImportationMaterialProgrammingE!B:AN,39,0)</f>
        <v xml:space="preserve">          </v>
      </c>
      <c r="R695" s="22" t="e">
        <f>VLOOKUP(E695,[3]Relatório!$A$1:$AK$65536,29,0)</f>
        <v>#N/A</v>
      </c>
      <c r="T695" s="17" t="str">
        <f>VLOOKUP(A695,[4]ImportationMaterialProgrammingE!B:F,5,0)</f>
        <v/>
      </c>
      <c r="U695" s="22" t="e">
        <f>VLOOKUP(E695,[3]Relatório!$A$1:$AK$65536,33,0)</f>
        <v>#N/A</v>
      </c>
      <c r="W695" s="18" t="str">
        <f t="shared" ca="1" si="39"/>
        <v/>
      </c>
      <c r="Z695" s="15" t="str">
        <f>VLOOKUP(A695,[4]ImportationMaterialProgrammingE!B:X,23,0)</f>
        <v>SBL</v>
      </c>
      <c r="AA695" s="1" t="str">
        <f>IF(Z695="DTA TRANSP","",VLOOKUP(A695,[4]ImportationMaterialProgrammingE!$B:$V,21,0))</f>
        <v/>
      </c>
      <c r="AB695" s="22" t="e">
        <f>VLOOKUP(E695,[3]Relatório!$A$1:$AK$65536,36,0)</f>
        <v>#N/A</v>
      </c>
      <c r="AF695" s="24"/>
      <c r="AG695" s="24"/>
      <c r="AH695" s="24"/>
      <c r="AI695" s="24"/>
    </row>
    <row r="696" spans="1:35" x14ac:dyDescent="0.25">
      <c r="A696" s="34">
        <v>80537401</v>
      </c>
      <c r="B696" s="33">
        <v>1250254382</v>
      </c>
      <c r="C696" s="33" t="s">
        <v>588</v>
      </c>
      <c r="D696" s="15">
        <f>VLOOKUP(C696,[1]CC!D$3:P$20,12,0)</f>
        <v>44639</v>
      </c>
      <c r="E696" s="16" t="str">
        <f>VLOOKUP(A696,[4]ImportationMaterialProgrammingE!B$3:C$1048576,2,0)</f>
        <v xml:space="preserve">540202357 </v>
      </c>
      <c r="H696" s="17">
        <f t="shared" ca="1" si="38"/>
        <v>91</v>
      </c>
      <c r="I696" s="15" t="str">
        <f>IF(VLOOKUP(A696,[4]ImportationMaterialProgrammingE!B$4:U$1048576,20,0)=0,"",VLOOKUP(A696,[4]ImportationMaterialProgrammingE!B$4:U$1048576,20,0))</f>
        <v/>
      </c>
      <c r="J696" s="15" t="str">
        <f>IF(VLOOKUP(A696,[4]ImportationMaterialProgrammingE!B$3:Y$1048576,24,0)&lt;&gt;"","Sim","Não")</f>
        <v>Não</v>
      </c>
      <c r="K696" s="15" t="str">
        <f>IF(VLOOKUP(A696,[4]ImportationMaterialProgrammingE!B:X,23,0)="DTA TRANSP",VLOOKUP(A696,[4]ImportationMaterialProgrammingE!B:V,21,0),"")</f>
        <v/>
      </c>
      <c r="L696" s="15" t="str">
        <f>IF(VLOOKUP(A696,[4]ImportationMaterialProgrammingE!B:Y,24,0)=0,"",VLOOKUP(A696,[4]ImportationMaterialProgrammingE!B:Y,24,0))</f>
        <v/>
      </c>
      <c r="Q696" s="16" t="str">
        <f>VLOOKUP(A696,[4]ImportationMaterialProgrammingE!B:AN,39,0)</f>
        <v xml:space="preserve">          </v>
      </c>
      <c r="R696" s="22" t="e">
        <f>VLOOKUP(E696,[3]Relatório!$A$1:$AK$65536,29,0)</f>
        <v>#N/A</v>
      </c>
      <c r="T696" s="17" t="str">
        <f>VLOOKUP(A696,[4]ImportationMaterialProgrammingE!B:F,5,0)</f>
        <v/>
      </c>
      <c r="U696" s="22" t="e">
        <f>VLOOKUP(E696,[3]Relatório!$A$1:$AK$65536,33,0)</f>
        <v>#N/A</v>
      </c>
      <c r="W696" s="18" t="str">
        <f t="shared" ca="1" si="39"/>
        <v/>
      </c>
      <c r="Z696" s="15" t="str">
        <f>VLOOKUP(A696,[4]ImportationMaterialProgrammingE!B:X,23,0)</f>
        <v>SBL</v>
      </c>
      <c r="AA696" s="1" t="str">
        <f>IF(Z696="DTA TRANSP","",VLOOKUP(A696,[4]ImportationMaterialProgrammingE!$B:$V,21,0))</f>
        <v/>
      </c>
      <c r="AB696" s="22" t="e">
        <f>VLOOKUP(E696,[3]Relatório!$A$1:$AK$65536,36,0)</f>
        <v>#N/A</v>
      </c>
      <c r="AF696" s="24"/>
      <c r="AG696" s="24"/>
      <c r="AH696" s="24"/>
      <c r="AI696" s="24"/>
    </row>
    <row r="697" spans="1:35" x14ac:dyDescent="0.25">
      <c r="A697" s="34">
        <v>80537440</v>
      </c>
      <c r="B697" s="33">
        <v>1250254383</v>
      </c>
      <c r="C697" s="33" t="s">
        <v>588</v>
      </c>
      <c r="D697" s="15">
        <f>VLOOKUP(C697,[1]CC!D$3:P$20,12,0)</f>
        <v>44639</v>
      </c>
      <c r="E697" s="16" t="str">
        <f>VLOOKUP(A697,[4]ImportationMaterialProgrammingE!B$3:C$1048576,2,0)</f>
        <v xml:space="preserve">540202358 </v>
      </c>
      <c r="H697" s="17">
        <f t="shared" ca="1" si="38"/>
        <v>91</v>
      </c>
      <c r="I697" s="15" t="str">
        <f>IF(VLOOKUP(A697,[4]ImportationMaterialProgrammingE!B$4:U$1048576,20,0)=0,"",VLOOKUP(A697,[4]ImportationMaterialProgrammingE!B$4:U$1048576,20,0))</f>
        <v/>
      </c>
      <c r="J697" s="15" t="str">
        <f>IF(VLOOKUP(A697,[4]ImportationMaterialProgrammingE!B$3:Y$1048576,24,0)&lt;&gt;"","Sim","Não")</f>
        <v>Não</v>
      </c>
      <c r="K697" s="15" t="str">
        <f>IF(VLOOKUP(A697,[4]ImportationMaterialProgrammingE!B:X,23,0)="DTA TRANSP",VLOOKUP(A697,[4]ImportationMaterialProgrammingE!B:V,21,0),"")</f>
        <v/>
      </c>
      <c r="L697" s="15" t="str">
        <f>IF(VLOOKUP(A697,[4]ImportationMaterialProgrammingE!B:Y,24,0)=0,"",VLOOKUP(A697,[4]ImportationMaterialProgrammingE!B:Y,24,0))</f>
        <v/>
      </c>
      <c r="Q697" s="16" t="str">
        <f>VLOOKUP(A697,[4]ImportationMaterialProgrammingE!B:AN,39,0)</f>
        <v xml:space="preserve">          </v>
      </c>
      <c r="R697" s="22" t="e">
        <f>VLOOKUP(E697,[3]Relatório!$A$1:$AK$65536,29,0)</f>
        <v>#N/A</v>
      </c>
      <c r="T697" s="17" t="str">
        <f>VLOOKUP(A697,[4]ImportationMaterialProgrammingE!B:F,5,0)</f>
        <v/>
      </c>
      <c r="U697" s="22" t="e">
        <f>VLOOKUP(E697,[3]Relatório!$A$1:$AK$65536,33,0)</f>
        <v>#N/A</v>
      </c>
      <c r="W697" s="18" t="str">
        <f t="shared" ca="1" si="39"/>
        <v/>
      </c>
      <c r="Z697" s="15" t="str">
        <f>VLOOKUP(A697,[4]ImportationMaterialProgrammingE!B:X,23,0)</f>
        <v/>
      </c>
      <c r="AA697" s="1" t="str">
        <f>IF(Z697="DTA TRANSP","",VLOOKUP(A697,[4]ImportationMaterialProgrammingE!$B:$V,21,0))</f>
        <v/>
      </c>
      <c r="AB697" s="22" t="e">
        <f>VLOOKUP(E697,[3]Relatório!$A$1:$AK$65536,36,0)</f>
        <v>#N/A</v>
      </c>
      <c r="AF697" s="24"/>
      <c r="AG697" s="24"/>
      <c r="AH697" s="24"/>
      <c r="AI697" s="24"/>
    </row>
    <row r="698" spans="1:35" x14ac:dyDescent="0.25">
      <c r="A698" s="34">
        <v>80537446</v>
      </c>
      <c r="B698" s="33">
        <v>1250254385</v>
      </c>
      <c r="C698" s="33" t="s">
        <v>588</v>
      </c>
      <c r="D698" s="15">
        <f>VLOOKUP(C698,[1]CC!D$3:P$20,12,0)</f>
        <v>44639</v>
      </c>
      <c r="E698" s="16" t="str">
        <f>VLOOKUP(A698,[4]ImportationMaterialProgrammingE!B$3:C$1048576,2,0)</f>
        <v xml:space="preserve">540202449 </v>
      </c>
      <c r="H698" s="17">
        <f t="shared" ca="1" si="38"/>
        <v>91</v>
      </c>
      <c r="I698" s="15" t="str">
        <f>IF(VLOOKUP(A698,[4]ImportationMaterialProgrammingE!B$4:U$1048576,20,0)=0,"",VLOOKUP(A698,[4]ImportationMaterialProgrammingE!B$4:U$1048576,20,0))</f>
        <v>28/03/2022</v>
      </c>
      <c r="J698" s="15" t="str">
        <f>IF(VLOOKUP(A698,[4]ImportationMaterialProgrammingE!B$3:Y$1048576,24,0)&lt;&gt;"","Sim","Não")</f>
        <v>Não</v>
      </c>
      <c r="K698" s="15" t="str">
        <f>IF(VLOOKUP(A698,[4]ImportationMaterialProgrammingE!B:X,23,0)="DTA TRANSP",VLOOKUP(A698,[4]ImportationMaterialProgrammingE!B:V,21,0),"")</f>
        <v/>
      </c>
      <c r="L698" s="15" t="str">
        <f>IF(VLOOKUP(A698,[4]ImportationMaterialProgrammingE!B:Y,24,0)=0,"",VLOOKUP(A698,[4]ImportationMaterialProgrammingE!B:Y,24,0))</f>
        <v/>
      </c>
      <c r="Q698" s="16" t="str">
        <f>VLOOKUP(A698,[4]ImportationMaterialProgrammingE!B:AN,39,0)</f>
        <v xml:space="preserve">          </v>
      </c>
      <c r="R698" s="22" t="e">
        <f>VLOOKUP(E698,[3]Relatório!$A$1:$AK$65536,29,0)</f>
        <v>#N/A</v>
      </c>
      <c r="T698" s="17" t="str">
        <f>VLOOKUP(A698,[4]ImportationMaterialProgrammingE!B:F,5,0)</f>
        <v/>
      </c>
      <c r="U698" s="22" t="e">
        <f>VLOOKUP(E698,[3]Relatório!$A$1:$AK$65536,33,0)</f>
        <v>#N/A</v>
      </c>
      <c r="W698" s="18" t="str">
        <f t="shared" ca="1" si="39"/>
        <v/>
      </c>
      <c r="Z698" s="15" t="str">
        <f>VLOOKUP(A698,[4]ImportationMaterialProgrammingE!B:X,23,0)</f>
        <v/>
      </c>
      <c r="AA698" s="1" t="str">
        <f>IF(Z698="DTA TRANSP","",VLOOKUP(A698,[4]ImportationMaterialProgrammingE!$B:$V,21,0))</f>
        <v/>
      </c>
      <c r="AB698" s="22" t="e">
        <f>VLOOKUP(E698,[3]Relatório!$A$1:$AK$65536,36,0)</f>
        <v>#N/A</v>
      </c>
      <c r="AF698" s="24"/>
      <c r="AG698" s="24"/>
      <c r="AH698" s="24"/>
      <c r="AI698" s="24"/>
    </row>
    <row r="699" spans="1:35" x14ac:dyDescent="0.25">
      <c r="A699" s="34">
        <v>80537453</v>
      </c>
      <c r="B699" s="33">
        <v>1250254386</v>
      </c>
      <c r="C699" s="33" t="s">
        <v>588</v>
      </c>
      <c r="D699" s="15">
        <f>VLOOKUP(C699,[1]CC!D$3:P$20,12,0)</f>
        <v>44639</v>
      </c>
      <c r="E699" s="16" t="str">
        <f>VLOOKUP(A699,[4]ImportationMaterialProgrammingE!B$3:C$1048576,2,0)</f>
        <v xml:space="preserve">540202346 </v>
      </c>
      <c r="H699" s="17">
        <f t="shared" ca="1" si="38"/>
        <v>91</v>
      </c>
      <c r="I699" s="15" t="str">
        <f>IF(VLOOKUP(A699,[4]ImportationMaterialProgrammingE!B$4:U$1048576,20,0)=0,"",VLOOKUP(A699,[4]ImportationMaterialProgrammingE!B$4:U$1048576,20,0))</f>
        <v/>
      </c>
      <c r="J699" s="15" t="str">
        <f>IF(VLOOKUP(A699,[4]ImportationMaterialProgrammingE!B$3:Y$1048576,24,0)&lt;&gt;"","Sim","Não")</f>
        <v>Não</v>
      </c>
      <c r="K699" s="15" t="str">
        <f>IF(VLOOKUP(A699,[4]ImportationMaterialProgrammingE!B:X,23,0)="DTA TRANSP",VLOOKUP(A699,[4]ImportationMaterialProgrammingE!B:V,21,0),"")</f>
        <v>24/03/2022</v>
      </c>
      <c r="L699" s="15" t="str">
        <f>IF(VLOOKUP(A699,[4]ImportationMaterialProgrammingE!B:Y,24,0)=0,"",VLOOKUP(A699,[4]ImportationMaterialProgrammingE!B:Y,24,0))</f>
        <v/>
      </c>
      <c r="Q699" s="16" t="str">
        <f>VLOOKUP(A699,[4]ImportationMaterialProgrammingE!B:AN,39,0)</f>
        <v xml:space="preserve">          </v>
      </c>
      <c r="R699" s="22" t="e">
        <f>VLOOKUP(E699,[3]Relatório!$A$1:$AK$65536,29,0)</f>
        <v>#N/A</v>
      </c>
      <c r="T699" s="17" t="str">
        <f>VLOOKUP(A699,[4]ImportationMaterialProgrammingE!B:F,5,0)</f>
        <v/>
      </c>
      <c r="U699" s="22" t="e">
        <f>VLOOKUP(E699,[3]Relatório!$A$1:$AK$65536,33,0)</f>
        <v>#N/A</v>
      </c>
      <c r="W699" s="18" t="str">
        <f t="shared" ca="1" si="39"/>
        <v/>
      </c>
      <c r="Z699" s="15" t="str">
        <f>VLOOKUP(A699,[4]ImportationMaterialProgrammingE!B:X,23,0)</f>
        <v>DTA TRANSP</v>
      </c>
      <c r="AA699" s="1" t="str">
        <f>IF(Z699="DTA TRANSP","",VLOOKUP(A699,[4]ImportationMaterialProgrammingE!$B:$V,21,0))</f>
        <v/>
      </c>
      <c r="AB699" s="22" t="e">
        <f>VLOOKUP(E699,[3]Relatório!$A$1:$AK$65536,36,0)</f>
        <v>#N/A</v>
      </c>
      <c r="AF699" s="24"/>
      <c r="AG699" s="24"/>
      <c r="AH699" s="24"/>
      <c r="AI699" s="24"/>
    </row>
    <row r="700" spans="1:35" x14ac:dyDescent="0.25">
      <c r="A700" s="34">
        <v>80537471</v>
      </c>
      <c r="B700" s="33">
        <v>1250254387</v>
      </c>
      <c r="C700" s="33" t="s">
        <v>588</v>
      </c>
      <c r="D700" s="15">
        <f>VLOOKUP(C700,[1]CC!D$3:P$20,12,0)</f>
        <v>44639</v>
      </c>
      <c r="E700" s="16" t="str">
        <f>VLOOKUP(A700,[4]ImportationMaterialProgrammingE!B$3:C$1048576,2,0)</f>
        <v xml:space="preserve">540202452 </v>
      </c>
      <c r="H700" s="17">
        <f t="shared" ca="1" si="38"/>
        <v>91</v>
      </c>
      <c r="I700" s="15" t="str">
        <f>IF(VLOOKUP(A700,[4]ImportationMaterialProgrammingE!B$4:U$1048576,20,0)=0,"",VLOOKUP(A700,[4]ImportationMaterialProgrammingE!B$4:U$1048576,20,0))</f>
        <v>23/03/2022</v>
      </c>
      <c r="J700" s="15" t="str">
        <f>IF(VLOOKUP(A700,[4]ImportationMaterialProgrammingE!B$3:Y$1048576,24,0)&lt;&gt;"","Sim","Não")</f>
        <v>Não</v>
      </c>
      <c r="K700" s="15" t="str">
        <f>IF(VLOOKUP(A700,[4]ImportationMaterialProgrammingE!B:X,23,0)="DTA TRANSP",VLOOKUP(A700,[4]ImportationMaterialProgrammingE!B:V,21,0),"")</f>
        <v/>
      </c>
      <c r="L700" s="15" t="str">
        <f>IF(VLOOKUP(A700,[4]ImportationMaterialProgrammingE!B:Y,24,0)=0,"",VLOOKUP(A700,[4]ImportationMaterialProgrammingE!B:Y,24,0))</f>
        <v/>
      </c>
      <c r="Q700" s="16" t="str">
        <f>VLOOKUP(A700,[4]ImportationMaterialProgrammingE!B:AN,39,0)</f>
        <v xml:space="preserve">          </v>
      </c>
      <c r="R700" s="22" t="e">
        <f>VLOOKUP(E700,[3]Relatório!$A$1:$AK$65536,29,0)</f>
        <v>#N/A</v>
      </c>
      <c r="T700" s="17" t="str">
        <f>VLOOKUP(A700,[4]ImportationMaterialProgrammingE!B:F,5,0)</f>
        <v/>
      </c>
      <c r="U700" s="22" t="e">
        <f>VLOOKUP(E700,[3]Relatório!$A$1:$AK$65536,33,0)</f>
        <v>#N/A</v>
      </c>
      <c r="W700" s="18" t="str">
        <f t="shared" ca="1" si="39"/>
        <v/>
      </c>
      <c r="Z700" s="15" t="str">
        <f>VLOOKUP(A700,[4]ImportationMaterialProgrammingE!B:X,23,0)</f>
        <v/>
      </c>
      <c r="AA700" s="1" t="str">
        <f>IF(Z700="DTA TRANSP","",VLOOKUP(A700,[4]ImportationMaterialProgrammingE!$B:$V,21,0))</f>
        <v/>
      </c>
      <c r="AB700" s="22" t="e">
        <f>VLOOKUP(E700,[3]Relatório!$A$1:$AK$65536,36,0)</f>
        <v>#N/A</v>
      </c>
      <c r="AF700" s="24"/>
      <c r="AG700" s="24"/>
      <c r="AH700" s="24"/>
      <c r="AI700" s="24"/>
    </row>
    <row r="701" spans="1:35" x14ac:dyDescent="0.25">
      <c r="A701" s="34">
        <v>80537472</v>
      </c>
      <c r="B701" s="33">
        <v>1250254392</v>
      </c>
      <c r="C701" s="33" t="s">
        <v>588</v>
      </c>
      <c r="D701" s="15">
        <f>VLOOKUP(C701,[1]CC!D$3:P$20,12,0)</f>
        <v>44639</v>
      </c>
      <c r="E701" s="16" t="str">
        <f>VLOOKUP(A701,[4]ImportationMaterialProgrammingE!B$3:C$1048576,2,0)</f>
        <v xml:space="preserve">540202359 </v>
      </c>
      <c r="H701" s="17">
        <f t="shared" ca="1" si="38"/>
        <v>91</v>
      </c>
      <c r="I701" s="15" t="str">
        <f>IF(VLOOKUP(A701,[4]ImportationMaterialProgrammingE!B$4:U$1048576,20,0)=0,"",VLOOKUP(A701,[4]ImportationMaterialProgrammingE!B$4:U$1048576,20,0))</f>
        <v>31/03/2022</v>
      </c>
      <c r="J701" s="15" t="str">
        <f>IF(VLOOKUP(A701,[4]ImportationMaterialProgrammingE!B$3:Y$1048576,24,0)&lt;&gt;"","Sim","Não")</f>
        <v>Não</v>
      </c>
      <c r="K701" s="15" t="str">
        <f>IF(VLOOKUP(A701,[4]ImportationMaterialProgrammingE!B:X,23,0)="DTA TRANSP",VLOOKUP(A701,[4]ImportationMaterialProgrammingE!B:V,21,0),"")</f>
        <v/>
      </c>
      <c r="L701" s="15" t="str">
        <f>IF(VLOOKUP(A701,[4]ImportationMaterialProgrammingE!B:Y,24,0)=0,"",VLOOKUP(A701,[4]ImportationMaterialProgrammingE!B:Y,24,0))</f>
        <v/>
      </c>
      <c r="Q701" s="16" t="str">
        <f>VLOOKUP(A701,[4]ImportationMaterialProgrammingE!B:AN,39,0)</f>
        <v xml:space="preserve">          </v>
      </c>
      <c r="R701" s="22" t="e">
        <f>VLOOKUP(E701,[3]Relatório!$A$1:$AK$65536,29,0)</f>
        <v>#N/A</v>
      </c>
      <c r="T701" s="17" t="str">
        <f>VLOOKUP(A701,[4]ImportationMaterialProgrammingE!B:F,5,0)</f>
        <v/>
      </c>
      <c r="U701" s="22" t="e">
        <f>VLOOKUP(E701,[3]Relatório!$A$1:$AK$65536,33,0)</f>
        <v>#N/A</v>
      </c>
      <c r="W701" s="18" t="str">
        <f t="shared" ca="1" si="39"/>
        <v/>
      </c>
      <c r="Z701" s="15" t="str">
        <f>VLOOKUP(A701,[4]ImportationMaterialProgrammingE!B:X,23,0)</f>
        <v/>
      </c>
      <c r="AA701" s="1" t="str">
        <f>IF(Z701="DTA TRANSP","",VLOOKUP(A701,[4]ImportationMaterialProgrammingE!$B:$V,21,0))</f>
        <v/>
      </c>
      <c r="AB701" s="22" t="e">
        <f>VLOOKUP(E701,[3]Relatório!$A$1:$AK$65536,36,0)</f>
        <v>#N/A</v>
      </c>
      <c r="AF701" s="24"/>
      <c r="AG701" s="24"/>
      <c r="AH701" s="24"/>
      <c r="AI701" s="24"/>
    </row>
    <row r="702" spans="1:35" x14ac:dyDescent="0.25">
      <c r="A702" s="34">
        <v>80537503</v>
      </c>
      <c r="B702" s="33">
        <v>1250254388</v>
      </c>
      <c r="C702" s="33" t="s">
        <v>588</v>
      </c>
      <c r="D702" s="15">
        <f>VLOOKUP(C702,[1]CC!D$3:P$20,12,0)</f>
        <v>44639</v>
      </c>
      <c r="E702" s="16" t="str">
        <f>VLOOKUP(A702,[4]ImportationMaterialProgrammingE!B$3:C$1048576,2,0)</f>
        <v xml:space="preserve">540202361 </v>
      </c>
      <c r="H702" s="17">
        <f t="shared" ca="1" si="38"/>
        <v>91</v>
      </c>
      <c r="I702" s="15" t="str">
        <f>IF(VLOOKUP(A702,[4]ImportationMaterialProgrammingE!B$4:U$1048576,20,0)=0,"",VLOOKUP(A702,[4]ImportationMaterialProgrammingE!B$4:U$1048576,20,0))</f>
        <v/>
      </c>
      <c r="J702" s="15" t="str">
        <f>IF(VLOOKUP(A702,[4]ImportationMaterialProgrammingE!B$3:Y$1048576,24,0)&lt;&gt;"","Sim","Não")</f>
        <v>Não</v>
      </c>
      <c r="K702" s="15" t="str">
        <f>IF(VLOOKUP(A702,[4]ImportationMaterialProgrammingE!B:X,23,0)="DTA TRANSP",VLOOKUP(A702,[4]ImportationMaterialProgrammingE!B:V,21,0),"")</f>
        <v/>
      </c>
      <c r="L702" s="15" t="str">
        <f>IF(VLOOKUP(A702,[4]ImportationMaterialProgrammingE!B:Y,24,0)=0,"",VLOOKUP(A702,[4]ImportationMaterialProgrammingE!B:Y,24,0))</f>
        <v/>
      </c>
      <c r="Q702" s="16" t="str">
        <f>VLOOKUP(A702,[4]ImportationMaterialProgrammingE!B:AN,39,0)</f>
        <v xml:space="preserve">          </v>
      </c>
      <c r="R702" s="22" t="e">
        <f>VLOOKUP(E702,[3]Relatório!$A$1:$AK$65536,29,0)</f>
        <v>#N/A</v>
      </c>
      <c r="T702" s="17" t="str">
        <f>VLOOKUP(A702,[4]ImportationMaterialProgrammingE!B:F,5,0)</f>
        <v/>
      </c>
      <c r="U702" s="22" t="e">
        <f>VLOOKUP(E702,[3]Relatório!$A$1:$AK$65536,33,0)</f>
        <v>#N/A</v>
      </c>
      <c r="W702" s="18" t="str">
        <f t="shared" ca="1" si="39"/>
        <v/>
      </c>
      <c r="Z702" s="15" t="str">
        <f>VLOOKUP(A702,[4]ImportationMaterialProgrammingE!B:X,23,0)</f>
        <v/>
      </c>
      <c r="AA702" s="1" t="str">
        <f>IF(Z702="DTA TRANSP","",VLOOKUP(A702,[4]ImportationMaterialProgrammingE!$B:$V,21,0))</f>
        <v/>
      </c>
      <c r="AB702" s="22" t="e">
        <f>VLOOKUP(E702,[3]Relatório!$A$1:$AK$65536,36,0)</f>
        <v>#N/A</v>
      </c>
      <c r="AF702" s="24"/>
      <c r="AG702" s="24"/>
      <c r="AH702" s="24"/>
      <c r="AI702" s="24"/>
    </row>
    <row r="703" spans="1:35" x14ac:dyDescent="0.25">
      <c r="A703" s="34">
        <v>80537507</v>
      </c>
      <c r="B703" s="33">
        <v>1250254389</v>
      </c>
      <c r="C703" s="33" t="s">
        <v>588</v>
      </c>
      <c r="D703" s="15">
        <f>VLOOKUP(C703,[1]CC!D$3:P$20,12,0)</f>
        <v>44639</v>
      </c>
      <c r="E703" s="16" t="str">
        <f>VLOOKUP(A703,[4]ImportationMaterialProgrammingE!B$3:C$1048576,2,0)</f>
        <v xml:space="preserve">540202363 </v>
      </c>
      <c r="H703" s="17">
        <f t="shared" ca="1" si="38"/>
        <v>91</v>
      </c>
      <c r="I703" s="15" t="str">
        <f>IF(VLOOKUP(A703,[4]ImportationMaterialProgrammingE!B$4:U$1048576,20,0)=0,"",VLOOKUP(A703,[4]ImportationMaterialProgrammingE!B$4:U$1048576,20,0))</f>
        <v/>
      </c>
      <c r="J703" s="15" t="str">
        <f>IF(VLOOKUP(A703,[4]ImportationMaterialProgrammingE!B$3:Y$1048576,24,0)&lt;&gt;"","Sim","Não")</f>
        <v>Não</v>
      </c>
      <c r="K703" s="15" t="str">
        <f>IF(VLOOKUP(A703,[4]ImportationMaterialProgrammingE!B:X,23,0)="DTA TRANSP",VLOOKUP(A703,[4]ImportationMaterialProgrammingE!B:V,21,0),"")</f>
        <v/>
      </c>
      <c r="L703" s="15" t="str">
        <f>IF(VLOOKUP(A703,[4]ImportationMaterialProgrammingE!B:Y,24,0)=0,"",VLOOKUP(A703,[4]ImportationMaterialProgrammingE!B:Y,24,0))</f>
        <v/>
      </c>
      <c r="Q703" s="16" t="str">
        <f>VLOOKUP(A703,[4]ImportationMaterialProgrammingE!B:AN,39,0)</f>
        <v xml:space="preserve">          </v>
      </c>
      <c r="R703" s="22" t="e">
        <f>VLOOKUP(E703,[3]Relatório!$A$1:$AK$65536,29,0)</f>
        <v>#N/A</v>
      </c>
      <c r="T703" s="17" t="str">
        <f>VLOOKUP(A703,[4]ImportationMaterialProgrammingE!B:F,5,0)</f>
        <v/>
      </c>
      <c r="U703" s="22" t="e">
        <f>VLOOKUP(E703,[3]Relatório!$A$1:$AK$65536,33,0)</f>
        <v>#N/A</v>
      </c>
      <c r="W703" s="18" t="str">
        <f t="shared" ca="1" si="39"/>
        <v/>
      </c>
      <c r="Z703" s="15" t="str">
        <f>VLOOKUP(A703,[4]ImportationMaterialProgrammingE!B:X,23,0)</f>
        <v/>
      </c>
      <c r="AA703" s="1" t="str">
        <f>IF(Z703="DTA TRANSP","",VLOOKUP(A703,[4]ImportationMaterialProgrammingE!$B:$V,21,0))</f>
        <v/>
      </c>
      <c r="AB703" s="22" t="e">
        <f>VLOOKUP(E703,[3]Relatório!$A$1:$AK$65536,36,0)</f>
        <v>#N/A</v>
      </c>
      <c r="AF703" s="24"/>
      <c r="AG703" s="24"/>
      <c r="AH703" s="24"/>
      <c r="AI703" s="24"/>
    </row>
    <row r="704" spans="1:35" x14ac:dyDescent="0.25">
      <c r="A704" s="34">
        <v>80537527</v>
      </c>
      <c r="B704" s="33">
        <v>1250254390</v>
      </c>
      <c r="C704" s="33" t="s">
        <v>588</v>
      </c>
      <c r="D704" s="15">
        <f>VLOOKUP(C704,[1]CC!D$3:P$20,12,0)</f>
        <v>44639</v>
      </c>
      <c r="E704" s="16" t="str">
        <f>VLOOKUP(A704,[4]ImportationMaterialProgrammingE!B$3:C$1048576,2,0)</f>
        <v xml:space="preserve">540202390 </v>
      </c>
      <c r="H704" s="17">
        <f t="shared" ca="1" si="38"/>
        <v>91</v>
      </c>
      <c r="I704" s="15" t="str">
        <f>IF(VLOOKUP(A704,[4]ImportationMaterialProgrammingE!B$4:U$1048576,20,0)=0,"",VLOOKUP(A704,[4]ImportationMaterialProgrammingE!B$4:U$1048576,20,0))</f>
        <v/>
      </c>
      <c r="J704" s="15" t="str">
        <f>IF(VLOOKUP(A704,[4]ImportationMaterialProgrammingE!B$3:Y$1048576,24,0)&lt;&gt;"","Sim","Não")</f>
        <v>Não</v>
      </c>
      <c r="K704" s="15" t="str">
        <f>IF(VLOOKUP(A704,[4]ImportationMaterialProgrammingE!B:X,23,0)="DTA TRANSP",VLOOKUP(A704,[4]ImportationMaterialProgrammingE!B:V,21,0),"")</f>
        <v/>
      </c>
      <c r="L704" s="15" t="str">
        <f>IF(VLOOKUP(A704,[4]ImportationMaterialProgrammingE!B:Y,24,0)=0,"",VLOOKUP(A704,[4]ImportationMaterialProgrammingE!B:Y,24,0))</f>
        <v/>
      </c>
      <c r="Q704" s="16" t="str">
        <f>VLOOKUP(A704,[4]ImportationMaterialProgrammingE!B:AN,39,0)</f>
        <v xml:space="preserve">          </v>
      </c>
      <c r="R704" s="22" t="e">
        <f>VLOOKUP(E704,[3]Relatório!$A$1:$AK$65536,29,0)</f>
        <v>#N/A</v>
      </c>
      <c r="T704" s="17" t="str">
        <f>VLOOKUP(A704,[4]ImportationMaterialProgrammingE!B:F,5,0)</f>
        <v/>
      </c>
      <c r="U704" s="22" t="e">
        <f>VLOOKUP(E704,[3]Relatório!$A$1:$AK$65536,33,0)</f>
        <v>#N/A</v>
      </c>
      <c r="W704" s="18" t="str">
        <f t="shared" ca="1" si="39"/>
        <v/>
      </c>
      <c r="Z704" s="15" t="str">
        <f>VLOOKUP(A704,[4]ImportationMaterialProgrammingE!B:X,23,0)</f>
        <v/>
      </c>
      <c r="AA704" s="1" t="str">
        <f>IF(Z704="DTA TRANSP","",VLOOKUP(A704,[4]ImportationMaterialProgrammingE!$B:$V,21,0))</f>
        <v/>
      </c>
      <c r="AB704" s="22" t="e">
        <f>VLOOKUP(E704,[3]Relatório!$A$1:$AK$65536,36,0)</f>
        <v>#N/A</v>
      </c>
      <c r="AF704" s="24"/>
      <c r="AG704" s="24"/>
      <c r="AH704" s="24"/>
      <c r="AI704" s="24"/>
    </row>
    <row r="705" spans="1:35" x14ac:dyDescent="0.25">
      <c r="A705" s="34">
        <v>80537541</v>
      </c>
      <c r="B705" s="33">
        <v>1250254393</v>
      </c>
      <c r="C705" s="33" t="s">
        <v>588</v>
      </c>
      <c r="D705" s="15">
        <f>VLOOKUP(C705,[1]CC!D$3:P$20,12,0)</f>
        <v>44639</v>
      </c>
      <c r="E705" s="16" t="str">
        <f>VLOOKUP(A705,[4]ImportationMaterialProgrammingE!B$3:C$1048576,2,0)</f>
        <v xml:space="preserve">540202364 </v>
      </c>
      <c r="H705" s="17">
        <f t="shared" ca="1" si="38"/>
        <v>91</v>
      </c>
      <c r="I705" s="15" t="str">
        <f>IF(VLOOKUP(A705,[4]ImportationMaterialProgrammingE!B$4:U$1048576,20,0)=0,"",VLOOKUP(A705,[4]ImportationMaterialProgrammingE!B$4:U$1048576,20,0))</f>
        <v/>
      </c>
      <c r="J705" s="15" t="str">
        <f>IF(VLOOKUP(A705,[4]ImportationMaterialProgrammingE!B$3:Y$1048576,24,0)&lt;&gt;"","Sim","Não")</f>
        <v>Não</v>
      </c>
      <c r="K705" s="15" t="str">
        <f>IF(VLOOKUP(A705,[4]ImportationMaterialProgrammingE!B:X,23,0)="DTA TRANSP",VLOOKUP(A705,[4]ImportationMaterialProgrammingE!B:V,21,0),"")</f>
        <v/>
      </c>
      <c r="L705" s="15" t="str">
        <f>IF(VLOOKUP(A705,[4]ImportationMaterialProgrammingE!B:Y,24,0)=0,"",VLOOKUP(A705,[4]ImportationMaterialProgrammingE!B:Y,24,0))</f>
        <v/>
      </c>
      <c r="Q705" s="16" t="str">
        <f>VLOOKUP(A705,[4]ImportationMaterialProgrammingE!B:AN,39,0)</f>
        <v xml:space="preserve">          </v>
      </c>
      <c r="R705" s="22" t="e">
        <f>VLOOKUP(E705,[3]Relatório!$A$1:$AK$65536,29,0)</f>
        <v>#N/A</v>
      </c>
      <c r="T705" s="17" t="str">
        <f>VLOOKUP(A705,[4]ImportationMaterialProgrammingE!B:F,5,0)</f>
        <v/>
      </c>
      <c r="U705" s="22" t="e">
        <f>VLOOKUP(E705,[3]Relatório!$A$1:$AK$65536,33,0)</f>
        <v>#N/A</v>
      </c>
      <c r="W705" s="18" t="str">
        <f t="shared" ca="1" si="39"/>
        <v/>
      </c>
      <c r="Z705" s="15" t="str">
        <f>VLOOKUP(A705,[4]ImportationMaterialProgrammingE!B:X,23,0)</f>
        <v/>
      </c>
      <c r="AA705" s="1" t="str">
        <f>IF(Z705="DTA TRANSP","",VLOOKUP(A705,[4]ImportationMaterialProgrammingE!$B:$V,21,0))</f>
        <v/>
      </c>
      <c r="AB705" s="22" t="e">
        <f>VLOOKUP(E705,[3]Relatório!$A$1:$AK$65536,36,0)</f>
        <v>#N/A</v>
      </c>
      <c r="AF705" s="24"/>
      <c r="AG705" s="24"/>
      <c r="AH705" s="24"/>
      <c r="AI705" s="24"/>
    </row>
    <row r="706" spans="1:35" x14ac:dyDescent="0.25">
      <c r="A706" s="34">
        <v>80537562</v>
      </c>
      <c r="B706" s="33">
        <v>1250254391</v>
      </c>
      <c r="C706" s="33" t="s">
        <v>588</v>
      </c>
      <c r="D706" s="15">
        <f>VLOOKUP(C706,[1]CC!D$3:P$20,12,0)</f>
        <v>44639</v>
      </c>
      <c r="E706" s="16" t="str">
        <f>VLOOKUP(A706,[4]ImportationMaterialProgrammingE!B$3:C$1048576,2,0)</f>
        <v xml:space="preserve">540202421 </v>
      </c>
      <c r="H706" s="17">
        <f t="shared" ca="1" si="38"/>
        <v>91</v>
      </c>
      <c r="I706" s="15" t="str">
        <f>IF(VLOOKUP(A706,[4]ImportationMaterialProgrammingE!B$4:U$1048576,20,0)=0,"",VLOOKUP(A706,[4]ImportationMaterialProgrammingE!B$4:U$1048576,20,0))</f>
        <v>28/03/2022</v>
      </c>
      <c r="J706" s="15" t="str">
        <f>IF(VLOOKUP(A706,[4]ImportationMaterialProgrammingE!B$3:Y$1048576,24,0)&lt;&gt;"","Sim","Não")</f>
        <v>Não</v>
      </c>
      <c r="K706" s="15" t="str">
        <f>IF(VLOOKUP(A706,[4]ImportationMaterialProgrammingE!B:X,23,0)="DTA TRANSP",VLOOKUP(A706,[4]ImportationMaterialProgrammingE!B:V,21,0),"")</f>
        <v/>
      </c>
      <c r="L706" s="15" t="str">
        <f>IF(VLOOKUP(A706,[4]ImportationMaterialProgrammingE!B:Y,24,0)=0,"",VLOOKUP(A706,[4]ImportationMaterialProgrammingE!B:Y,24,0))</f>
        <v/>
      </c>
      <c r="Q706" s="16" t="str">
        <f>VLOOKUP(A706,[4]ImportationMaterialProgrammingE!B:AN,39,0)</f>
        <v xml:space="preserve">          </v>
      </c>
      <c r="R706" s="22" t="e">
        <f>VLOOKUP(E706,[3]Relatório!$A$1:$AK$65536,29,0)</f>
        <v>#N/A</v>
      </c>
      <c r="T706" s="17" t="str">
        <f>VLOOKUP(A706,[4]ImportationMaterialProgrammingE!B:F,5,0)</f>
        <v/>
      </c>
      <c r="U706" s="22" t="e">
        <f>VLOOKUP(E706,[3]Relatório!$A$1:$AK$65536,33,0)</f>
        <v>#N/A</v>
      </c>
      <c r="W706" s="18" t="str">
        <f t="shared" ca="1" si="39"/>
        <v/>
      </c>
      <c r="Z706" s="15" t="str">
        <f>VLOOKUP(A706,[4]ImportationMaterialProgrammingE!B:X,23,0)</f>
        <v>SBL</v>
      </c>
      <c r="AA706" s="1" t="str">
        <f>IF(Z706="DTA TRANSP","",VLOOKUP(A706,[4]ImportationMaterialProgrammingE!$B:$V,21,0))</f>
        <v/>
      </c>
      <c r="AB706" s="22" t="e">
        <f>VLOOKUP(E706,[3]Relatório!$A$1:$AK$65536,36,0)</f>
        <v>#N/A</v>
      </c>
      <c r="AF706" s="24"/>
      <c r="AG706" s="24"/>
      <c r="AH706" s="24"/>
      <c r="AI706" s="24"/>
    </row>
    <row r="707" spans="1:35" x14ac:dyDescent="0.25">
      <c r="A707" s="34">
        <v>80537573</v>
      </c>
      <c r="B707" s="33">
        <v>1250254394</v>
      </c>
      <c r="C707" s="33" t="s">
        <v>588</v>
      </c>
      <c r="D707" s="15">
        <f>VLOOKUP(C707,[1]CC!D$3:P$20,12,0)</f>
        <v>44639</v>
      </c>
      <c r="E707" s="16" t="str">
        <f>VLOOKUP(A707,[4]ImportationMaterialProgrammingE!B$3:C$1048576,2,0)</f>
        <v xml:space="preserve">540202485 </v>
      </c>
      <c r="H707" s="17">
        <f t="shared" ca="1" si="38"/>
        <v>91</v>
      </c>
      <c r="I707" s="15" t="str">
        <f>IF(VLOOKUP(A707,[4]ImportationMaterialProgrammingE!B$4:U$1048576,20,0)=0,"",VLOOKUP(A707,[4]ImportationMaterialProgrammingE!B$4:U$1048576,20,0))</f>
        <v>24/03/2022</v>
      </c>
      <c r="J707" s="15" t="str">
        <f>IF(VLOOKUP(A707,[4]ImportationMaterialProgrammingE!B$3:Y$1048576,24,0)&lt;&gt;"","Sim","Não")</f>
        <v>Não</v>
      </c>
      <c r="K707" s="15" t="str">
        <f>IF(VLOOKUP(A707,[4]ImportationMaterialProgrammingE!B:X,23,0)="DTA TRANSP",VLOOKUP(A707,[4]ImportationMaterialProgrammingE!B:V,21,0),"")</f>
        <v/>
      </c>
      <c r="L707" s="15" t="str">
        <f>IF(VLOOKUP(A707,[4]ImportationMaterialProgrammingE!B:Y,24,0)=0,"",VLOOKUP(A707,[4]ImportationMaterialProgrammingE!B:Y,24,0))</f>
        <v/>
      </c>
      <c r="Q707" s="16" t="str">
        <f>VLOOKUP(A707,[4]ImportationMaterialProgrammingE!B:AN,39,0)</f>
        <v xml:space="preserve">          </v>
      </c>
      <c r="R707" s="22" t="e">
        <f>VLOOKUP(E707,[3]Relatório!$A$1:$AK$65536,29,0)</f>
        <v>#N/A</v>
      </c>
      <c r="T707" s="17" t="str">
        <f>VLOOKUP(A707,[4]ImportationMaterialProgrammingE!B:F,5,0)</f>
        <v/>
      </c>
      <c r="U707" s="22" t="e">
        <f>VLOOKUP(E707,[3]Relatório!$A$1:$AK$65536,33,0)</f>
        <v>#N/A</v>
      </c>
      <c r="W707" s="18" t="str">
        <f t="shared" ca="1" si="39"/>
        <v/>
      </c>
      <c r="Z707" s="15" t="str">
        <f>VLOOKUP(A707,[4]ImportationMaterialProgrammingE!B:X,23,0)</f>
        <v/>
      </c>
      <c r="AA707" s="1" t="str">
        <f>IF(Z707="DTA TRANSP","",VLOOKUP(A707,[4]ImportationMaterialProgrammingE!$B:$V,21,0))</f>
        <v/>
      </c>
      <c r="AB707" s="22" t="e">
        <f>VLOOKUP(E707,[3]Relatório!$A$1:$AK$65536,36,0)</f>
        <v>#N/A</v>
      </c>
      <c r="AF707" s="24"/>
      <c r="AG707" s="24"/>
      <c r="AH707" s="24"/>
      <c r="AI707" s="24"/>
    </row>
    <row r="708" spans="1:35" x14ac:dyDescent="0.25">
      <c r="A708" s="34">
        <v>80537574</v>
      </c>
      <c r="B708" s="33">
        <v>1250254395</v>
      </c>
      <c r="C708" s="33" t="s">
        <v>588</v>
      </c>
      <c r="D708" s="15">
        <f>VLOOKUP(C708,[1]CC!D$3:P$20,12,0)</f>
        <v>44639</v>
      </c>
      <c r="E708" s="16" t="str">
        <f>VLOOKUP(A708,[4]ImportationMaterialProgrammingE!B$3:C$1048576,2,0)</f>
        <v xml:space="preserve">540202489 </v>
      </c>
      <c r="H708" s="17">
        <f t="shared" ca="1" si="38"/>
        <v>91</v>
      </c>
      <c r="I708" s="15" t="str">
        <f>IF(VLOOKUP(A708,[4]ImportationMaterialProgrammingE!B$4:U$1048576,20,0)=0,"",VLOOKUP(A708,[4]ImportationMaterialProgrammingE!B$4:U$1048576,20,0))</f>
        <v>29/03/2022</v>
      </c>
      <c r="J708" s="15" t="str">
        <f>IF(VLOOKUP(A708,[4]ImportationMaterialProgrammingE!B$3:Y$1048576,24,0)&lt;&gt;"","Sim","Não")</f>
        <v>Não</v>
      </c>
      <c r="K708" s="15" t="str">
        <f>IF(VLOOKUP(A708,[4]ImportationMaterialProgrammingE!B:X,23,0)="DTA TRANSP",VLOOKUP(A708,[4]ImportationMaterialProgrammingE!B:V,21,0),"")</f>
        <v/>
      </c>
      <c r="L708" s="15" t="str">
        <f>IF(VLOOKUP(A708,[4]ImportationMaterialProgrammingE!B:Y,24,0)=0,"",VLOOKUP(A708,[4]ImportationMaterialProgrammingE!B:Y,24,0))</f>
        <v/>
      </c>
      <c r="Q708" s="16" t="str">
        <f>VLOOKUP(A708,[4]ImportationMaterialProgrammingE!B:AN,39,0)</f>
        <v xml:space="preserve">          </v>
      </c>
      <c r="R708" s="22" t="e">
        <f>VLOOKUP(E708,[3]Relatório!$A$1:$AK$65536,29,0)</f>
        <v>#N/A</v>
      </c>
      <c r="T708" s="17" t="str">
        <f>VLOOKUP(A708,[4]ImportationMaterialProgrammingE!B:F,5,0)</f>
        <v/>
      </c>
      <c r="U708" s="22" t="e">
        <f>VLOOKUP(E708,[3]Relatório!$A$1:$AK$65536,33,0)</f>
        <v>#N/A</v>
      </c>
      <c r="W708" s="18" t="str">
        <f t="shared" ca="1" si="39"/>
        <v/>
      </c>
      <c r="Z708" s="15" t="str">
        <f>VLOOKUP(A708,[4]ImportationMaterialProgrammingE!B:X,23,0)</f>
        <v/>
      </c>
      <c r="AA708" s="1" t="str">
        <f>IF(Z708="DTA TRANSP","",VLOOKUP(A708,[4]ImportationMaterialProgrammingE!$B:$V,21,0))</f>
        <v/>
      </c>
      <c r="AB708" s="22" t="e">
        <f>VLOOKUP(E708,[3]Relatório!$A$1:$AK$65536,36,0)</f>
        <v>#N/A</v>
      </c>
      <c r="AF708" s="24"/>
      <c r="AG708" s="24"/>
      <c r="AH708" s="24"/>
      <c r="AI708" s="24"/>
    </row>
    <row r="709" spans="1:35" x14ac:dyDescent="0.25">
      <c r="A709" s="34">
        <v>80537579</v>
      </c>
      <c r="B709" s="33">
        <v>1250254439</v>
      </c>
      <c r="C709" s="33" t="s">
        <v>588</v>
      </c>
      <c r="D709" s="15">
        <f>VLOOKUP(C709,[1]CC!D$3:P$20,12,0)</f>
        <v>44639</v>
      </c>
      <c r="E709" s="16" t="str">
        <f>VLOOKUP(A709,[4]ImportationMaterialProgrammingE!B$3:C$1048576,2,0)</f>
        <v xml:space="preserve">540202484 </v>
      </c>
      <c r="H709" s="17">
        <f t="shared" ref="H709:H738" ca="1" si="40">IFERROR(IF(D709&gt;L709,90-_xlfn.DAYS(NOW(),D709),90-_xlfn.DAYS(NOW(),L709)),90-_xlfn.DAYS(NOW(),D709))</f>
        <v>91</v>
      </c>
      <c r="I709" s="15" t="str">
        <f>IF(VLOOKUP(A709,[4]ImportationMaterialProgrammingE!B$4:U$1048576,20,0)=0,"",VLOOKUP(A709,[4]ImportationMaterialProgrammingE!B$4:U$1048576,20,0))</f>
        <v>29/03/2022</v>
      </c>
      <c r="J709" s="15" t="str">
        <f>IF(VLOOKUP(A709,[4]ImportationMaterialProgrammingE!B$3:Y$1048576,24,0)&lt;&gt;"","Sim","Não")</f>
        <v>Não</v>
      </c>
      <c r="K709" s="15" t="str">
        <f>IF(VLOOKUP(A709,[4]ImportationMaterialProgrammingE!B:X,23,0)="DTA TRANSP",VLOOKUP(A709,[4]ImportationMaterialProgrammingE!B:V,21,0),"")</f>
        <v/>
      </c>
      <c r="L709" s="15" t="str">
        <f>IF(VLOOKUP(A709,[4]ImportationMaterialProgrammingE!B:Y,24,0)=0,"",VLOOKUP(A709,[4]ImportationMaterialProgrammingE!B:Y,24,0))</f>
        <v/>
      </c>
      <c r="Q709" s="16" t="str">
        <f>VLOOKUP(A709,[4]ImportationMaterialProgrammingE!B:AN,39,0)</f>
        <v xml:space="preserve">          </v>
      </c>
      <c r="R709" s="22" t="e">
        <f>VLOOKUP(E709,[3]Relatório!$A$1:$AK$65536,29,0)</f>
        <v>#N/A</v>
      </c>
      <c r="T709" s="17" t="str">
        <f>VLOOKUP(A709,[4]ImportationMaterialProgrammingE!B:F,5,0)</f>
        <v/>
      </c>
      <c r="U709" s="22" t="e">
        <f>VLOOKUP(E709,[3]Relatório!$A$1:$AK$65536,33,0)</f>
        <v>#N/A</v>
      </c>
      <c r="W709" s="18" t="str">
        <f t="shared" ca="1" si="39"/>
        <v/>
      </c>
      <c r="Z709" s="15" t="str">
        <f>VLOOKUP(A709,[4]ImportationMaterialProgrammingE!B:X,23,0)</f>
        <v/>
      </c>
      <c r="AA709" s="1" t="str">
        <f>IF(Z709="DTA TRANSP","",VLOOKUP(A709,[4]ImportationMaterialProgrammingE!$B:$V,21,0))</f>
        <v/>
      </c>
      <c r="AB709" s="22" t="e">
        <f>VLOOKUP(E709,[3]Relatório!$A$1:$AK$65536,36,0)</f>
        <v>#N/A</v>
      </c>
      <c r="AF709" s="24"/>
      <c r="AG709" s="24"/>
      <c r="AH709" s="24"/>
      <c r="AI709" s="24"/>
    </row>
    <row r="710" spans="1:35" x14ac:dyDescent="0.25">
      <c r="A710" s="34">
        <v>80537580</v>
      </c>
      <c r="B710" s="33">
        <v>1250254400</v>
      </c>
      <c r="C710" s="33" t="s">
        <v>588</v>
      </c>
      <c r="D710" s="15">
        <f>VLOOKUP(C710,[1]CC!D$3:P$20,12,0)</f>
        <v>44639</v>
      </c>
      <c r="E710" s="16" t="str">
        <f>VLOOKUP(A710,[4]ImportationMaterialProgrammingE!B$3:C$1048576,2,0)</f>
        <v xml:space="preserve">540202377 </v>
      </c>
      <c r="H710" s="17">
        <f t="shared" ca="1" si="40"/>
        <v>91</v>
      </c>
      <c r="I710" s="15" t="str">
        <f>IF(VLOOKUP(A710,[4]ImportationMaterialProgrammingE!B$4:U$1048576,20,0)=0,"",VLOOKUP(A710,[4]ImportationMaterialProgrammingE!B$4:U$1048576,20,0))</f>
        <v>22/03/2022</v>
      </c>
      <c r="J710" s="15" t="str">
        <f>IF(VLOOKUP(A710,[4]ImportationMaterialProgrammingE!B$3:Y$1048576,24,0)&lt;&gt;"","Sim","Não")</f>
        <v>Não</v>
      </c>
      <c r="K710" s="15" t="str">
        <f>IF(VLOOKUP(A710,[4]ImportationMaterialProgrammingE!B:X,23,0)="DTA TRANSP",VLOOKUP(A710,[4]ImportationMaterialProgrammingE!B:V,21,0),"")</f>
        <v/>
      </c>
      <c r="L710" s="15" t="str">
        <f>IF(VLOOKUP(A710,[4]ImportationMaterialProgrammingE!B:Y,24,0)=0,"",VLOOKUP(A710,[4]ImportationMaterialProgrammingE!B:Y,24,0))</f>
        <v/>
      </c>
      <c r="Q710" s="16" t="str">
        <f>VLOOKUP(A710,[4]ImportationMaterialProgrammingE!B:AN,39,0)</f>
        <v xml:space="preserve">          </v>
      </c>
      <c r="R710" s="22" t="e">
        <f>VLOOKUP(E710,[3]Relatório!$A$1:$AK$65536,29,0)</f>
        <v>#N/A</v>
      </c>
      <c r="T710" s="17" t="str">
        <f>VLOOKUP(A710,[4]ImportationMaterialProgrammingE!B:F,5,0)</f>
        <v/>
      </c>
      <c r="U710" s="22" t="e">
        <f>VLOOKUP(E710,[3]Relatório!$A$1:$AK$65536,33,0)</f>
        <v>#N/A</v>
      </c>
      <c r="W710" s="18" t="str">
        <f t="shared" ca="1" si="39"/>
        <v/>
      </c>
      <c r="Z710" s="15" t="str">
        <f>VLOOKUP(A710,[4]ImportationMaterialProgrammingE!B:X,23,0)</f>
        <v/>
      </c>
      <c r="AA710" s="1" t="str">
        <f>IF(Z710="DTA TRANSP","",VLOOKUP(A710,[4]ImportationMaterialProgrammingE!$B:$V,21,0))</f>
        <v/>
      </c>
      <c r="AB710" s="22" t="e">
        <f>VLOOKUP(E710,[3]Relatório!$A$1:$AK$65536,36,0)</f>
        <v>#N/A</v>
      </c>
      <c r="AF710" s="24"/>
      <c r="AG710" s="24"/>
      <c r="AH710" s="24"/>
      <c r="AI710" s="24"/>
    </row>
    <row r="711" spans="1:35" x14ac:dyDescent="0.25">
      <c r="A711" s="34">
        <v>80537581</v>
      </c>
      <c r="B711" s="33">
        <v>1250254396</v>
      </c>
      <c r="C711" s="33" t="s">
        <v>588</v>
      </c>
      <c r="D711" s="15">
        <f>VLOOKUP(C711,[1]CC!D$3:P$20,12,0)</f>
        <v>44639</v>
      </c>
      <c r="E711" s="16" t="str">
        <f>VLOOKUP(A711,[4]ImportationMaterialProgrammingE!B$3:C$1048576,2,0)</f>
        <v xml:space="preserve">540202403 </v>
      </c>
      <c r="H711" s="17">
        <f t="shared" ca="1" si="40"/>
        <v>91</v>
      </c>
      <c r="I711" s="15" t="str">
        <f>IF(VLOOKUP(A711,[4]ImportationMaterialProgrammingE!B$4:U$1048576,20,0)=0,"",VLOOKUP(A711,[4]ImportationMaterialProgrammingE!B$4:U$1048576,20,0))</f>
        <v/>
      </c>
      <c r="J711" s="15" t="str">
        <f>IF(VLOOKUP(A711,[4]ImportationMaterialProgrammingE!B$3:Y$1048576,24,0)&lt;&gt;"","Sim","Não")</f>
        <v>Não</v>
      </c>
      <c r="K711" s="15" t="str">
        <f>IF(VLOOKUP(A711,[4]ImportationMaterialProgrammingE!B:X,23,0)="DTA TRANSP",VLOOKUP(A711,[4]ImportationMaterialProgrammingE!B:V,21,0),"")</f>
        <v/>
      </c>
      <c r="L711" s="15" t="str">
        <f>IF(VLOOKUP(A711,[4]ImportationMaterialProgrammingE!B:Y,24,0)=0,"",VLOOKUP(A711,[4]ImportationMaterialProgrammingE!B:Y,24,0))</f>
        <v/>
      </c>
      <c r="Q711" s="16" t="str">
        <f>VLOOKUP(A711,[4]ImportationMaterialProgrammingE!B:AN,39,0)</f>
        <v xml:space="preserve">          </v>
      </c>
      <c r="R711" s="22" t="e">
        <f>VLOOKUP(E711,[3]Relatório!$A$1:$AK$65536,29,0)</f>
        <v>#N/A</v>
      </c>
      <c r="T711" s="17" t="str">
        <f>VLOOKUP(A711,[4]ImportationMaterialProgrammingE!B:F,5,0)</f>
        <v/>
      </c>
      <c r="U711" s="22" t="e">
        <f>VLOOKUP(E711,[3]Relatório!$A$1:$AK$65536,33,0)</f>
        <v>#N/A</v>
      </c>
      <c r="W711" s="18" t="str">
        <f t="shared" ca="1" si="39"/>
        <v/>
      </c>
      <c r="Z711" s="15" t="str">
        <f>VLOOKUP(A711,[4]ImportationMaterialProgrammingE!B:X,23,0)</f>
        <v>SBL</v>
      </c>
      <c r="AA711" s="1" t="str">
        <f>IF(Z711="DTA TRANSP","",VLOOKUP(A711,[4]ImportationMaterialProgrammingE!$B:$V,21,0))</f>
        <v/>
      </c>
      <c r="AB711" s="22" t="e">
        <f>VLOOKUP(E711,[3]Relatório!$A$1:$AK$65536,36,0)</f>
        <v>#N/A</v>
      </c>
      <c r="AF711" s="24"/>
      <c r="AG711" s="24"/>
      <c r="AH711" s="24"/>
      <c r="AI711" s="24"/>
    </row>
    <row r="712" spans="1:35" x14ac:dyDescent="0.25">
      <c r="A712" s="34">
        <v>80537589</v>
      </c>
      <c r="B712" s="33">
        <v>1250254397</v>
      </c>
      <c r="C712" s="33" t="s">
        <v>588</v>
      </c>
      <c r="D712" s="15">
        <f>VLOOKUP(C712,[1]CC!D$3:P$20,12,0)</f>
        <v>44639</v>
      </c>
      <c r="E712" s="16" t="str">
        <f>VLOOKUP(A712,[4]ImportationMaterialProgrammingE!B$3:C$1048576,2,0)</f>
        <v xml:space="preserve">540202404 </v>
      </c>
      <c r="H712" s="17">
        <f t="shared" ca="1" si="40"/>
        <v>91</v>
      </c>
      <c r="I712" s="15" t="str">
        <f>IF(VLOOKUP(A712,[4]ImportationMaterialProgrammingE!B$4:U$1048576,20,0)=0,"",VLOOKUP(A712,[4]ImportationMaterialProgrammingE!B$4:U$1048576,20,0))</f>
        <v/>
      </c>
      <c r="J712" s="15" t="str">
        <f>IF(VLOOKUP(A712,[4]ImportationMaterialProgrammingE!B$3:Y$1048576,24,0)&lt;&gt;"","Sim","Não")</f>
        <v>Não</v>
      </c>
      <c r="K712" s="15" t="str">
        <f>IF(VLOOKUP(A712,[4]ImportationMaterialProgrammingE!B:X,23,0)="DTA TRANSP",VLOOKUP(A712,[4]ImportationMaterialProgrammingE!B:V,21,0),"")</f>
        <v/>
      </c>
      <c r="L712" s="15" t="str">
        <f>IF(VLOOKUP(A712,[4]ImportationMaterialProgrammingE!B:Y,24,0)=0,"",VLOOKUP(A712,[4]ImportationMaterialProgrammingE!B:Y,24,0))</f>
        <v/>
      </c>
      <c r="Q712" s="16" t="str">
        <f>VLOOKUP(A712,[4]ImportationMaterialProgrammingE!B:AN,39,0)</f>
        <v xml:space="preserve">          </v>
      </c>
      <c r="R712" s="22" t="e">
        <f>VLOOKUP(E712,[3]Relatório!$A$1:$AK$65536,29,0)</f>
        <v>#N/A</v>
      </c>
      <c r="T712" s="17" t="str">
        <f>VLOOKUP(A712,[4]ImportationMaterialProgrammingE!B:F,5,0)</f>
        <v/>
      </c>
      <c r="U712" s="22" t="e">
        <f>VLOOKUP(E712,[3]Relatório!$A$1:$AK$65536,33,0)</f>
        <v>#N/A</v>
      </c>
      <c r="W712" s="18" t="str">
        <f t="shared" ca="1" si="39"/>
        <v/>
      </c>
      <c r="Z712" s="15" t="str">
        <f>VLOOKUP(A712,[4]ImportationMaterialProgrammingE!B:X,23,0)</f>
        <v>SBL</v>
      </c>
      <c r="AA712" s="1" t="str">
        <f>IF(Z712="DTA TRANSP","",VLOOKUP(A712,[4]ImportationMaterialProgrammingE!$B:$V,21,0))</f>
        <v/>
      </c>
      <c r="AB712" s="22" t="e">
        <f>VLOOKUP(E712,[3]Relatório!$A$1:$AK$65536,36,0)</f>
        <v>#N/A</v>
      </c>
      <c r="AF712" s="24"/>
      <c r="AG712" s="24"/>
      <c r="AH712" s="24"/>
      <c r="AI712" s="24"/>
    </row>
    <row r="713" spans="1:35" x14ac:dyDescent="0.25">
      <c r="A713" s="34">
        <v>80537590</v>
      </c>
      <c r="B713" s="33">
        <v>1250254398</v>
      </c>
      <c r="C713" s="33" t="s">
        <v>588</v>
      </c>
      <c r="D713" s="15">
        <f>VLOOKUP(C713,[1]CC!D$3:P$20,12,0)</f>
        <v>44639</v>
      </c>
      <c r="E713" s="16" t="str">
        <f>VLOOKUP(A713,[4]ImportationMaterialProgrammingE!B$3:C$1048576,2,0)</f>
        <v xml:space="preserve">540202406 </v>
      </c>
      <c r="H713" s="17">
        <f t="shared" ca="1" si="40"/>
        <v>91</v>
      </c>
      <c r="I713" s="15" t="str">
        <f>IF(VLOOKUP(A713,[4]ImportationMaterialProgrammingE!B$4:U$1048576,20,0)=0,"",VLOOKUP(A713,[4]ImportationMaterialProgrammingE!B$4:U$1048576,20,0))</f>
        <v/>
      </c>
      <c r="J713" s="15" t="str">
        <f>IF(VLOOKUP(A713,[4]ImportationMaterialProgrammingE!B$3:Y$1048576,24,0)&lt;&gt;"","Sim","Não")</f>
        <v>Não</v>
      </c>
      <c r="K713" s="15" t="str">
        <f>IF(VLOOKUP(A713,[4]ImportationMaterialProgrammingE!B:X,23,0)="DTA TRANSP",VLOOKUP(A713,[4]ImportationMaterialProgrammingE!B:V,21,0),"")</f>
        <v/>
      </c>
      <c r="L713" s="15" t="str">
        <f>IF(VLOOKUP(A713,[4]ImportationMaterialProgrammingE!B:Y,24,0)=0,"",VLOOKUP(A713,[4]ImportationMaterialProgrammingE!B:Y,24,0))</f>
        <v/>
      </c>
      <c r="Q713" s="16" t="str">
        <f>VLOOKUP(A713,[4]ImportationMaterialProgrammingE!B:AN,39,0)</f>
        <v xml:space="preserve">          </v>
      </c>
      <c r="R713" s="22" t="e">
        <f>VLOOKUP(E713,[3]Relatório!$A$1:$AK$65536,29,0)</f>
        <v>#N/A</v>
      </c>
      <c r="T713" s="17" t="str">
        <f>VLOOKUP(A713,[4]ImportationMaterialProgrammingE!B:F,5,0)</f>
        <v/>
      </c>
      <c r="U713" s="22" t="e">
        <f>VLOOKUP(E713,[3]Relatório!$A$1:$AK$65536,33,0)</f>
        <v>#N/A</v>
      </c>
      <c r="W713" s="18" t="str">
        <f t="shared" ca="1" si="39"/>
        <v/>
      </c>
      <c r="Z713" s="15" t="str">
        <f>VLOOKUP(A713,[4]ImportationMaterialProgrammingE!B:X,23,0)</f>
        <v>SBL</v>
      </c>
      <c r="AA713" s="1" t="str">
        <f>IF(Z713="DTA TRANSP","",VLOOKUP(A713,[4]ImportationMaterialProgrammingE!$B:$V,21,0))</f>
        <v/>
      </c>
      <c r="AB713" s="22" t="e">
        <f>VLOOKUP(E713,[3]Relatório!$A$1:$AK$65536,36,0)</f>
        <v>#N/A</v>
      </c>
      <c r="AF713" s="24"/>
      <c r="AG713" s="24"/>
      <c r="AH713" s="24"/>
      <c r="AI713" s="24"/>
    </row>
    <row r="714" spans="1:35" x14ac:dyDescent="0.25">
      <c r="A714" s="34">
        <v>80537647</v>
      </c>
      <c r="B714" s="33">
        <v>1250254399</v>
      </c>
      <c r="C714" s="33" t="s">
        <v>588</v>
      </c>
      <c r="D714" s="15">
        <f>VLOOKUP(C714,[1]CC!D$3:P$20,12,0)</f>
        <v>44639</v>
      </c>
      <c r="E714" s="16" t="str">
        <f>VLOOKUP(A714,[4]ImportationMaterialProgrammingE!B$3:C$1048576,2,0)</f>
        <v xml:space="preserve">540202365 </v>
      </c>
      <c r="H714" s="17">
        <f t="shared" ca="1" si="40"/>
        <v>91</v>
      </c>
      <c r="I714" s="15" t="str">
        <f>IF(VLOOKUP(A714,[4]ImportationMaterialProgrammingE!B$4:U$1048576,20,0)=0,"",VLOOKUP(A714,[4]ImportationMaterialProgrammingE!B$4:U$1048576,20,0))</f>
        <v>22/03/2022</v>
      </c>
      <c r="J714" s="15" t="str">
        <f>IF(VLOOKUP(A714,[4]ImportationMaterialProgrammingE!B$3:Y$1048576,24,0)&lt;&gt;"","Sim","Não")</f>
        <v>Não</v>
      </c>
      <c r="K714" s="15" t="str">
        <f>IF(VLOOKUP(A714,[4]ImportationMaterialProgrammingE!B:X,23,0)="DTA TRANSP",VLOOKUP(A714,[4]ImportationMaterialProgrammingE!B:V,21,0),"")</f>
        <v/>
      </c>
      <c r="L714" s="15" t="str">
        <f>IF(VLOOKUP(A714,[4]ImportationMaterialProgrammingE!B:Y,24,0)=0,"",VLOOKUP(A714,[4]ImportationMaterialProgrammingE!B:Y,24,0))</f>
        <v/>
      </c>
      <c r="Q714" s="16" t="str">
        <f>VLOOKUP(A714,[4]ImportationMaterialProgrammingE!B:AN,39,0)</f>
        <v xml:space="preserve">          </v>
      </c>
      <c r="R714" s="22" t="e">
        <f>VLOOKUP(E714,[3]Relatório!$A$1:$AK$65536,29,0)</f>
        <v>#N/A</v>
      </c>
      <c r="T714" s="17" t="str">
        <f>VLOOKUP(A714,[4]ImportationMaterialProgrammingE!B:F,5,0)</f>
        <v/>
      </c>
      <c r="U714" s="22" t="e">
        <f>VLOOKUP(E714,[3]Relatório!$A$1:$AK$65536,33,0)</f>
        <v>#N/A</v>
      </c>
      <c r="W714" s="18" t="str">
        <f t="shared" ref="W714:W738" ca="1" si="41">IF(V714&lt;&gt;"",15-_xlfn.DAYS(NOW(),V714),"")</f>
        <v/>
      </c>
      <c r="Z714" s="15" t="str">
        <f>VLOOKUP(A714,[4]ImportationMaterialProgrammingE!B:X,23,0)</f>
        <v/>
      </c>
      <c r="AA714" s="1" t="str">
        <f>IF(Z714="DTA TRANSP","",VLOOKUP(A714,[4]ImportationMaterialProgrammingE!$B:$V,21,0))</f>
        <v/>
      </c>
      <c r="AB714" s="22" t="e">
        <f>VLOOKUP(E714,[3]Relatório!$A$1:$AK$65536,36,0)</f>
        <v>#N/A</v>
      </c>
      <c r="AF714" s="24"/>
      <c r="AG714" s="24"/>
      <c r="AH714" s="24"/>
      <c r="AI714" s="24"/>
    </row>
    <row r="715" spans="1:35" x14ac:dyDescent="0.25">
      <c r="A715" s="34">
        <v>80537664</v>
      </c>
      <c r="B715" s="33">
        <v>1250254402</v>
      </c>
      <c r="C715" s="33" t="s">
        <v>588</v>
      </c>
      <c r="D715" s="15">
        <f>VLOOKUP(C715,[1]CC!D$3:P$20,12,0)</f>
        <v>44639</v>
      </c>
      <c r="E715" s="16" t="str">
        <f>VLOOKUP(A715,[4]ImportationMaterialProgrammingE!B$3:C$1048576,2,0)</f>
        <v xml:space="preserve">540202367 </v>
      </c>
      <c r="H715" s="17">
        <f t="shared" ca="1" si="40"/>
        <v>91</v>
      </c>
      <c r="I715" s="15" t="str">
        <f>IF(VLOOKUP(A715,[4]ImportationMaterialProgrammingE!B$4:U$1048576,20,0)=0,"",VLOOKUP(A715,[4]ImportationMaterialProgrammingE!B$4:U$1048576,20,0))</f>
        <v/>
      </c>
      <c r="J715" s="15" t="str">
        <f>IF(VLOOKUP(A715,[4]ImportationMaterialProgrammingE!B$3:Y$1048576,24,0)&lt;&gt;"","Sim","Não")</f>
        <v>Não</v>
      </c>
      <c r="K715" s="15" t="str">
        <f>IF(VLOOKUP(A715,[4]ImportationMaterialProgrammingE!B:X,23,0)="DTA TRANSP",VLOOKUP(A715,[4]ImportationMaterialProgrammingE!B:V,21,0),"")</f>
        <v/>
      </c>
      <c r="L715" s="15" t="str">
        <f>IF(VLOOKUP(A715,[4]ImportationMaterialProgrammingE!B:Y,24,0)=0,"",VLOOKUP(A715,[4]ImportationMaterialProgrammingE!B:Y,24,0))</f>
        <v/>
      </c>
      <c r="Q715" s="16" t="str">
        <f>VLOOKUP(A715,[4]ImportationMaterialProgrammingE!B:AN,39,0)</f>
        <v xml:space="preserve">          </v>
      </c>
      <c r="R715" s="22" t="e">
        <f>VLOOKUP(E715,[3]Relatório!$A$1:$AK$65536,29,0)</f>
        <v>#N/A</v>
      </c>
      <c r="T715" s="17" t="str">
        <f>VLOOKUP(A715,[4]ImportationMaterialProgrammingE!B:F,5,0)</f>
        <v/>
      </c>
      <c r="U715" s="22" t="e">
        <f>VLOOKUP(E715,[3]Relatório!$A$1:$AK$65536,33,0)</f>
        <v>#N/A</v>
      </c>
      <c r="W715" s="18" t="str">
        <f t="shared" ca="1" si="41"/>
        <v/>
      </c>
      <c r="Z715" s="15" t="str">
        <f>VLOOKUP(A715,[4]ImportationMaterialProgrammingE!B:X,23,0)</f>
        <v>SBL</v>
      </c>
      <c r="AA715" s="1" t="str">
        <f>IF(Z715="DTA TRANSP","",VLOOKUP(A715,[4]ImportationMaterialProgrammingE!$B:$V,21,0))</f>
        <v/>
      </c>
      <c r="AB715" s="22" t="e">
        <f>VLOOKUP(E715,[3]Relatório!$A$1:$AK$65536,36,0)</f>
        <v>#N/A</v>
      </c>
      <c r="AF715" s="24"/>
      <c r="AG715" s="24"/>
      <c r="AH715" s="24"/>
      <c r="AI715" s="24"/>
    </row>
    <row r="716" spans="1:35" x14ac:dyDescent="0.25">
      <c r="A716" s="34">
        <v>80537673</v>
      </c>
      <c r="B716" s="33">
        <v>1250254403</v>
      </c>
      <c r="C716" s="33" t="s">
        <v>588</v>
      </c>
      <c r="D716" s="15">
        <f>VLOOKUP(C716,[1]CC!D$3:P$20,12,0)</f>
        <v>44639</v>
      </c>
      <c r="E716" s="16" t="str">
        <f>VLOOKUP(A716,[4]ImportationMaterialProgrammingE!B$3:C$1048576,2,0)</f>
        <v xml:space="preserve">540202487 </v>
      </c>
      <c r="H716" s="17">
        <f t="shared" ca="1" si="40"/>
        <v>91</v>
      </c>
      <c r="I716" s="15" t="str">
        <f>IF(VLOOKUP(A716,[4]ImportationMaterialProgrammingE!B$4:U$1048576,20,0)=0,"",VLOOKUP(A716,[4]ImportationMaterialProgrammingE!B$4:U$1048576,20,0))</f>
        <v>22/03/2022</v>
      </c>
      <c r="J716" s="15" t="str">
        <f>IF(VLOOKUP(A716,[4]ImportationMaterialProgrammingE!B$3:Y$1048576,24,0)&lt;&gt;"","Sim","Não")</f>
        <v>Não</v>
      </c>
      <c r="K716" s="15" t="str">
        <f>IF(VLOOKUP(A716,[4]ImportationMaterialProgrammingE!B:X,23,0)="DTA TRANSP",VLOOKUP(A716,[4]ImportationMaterialProgrammingE!B:V,21,0),"")</f>
        <v/>
      </c>
      <c r="L716" s="15" t="str">
        <f>IF(VLOOKUP(A716,[4]ImportationMaterialProgrammingE!B:Y,24,0)=0,"",VLOOKUP(A716,[4]ImportationMaterialProgrammingE!B:Y,24,0))</f>
        <v/>
      </c>
      <c r="Q716" s="16" t="str">
        <f>VLOOKUP(A716,[4]ImportationMaterialProgrammingE!B:AN,39,0)</f>
        <v xml:space="preserve">          </v>
      </c>
      <c r="R716" s="22" t="e">
        <f>VLOOKUP(E716,[3]Relatório!$A$1:$AK$65536,29,0)</f>
        <v>#N/A</v>
      </c>
      <c r="T716" s="17" t="str">
        <f>VLOOKUP(A716,[4]ImportationMaterialProgrammingE!B:F,5,0)</f>
        <v/>
      </c>
      <c r="U716" s="22" t="e">
        <f>VLOOKUP(E716,[3]Relatório!$A$1:$AK$65536,33,0)</f>
        <v>#N/A</v>
      </c>
      <c r="W716" s="18" t="str">
        <f t="shared" ca="1" si="41"/>
        <v/>
      </c>
      <c r="Z716" s="15" t="str">
        <f>VLOOKUP(A716,[4]ImportationMaterialProgrammingE!B:X,23,0)</f>
        <v/>
      </c>
      <c r="AA716" s="1" t="str">
        <f>IF(Z716="DTA TRANSP","",VLOOKUP(A716,[4]ImportationMaterialProgrammingE!$B:$V,21,0))</f>
        <v/>
      </c>
      <c r="AB716" s="22" t="e">
        <f>VLOOKUP(E716,[3]Relatório!$A$1:$AK$65536,36,0)</f>
        <v>#N/A</v>
      </c>
      <c r="AF716" s="24"/>
      <c r="AG716" s="24"/>
      <c r="AH716" s="24"/>
      <c r="AI716" s="24"/>
    </row>
    <row r="717" spans="1:35" x14ac:dyDescent="0.25">
      <c r="A717" s="34">
        <v>80537680</v>
      </c>
      <c r="B717" s="33">
        <v>1250254401</v>
      </c>
      <c r="C717" s="33" t="s">
        <v>588</v>
      </c>
      <c r="D717" s="15">
        <f>VLOOKUP(C717,[1]CC!D$3:P$20,12,0)</f>
        <v>44639</v>
      </c>
      <c r="E717" s="16" t="str">
        <f>VLOOKUP(A717,[4]ImportationMaterialProgrammingE!B$3:C$1048576,2,0)</f>
        <v xml:space="preserve">540202407 </v>
      </c>
      <c r="H717" s="17">
        <f t="shared" ca="1" si="40"/>
        <v>91</v>
      </c>
      <c r="I717" s="15" t="str">
        <f>IF(VLOOKUP(A717,[4]ImportationMaterialProgrammingE!B$4:U$1048576,20,0)=0,"",VLOOKUP(A717,[4]ImportationMaterialProgrammingE!B$4:U$1048576,20,0))</f>
        <v/>
      </c>
      <c r="J717" s="15" t="str">
        <f>IF(VLOOKUP(A717,[4]ImportationMaterialProgrammingE!B$3:Y$1048576,24,0)&lt;&gt;"","Sim","Não")</f>
        <v>Não</v>
      </c>
      <c r="K717" s="15" t="str">
        <f>IF(VLOOKUP(A717,[4]ImportationMaterialProgrammingE!B:X,23,0)="DTA TRANSP",VLOOKUP(A717,[4]ImportationMaterialProgrammingE!B:V,21,0),"")</f>
        <v/>
      </c>
      <c r="L717" s="15" t="str">
        <f>IF(VLOOKUP(A717,[4]ImportationMaterialProgrammingE!B:Y,24,0)=0,"",VLOOKUP(A717,[4]ImportationMaterialProgrammingE!B:Y,24,0))</f>
        <v/>
      </c>
      <c r="Q717" s="16" t="str">
        <f>VLOOKUP(A717,[4]ImportationMaterialProgrammingE!B:AN,39,0)</f>
        <v xml:space="preserve">          </v>
      </c>
      <c r="R717" s="22" t="e">
        <f>VLOOKUP(E717,[3]Relatório!$A$1:$AK$65536,29,0)</f>
        <v>#N/A</v>
      </c>
      <c r="T717" s="17" t="str">
        <f>VLOOKUP(A717,[4]ImportationMaterialProgrammingE!B:F,5,0)</f>
        <v/>
      </c>
      <c r="U717" s="22" t="e">
        <f>VLOOKUP(E717,[3]Relatório!$A$1:$AK$65536,33,0)</f>
        <v>#N/A</v>
      </c>
      <c r="W717" s="18" t="str">
        <f t="shared" ca="1" si="41"/>
        <v/>
      </c>
      <c r="Z717" s="15" t="str">
        <f>VLOOKUP(A717,[4]ImportationMaterialProgrammingE!B:X,23,0)</f>
        <v>SBL</v>
      </c>
      <c r="AA717" s="1" t="str">
        <f>IF(Z717="DTA TRANSP","",VLOOKUP(A717,[4]ImportationMaterialProgrammingE!$B:$V,21,0))</f>
        <v/>
      </c>
      <c r="AB717" s="22" t="e">
        <f>VLOOKUP(E717,[3]Relatório!$A$1:$AK$65536,36,0)</f>
        <v>#N/A</v>
      </c>
      <c r="AF717" s="24"/>
      <c r="AG717" s="24"/>
      <c r="AH717" s="24"/>
      <c r="AI717" s="24"/>
    </row>
    <row r="718" spans="1:35" x14ac:dyDescent="0.25">
      <c r="A718" s="34">
        <v>80537682</v>
      </c>
      <c r="B718" s="33">
        <v>1250254404</v>
      </c>
      <c r="C718" s="33" t="s">
        <v>588</v>
      </c>
      <c r="D718" s="15">
        <f>VLOOKUP(C718,[1]CC!D$3:P$20,12,0)</f>
        <v>44639</v>
      </c>
      <c r="E718" s="16" t="str">
        <f>VLOOKUP(A718,[4]ImportationMaterialProgrammingE!B$3:C$1048576,2,0)</f>
        <v xml:space="preserve">540202417 </v>
      </c>
      <c r="H718" s="17">
        <f t="shared" ca="1" si="40"/>
        <v>91</v>
      </c>
      <c r="I718" s="15" t="str">
        <f>IF(VLOOKUP(A718,[4]ImportationMaterialProgrammingE!B$4:U$1048576,20,0)=0,"",VLOOKUP(A718,[4]ImportationMaterialProgrammingE!B$4:U$1048576,20,0))</f>
        <v/>
      </c>
      <c r="J718" s="15" t="str">
        <f>IF(VLOOKUP(A718,[4]ImportationMaterialProgrammingE!B$3:Y$1048576,24,0)&lt;&gt;"","Sim","Não")</f>
        <v>Não</v>
      </c>
      <c r="K718" s="15" t="str">
        <f>IF(VLOOKUP(A718,[4]ImportationMaterialProgrammingE!B:X,23,0)="DTA TRANSP",VLOOKUP(A718,[4]ImportationMaterialProgrammingE!B:V,21,0),"")</f>
        <v/>
      </c>
      <c r="L718" s="15" t="str">
        <f>IF(VLOOKUP(A718,[4]ImportationMaterialProgrammingE!B:Y,24,0)=0,"",VLOOKUP(A718,[4]ImportationMaterialProgrammingE!B:Y,24,0))</f>
        <v/>
      </c>
      <c r="Q718" s="16" t="str">
        <f>VLOOKUP(A718,[4]ImportationMaterialProgrammingE!B:AN,39,0)</f>
        <v xml:space="preserve">          </v>
      </c>
      <c r="R718" s="22" t="e">
        <f>VLOOKUP(E718,[3]Relatório!$A$1:$AK$65536,29,0)</f>
        <v>#N/A</v>
      </c>
      <c r="T718" s="17" t="str">
        <f>VLOOKUP(A718,[4]ImportationMaterialProgrammingE!B:F,5,0)</f>
        <v/>
      </c>
      <c r="U718" s="22" t="e">
        <f>VLOOKUP(E718,[3]Relatório!$A$1:$AK$65536,33,0)</f>
        <v>#N/A</v>
      </c>
      <c r="W718" s="18" t="str">
        <f t="shared" ca="1" si="41"/>
        <v/>
      </c>
      <c r="Z718" s="15" t="str">
        <f>VLOOKUP(A718,[4]ImportationMaterialProgrammingE!B:X,23,0)</f>
        <v/>
      </c>
      <c r="AA718" s="1" t="str">
        <f>IF(Z718="DTA TRANSP","",VLOOKUP(A718,[4]ImportationMaterialProgrammingE!$B:$V,21,0))</f>
        <v/>
      </c>
      <c r="AB718" s="22" t="e">
        <f>VLOOKUP(E718,[3]Relatório!$A$1:$AK$65536,36,0)</f>
        <v>#N/A</v>
      </c>
      <c r="AF718" s="24"/>
      <c r="AG718" s="24"/>
      <c r="AH718" s="24"/>
      <c r="AI718" s="24"/>
    </row>
    <row r="719" spans="1:35" x14ac:dyDescent="0.25">
      <c r="A719" s="34">
        <v>80537685</v>
      </c>
      <c r="B719" s="33">
        <v>1250254405</v>
      </c>
      <c r="C719" s="33" t="s">
        <v>588</v>
      </c>
      <c r="D719" s="15">
        <f>VLOOKUP(C719,[1]CC!D$3:P$20,12,0)</f>
        <v>44639</v>
      </c>
      <c r="E719" s="16" t="str">
        <f>VLOOKUP(A719,[4]ImportationMaterialProgrammingE!B$3:C$1048576,2,0)</f>
        <v xml:space="preserve">540202419 </v>
      </c>
      <c r="H719" s="17">
        <f t="shared" ca="1" si="40"/>
        <v>91</v>
      </c>
      <c r="I719" s="15" t="str">
        <f>IF(VLOOKUP(A719,[4]ImportationMaterialProgrammingE!B$4:U$1048576,20,0)=0,"",VLOOKUP(A719,[4]ImportationMaterialProgrammingE!B$4:U$1048576,20,0))</f>
        <v>21/03/2022</v>
      </c>
      <c r="J719" s="15" t="str">
        <f>IF(VLOOKUP(A719,[4]ImportationMaterialProgrammingE!B$3:Y$1048576,24,0)&lt;&gt;"","Sim","Não")</f>
        <v>Não</v>
      </c>
      <c r="K719" s="15" t="str">
        <f>IF(VLOOKUP(A719,[4]ImportationMaterialProgrammingE!B:X,23,0)="DTA TRANSP",VLOOKUP(A719,[4]ImportationMaterialProgrammingE!B:V,21,0),"")</f>
        <v/>
      </c>
      <c r="L719" s="15" t="str">
        <f>IF(VLOOKUP(A719,[4]ImportationMaterialProgrammingE!B:Y,24,0)=0,"",VLOOKUP(A719,[4]ImportationMaterialProgrammingE!B:Y,24,0))</f>
        <v/>
      </c>
      <c r="Q719" s="16" t="str">
        <f>VLOOKUP(A719,[4]ImportationMaterialProgrammingE!B:AN,39,0)</f>
        <v xml:space="preserve">          </v>
      </c>
      <c r="R719" s="22" t="e">
        <f>VLOOKUP(E719,[3]Relatório!$A$1:$AK$65536,29,0)</f>
        <v>#N/A</v>
      </c>
      <c r="T719" s="17" t="str">
        <f>VLOOKUP(A719,[4]ImportationMaterialProgrammingE!B:F,5,0)</f>
        <v/>
      </c>
      <c r="U719" s="22" t="e">
        <f>VLOOKUP(E719,[3]Relatório!$A$1:$AK$65536,33,0)</f>
        <v>#N/A</v>
      </c>
      <c r="W719" s="18" t="str">
        <f t="shared" ca="1" si="41"/>
        <v/>
      </c>
      <c r="Z719" s="15" t="str">
        <f>VLOOKUP(A719,[4]ImportationMaterialProgrammingE!B:X,23,0)</f>
        <v/>
      </c>
      <c r="AA719" s="1" t="str">
        <f>IF(Z719="DTA TRANSP","",VLOOKUP(A719,[4]ImportationMaterialProgrammingE!$B:$V,21,0))</f>
        <v/>
      </c>
      <c r="AB719" s="22" t="e">
        <f>VLOOKUP(E719,[3]Relatório!$A$1:$AK$65536,36,0)</f>
        <v>#N/A</v>
      </c>
      <c r="AF719" s="24"/>
      <c r="AG719" s="24"/>
      <c r="AH719" s="24"/>
      <c r="AI719" s="24"/>
    </row>
    <row r="720" spans="1:35" x14ac:dyDescent="0.25">
      <c r="A720" s="34">
        <v>80537687</v>
      </c>
      <c r="B720" s="33">
        <v>1250254406</v>
      </c>
      <c r="C720" s="33" t="s">
        <v>588</v>
      </c>
      <c r="D720" s="15">
        <f>VLOOKUP(C720,[1]CC!D$3:P$20,12,0)</f>
        <v>44639</v>
      </c>
      <c r="E720" s="16" t="str">
        <f>VLOOKUP(A720,[4]ImportationMaterialProgrammingE!B$3:C$1048576,2,0)</f>
        <v xml:space="preserve">540202420 </v>
      </c>
      <c r="H720" s="17">
        <f t="shared" ca="1" si="40"/>
        <v>91</v>
      </c>
      <c r="I720" s="15" t="str">
        <f>IF(VLOOKUP(A720,[4]ImportationMaterialProgrammingE!B$4:U$1048576,20,0)=0,"",VLOOKUP(A720,[4]ImportationMaterialProgrammingE!B$4:U$1048576,20,0))</f>
        <v/>
      </c>
      <c r="J720" s="15" t="str">
        <f>IF(VLOOKUP(A720,[4]ImportationMaterialProgrammingE!B$3:Y$1048576,24,0)&lt;&gt;"","Sim","Não")</f>
        <v>Não</v>
      </c>
      <c r="K720" s="15" t="str">
        <f>IF(VLOOKUP(A720,[4]ImportationMaterialProgrammingE!B:X,23,0)="DTA TRANSP",VLOOKUP(A720,[4]ImportationMaterialProgrammingE!B:V,21,0),"")</f>
        <v/>
      </c>
      <c r="L720" s="15" t="str">
        <f>IF(VLOOKUP(A720,[4]ImportationMaterialProgrammingE!B:Y,24,0)=0,"",VLOOKUP(A720,[4]ImportationMaterialProgrammingE!B:Y,24,0))</f>
        <v/>
      </c>
      <c r="Q720" s="16" t="str">
        <f>VLOOKUP(A720,[4]ImportationMaterialProgrammingE!B:AN,39,0)</f>
        <v xml:space="preserve">          </v>
      </c>
      <c r="R720" s="22" t="e">
        <f>VLOOKUP(E720,[3]Relatório!$A$1:$AK$65536,29,0)</f>
        <v>#N/A</v>
      </c>
      <c r="T720" s="17" t="str">
        <f>VLOOKUP(A720,[4]ImportationMaterialProgrammingE!B:F,5,0)</f>
        <v/>
      </c>
      <c r="U720" s="22" t="e">
        <f>VLOOKUP(E720,[3]Relatório!$A$1:$AK$65536,33,0)</f>
        <v>#N/A</v>
      </c>
      <c r="W720" s="18" t="str">
        <f t="shared" ca="1" si="41"/>
        <v/>
      </c>
      <c r="Z720" s="15" t="str">
        <f>VLOOKUP(A720,[4]ImportationMaterialProgrammingE!B:X,23,0)</f>
        <v/>
      </c>
      <c r="AA720" s="1" t="str">
        <f>IF(Z720="DTA TRANSP","",VLOOKUP(A720,[4]ImportationMaterialProgrammingE!$B:$V,21,0))</f>
        <v/>
      </c>
      <c r="AB720" s="22" t="e">
        <f>VLOOKUP(E720,[3]Relatório!$A$1:$AK$65536,36,0)</f>
        <v>#N/A</v>
      </c>
      <c r="AF720" s="24"/>
      <c r="AG720" s="24"/>
      <c r="AH720" s="24"/>
      <c r="AI720" s="24"/>
    </row>
    <row r="721" spans="1:35" x14ac:dyDescent="0.25">
      <c r="A721" s="34">
        <v>80537700</v>
      </c>
      <c r="B721" s="33">
        <v>1250254408</v>
      </c>
      <c r="C721" s="33" t="s">
        <v>588</v>
      </c>
      <c r="D721" s="15">
        <f>VLOOKUP(C721,[1]CC!D$3:P$20,12,0)</f>
        <v>44639</v>
      </c>
      <c r="E721" s="16" t="str">
        <f>VLOOKUP(A721,[4]ImportationMaterialProgrammingE!B$3:C$1048576,2,0)</f>
        <v xml:space="preserve">540202492 </v>
      </c>
      <c r="H721" s="17">
        <f t="shared" ca="1" si="40"/>
        <v>91</v>
      </c>
      <c r="I721" s="15" t="str">
        <f>IF(VLOOKUP(A721,[4]ImportationMaterialProgrammingE!B$4:U$1048576,20,0)=0,"",VLOOKUP(A721,[4]ImportationMaterialProgrammingE!B$4:U$1048576,20,0))</f>
        <v/>
      </c>
      <c r="J721" s="15" t="str">
        <f>IF(VLOOKUP(A721,[4]ImportationMaterialProgrammingE!B$3:Y$1048576,24,0)&lt;&gt;"","Sim","Não")</f>
        <v>Não</v>
      </c>
      <c r="K721" s="15" t="str">
        <f>IF(VLOOKUP(A721,[4]ImportationMaterialProgrammingE!B:X,23,0)="DTA TRANSP",VLOOKUP(A721,[4]ImportationMaterialProgrammingE!B:V,21,0),"")</f>
        <v/>
      </c>
      <c r="L721" s="15" t="str">
        <f>IF(VLOOKUP(A721,[4]ImportationMaterialProgrammingE!B:Y,24,0)=0,"",VLOOKUP(A721,[4]ImportationMaterialProgrammingE!B:Y,24,0))</f>
        <v/>
      </c>
      <c r="Q721" s="16" t="str">
        <f>VLOOKUP(A721,[4]ImportationMaterialProgrammingE!B:AN,39,0)</f>
        <v xml:space="preserve">          </v>
      </c>
      <c r="R721" s="22" t="e">
        <f>VLOOKUP(E721,[3]Relatório!$A$1:$AK$65536,29,0)</f>
        <v>#N/A</v>
      </c>
      <c r="T721" s="17" t="str">
        <f>VLOOKUP(A721,[4]ImportationMaterialProgrammingE!B:F,5,0)</f>
        <v/>
      </c>
      <c r="U721" s="22" t="e">
        <f>VLOOKUP(E721,[3]Relatório!$A$1:$AK$65536,33,0)</f>
        <v>#N/A</v>
      </c>
      <c r="W721" s="18" t="str">
        <f t="shared" ca="1" si="41"/>
        <v/>
      </c>
      <c r="Z721" s="15" t="str">
        <f>VLOOKUP(A721,[4]ImportationMaterialProgrammingE!B:X,23,0)</f>
        <v/>
      </c>
      <c r="AA721" s="1" t="str">
        <f>IF(Z721="DTA TRANSP","",VLOOKUP(A721,[4]ImportationMaterialProgrammingE!$B:$V,21,0))</f>
        <v/>
      </c>
      <c r="AB721" s="22" t="e">
        <f>VLOOKUP(E721,[3]Relatório!$A$1:$AK$65536,36,0)</f>
        <v>#N/A</v>
      </c>
      <c r="AF721" s="24"/>
      <c r="AG721" s="24"/>
      <c r="AH721" s="24"/>
      <c r="AI721" s="24"/>
    </row>
    <row r="722" spans="1:35" x14ac:dyDescent="0.25">
      <c r="A722" s="34">
        <v>80537701</v>
      </c>
      <c r="B722" s="33">
        <v>1250254407</v>
      </c>
      <c r="C722" s="33" t="s">
        <v>588</v>
      </c>
      <c r="D722" s="15">
        <f>VLOOKUP(C722,[1]CC!D$3:P$20,12,0)</f>
        <v>44639</v>
      </c>
      <c r="E722" s="16" t="str">
        <f>VLOOKUP(A722,[4]ImportationMaterialProgrammingE!B$3:C$1048576,2,0)</f>
        <v xml:space="preserve">540202423 </v>
      </c>
      <c r="H722" s="17">
        <f t="shared" ca="1" si="40"/>
        <v>91</v>
      </c>
      <c r="I722" s="15" t="str">
        <f>IF(VLOOKUP(A722,[4]ImportationMaterialProgrammingE!B$4:U$1048576,20,0)=0,"",VLOOKUP(A722,[4]ImportationMaterialProgrammingE!B$4:U$1048576,20,0))</f>
        <v>22/03/2022</v>
      </c>
      <c r="J722" s="15" t="str">
        <f>IF(VLOOKUP(A722,[4]ImportationMaterialProgrammingE!B$3:Y$1048576,24,0)&lt;&gt;"","Sim","Não")</f>
        <v>Não</v>
      </c>
      <c r="K722" s="15" t="str">
        <f>IF(VLOOKUP(A722,[4]ImportationMaterialProgrammingE!B:X,23,0)="DTA TRANSP",VLOOKUP(A722,[4]ImportationMaterialProgrammingE!B:V,21,0),"")</f>
        <v/>
      </c>
      <c r="L722" s="15" t="str">
        <f>IF(VLOOKUP(A722,[4]ImportationMaterialProgrammingE!B:Y,24,0)=0,"",VLOOKUP(A722,[4]ImportationMaterialProgrammingE!B:Y,24,0))</f>
        <v/>
      </c>
      <c r="Q722" s="16" t="str">
        <f>VLOOKUP(A722,[4]ImportationMaterialProgrammingE!B:AN,39,0)</f>
        <v xml:space="preserve">          </v>
      </c>
      <c r="R722" s="22" t="e">
        <f>VLOOKUP(E722,[3]Relatório!$A$1:$AK$65536,29,0)</f>
        <v>#N/A</v>
      </c>
      <c r="T722" s="17" t="str">
        <f>VLOOKUP(A722,[4]ImportationMaterialProgrammingE!B:F,5,0)</f>
        <v/>
      </c>
      <c r="U722" s="22" t="e">
        <f>VLOOKUP(E722,[3]Relatório!$A$1:$AK$65536,33,0)</f>
        <v>#N/A</v>
      </c>
      <c r="W722" s="18" t="str">
        <f t="shared" ca="1" si="41"/>
        <v/>
      </c>
      <c r="Z722" s="15" t="str">
        <f>VLOOKUP(A722,[4]ImportationMaterialProgrammingE!B:X,23,0)</f>
        <v>SBL</v>
      </c>
      <c r="AA722" s="1" t="str">
        <f>IF(Z722="DTA TRANSP","",VLOOKUP(A722,[4]ImportationMaterialProgrammingE!$B:$V,21,0))</f>
        <v/>
      </c>
      <c r="AB722" s="22" t="e">
        <f>VLOOKUP(E722,[3]Relatório!$A$1:$AK$65536,36,0)</f>
        <v>#N/A</v>
      </c>
      <c r="AF722" s="24"/>
      <c r="AG722" s="24"/>
      <c r="AH722" s="24"/>
      <c r="AI722" s="24"/>
    </row>
    <row r="723" spans="1:35" x14ac:dyDescent="0.25">
      <c r="A723" s="34">
        <v>80537703</v>
      </c>
      <c r="B723" s="33">
        <v>1250254409</v>
      </c>
      <c r="C723" s="33" t="s">
        <v>588</v>
      </c>
      <c r="D723" s="15">
        <f>VLOOKUP(C723,[1]CC!D$3:P$20,12,0)</f>
        <v>44639</v>
      </c>
      <c r="E723" s="16" t="str">
        <f>VLOOKUP(A723,[4]ImportationMaterialProgrammingE!B$3:C$1048576,2,0)</f>
        <v xml:space="preserve">540202494 </v>
      </c>
      <c r="H723" s="17">
        <f t="shared" ca="1" si="40"/>
        <v>91</v>
      </c>
      <c r="I723" s="15" t="str">
        <f>IF(VLOOKUP(A723,[4]ImportationMaterialProgrammingE!B$4:U$1048576,20,0)=0,"",VLOOKUP(A723,[4]ImportationMaterialProgrammingE!B$4:U$1048576,20,0))</f>
        <v/>
      </c>
      <c r="J723" s="15" t="str">
        <f>IF(VLOOKUP(A723,[4]ImportationMaterialProgrammingE!B$3:Y$1048576,24,0)&lt;&gt;"","Sim","Não")</f>
        <v>Não</v>
      </c>
      <c r="K723" s="15" t="str">
        <f>IF(VLOOKUP(A723,[4]ImportationMaterialProgrammingE!B:X,23,0)="DTA TRANSP",VLOOKUP(A723,[4]ImportationMaterialProgrammingE!B:V,21,0),"")</f>
        <v/>
      </c>
      <c r="L723" s="15" t="str">
        <f>IF(VLOOKUP(A723,[4]ImportationMaterialProgrammingE!B:Y,24,0)=0,"",VLOOKUP(A723,[4]ImportationMaterialProgrammingE!B:Y,24,0))</f>
        <v/>
      </c>
      <c r="Q723" s="16" t="str">
        <f>VLOOKUP(A723,[4]ImportationMaterialProgrammingE!B:AN,39,0)</f>
        <v xml:space="preserve">          </v>
      </c>
      <c r="R723" s="22" t="e">
        <f>VLOOKUP(E723,[3]Relatório!$A$1:$AK$65536,29,0)</f>
        <v>#N/A</v>
      </c>
      <c r="T723" s="17" t="str">
        <f>VLOOKUP(A723,[4]ImportationMaterialProgrammingE!B:F,5,0)</f>
        <v/>
      </c>
      <c r="U723" s="22" t="e">
        <f>VLOOKUP(E723,[3]Relatório!$A$1:$AK$65536,33,0)</f>
        <v>#N/A</v>
      </c>
      <c r="W723" s="18" t="str">
        <f t="shared" ca="1" si="41"/>
        <v/>
      </c>
      <c r="Z723" s="15" t="str">
        <f>VLOOKUP(A723,[4]ImportationMaterialProgrammingE!B:X,23,0)</f>
        <v/>
      </c>
      <c r="AA723" s="1" t="str">
        <f>IF(Z723="DTA TRANSP","",VLOOKUP(A723,[4]ImportationMaterialProgrammingE!$B:$V,21,0))</f>
        <v/>
      </c>
      <c r="AB723" s="22" t="e">
        <f>VLOOKUP(E723,[3]Relatório!$A$1:$AK$65536,36,0)</f>
        <v>#N/A</v>
      </c>
      <c r="AF723" s="24"/>
      <c r="AG723" s="24"/>
      <c r="AH723" s="24"/>
      <c r="AI723" s="24"/>
    </row>
    <row r="724" spans="1:35" x14ac:dyDescent="0.25">
      <c r="A724" s="34">
        <v>80537712</v>
      </c>
      <c r="B724" s="33">
        <v>1250254412</v>
      </c>
      <c r="C724" s="33" t="s">
        <v>588</v>
      </c>
      <c r="D724" s="15">
        <f>VLOOKUP(C724,[1]CC!D$3:P$20,12,0)</f>
        <v>44639</v>
      </c>
      <c r="E724" s="16" t="str">
        <f>VLOOKUP(A724,[4]ImportationMaterialProgrammingE!B$3:C$1048576,2,0)</f>
        <v xml:space="preserve">540202425 </v>
      </c>
      <c r="H724" s="17">
        <f t="shared" ca="1" si="40"/>
        <v>91</v>
      </c>
      <c r="I724" s="15" t="str">
        <f>IF(VLOOKUP(A724,[4]ImportationMaterialProgrammingE!B$4:U$1048576,20,0)=0,"",VLOOKUP(A724,[4]ImportationMaterialProgrammingE!B$4:U$1048576,20,0))</f>
        <v>24/03/2022</v>
      </c>
      <c r="J724" s="15" t="str">
        <f>IF(VLOOKUP(A724,[4]ImportationMaterialProgrammingE!B$3:Y$1048576,24,0)&lt;&gt;"","Sim","Não")</f>
        <v>Não</v>
      </c>
      <c r="K724" s="15" t="str">
        <f>IF(VLOOKUP(A724,[4]ImportationMaterialProgrammingE!B:X,23,0)="DTA TRANSP",VLOOKUP(A724,[4]ImportationMaterialProgrammingE!B:V,21,0),"")</f>
        <v/>
      </c>
      <c r="L724" s="15" t="str">
        <f>IF(VLOOKUP(A724,[4]ImportationMaterialProgrammingE!B:Y,24,0)=0,"",VLOOKUP(A724,[4]ImportationMaterialProgrammingE!B:Y,24,0))</f>
        <v/>
      </c>
      <c r="Q724" s="16" t="str">
        <f>VLOOKUP(A724,[4]ImportationMaterialProgrammingE!B:AN,39,0)</f>
        <v xml:space="preserve">          </v>
      </c>
      <c r="R724" s="22" t="e">
        <f>VLOOKUP(E724,[3]Relatório!$A$1:$AK$65536,29,0)</f>
        <v>#N/A</v>
      </c>
      <c r="T724" s="17" t="str">
        <f>VLOOKUP(A724,[4]ImportationMaterialProgrammingE!B:F,5,0)</f>
        <v/>
      </c>
      <c r="U724" s="22" t="e">
        <f>VLOOKUP(E724,[3]Relatório!$A$1:$AK$65536,33,0)</f>
        <v>#N/A</v>
      </c>
      <c r="W724" s="18" t="str">
        <f t="shared" ca="1" si="41"/>
        <v/>
      </c>
      <c r="Z724" s="15" t="str">
        <f>VLOOKUP(A724,[4]ImportationMaterialProgrammingE!B:X,23,0)</f>
        <v/>
      </c>
      <c r="AA724" s="1" t="str">
        <f>IF(Z724="DTA TRANSP","",VLOOKUP(A724,[4]ImportationMaterialProgrammingE!$B:$V,21,0))</f>
        <v/>
      </c>
      <c r="AB724" s="22" t="e">
        <f>VLOOKUP(E724,[3]Relatório!$A$1:$AK$65536,36,0)</f>
        <v>#N/A</v>
      </c>
      <c r="AF724" s="24"/>
      <c r="AG724" s="24"/>
      <c r="AH724" s="24"/>
      <c r="AI724" s="24"/>
    </row>
    <row r="725" spans="1:35" x14ac:dyDescent="0.25">
      <c r="A725" s="34">
        <v>80537718</v>
      </c>
      <c r="B725" s="33">
        <v>1250254410</v>
      </c>
      <c r="C725" s="33" t="s">
        <v>588</v>
      </c>
      <c r="D725" s="15">
        <f>VLOOKUP(C725,[1]CC!D$3:P$20,12,0)</f>
        <v>44639</v>
      </c>
      <c r="E725" s="16" t="str">
        <f>VLOOKUP(A725,[4]ImportationMaterialProgrammingE!B$3:C$1048576,2,0)</f>
        <v xml:space="preserve">540202498 </v>
      </c>
      <c r="H725" s="17">
        <f t="shared" ca="1" si="40"/>
        <v>91</v>
      </c>
      <c r="I725" s="15" t="str">
        <f>IF(VLOOKUP(A725,[4]ImportationMaterialProgrammingE!B$4:U$1048576,20,0)=0,"",VLOOKUP(A725,[4]ImportationMaterialProgrammingE!B$4:U$1048576,20,0))</f>
        <v>28/03/2022</v>
      </c>
      <c r="J725" s="15" t="str">
        <f>IF(VLOOKUP(A725,[4]ImportationMaterialProgrammingE!B$3:Y$1048576,24,0)&lt;&gt;"","Sim","Não")</f>
        <v>Não</v>
      </c>
      <c r="K725" s="15" t="str">
        <f>IF(VLOOKUP(A725,[4]ImportationMaterialProgrammingE!B:X,23,0)="DTA TRANSP",VLOOKUP(A725,[4]ImportationMaterialProgrammingE!B:V,21,0),"")</f>
        <v/>
      </c>
      <c r="L725" s="15" t="str">
        <f>IF(VLOOKUP(A725,[4]ImportationMaterialProgrammingE!B:Y,24,0)=0,"",VLOOKUP(A725,[4]ImportationMaterialProgrammingE!B:Y,24,0))</f>
        <v/>
      </c>
      <c r="Q725" s="16" t="str">
        <f>VLOOKUP(A725,[4]ImportationMaterialProgrammingE!B:AN,39,0)</f>
        <v xml:space="preserve">          </v>
      </c>
      <c r="R725" s="22" t="e">
        <f>VLOOKUP(E725,[3]Relatório!$A$1:$AK$65536,29,0)</f>
        <v>#N/A</v>
      </c>
      <c r="T725" s="17" t="str">
        <f>VLOOKUP(A725,[4]ImportationMaterialProgrammingE!B:F,5,0)</f>
        <v/>
      </c>
      <c r="U725" s="22" t="e">
        <f>VLOOKUP(E725,[3]Relatório!$A$1:$AK$65536,33,0)</f>
        <v>#N/A</v>
      </c>
      <c r="W725" s="18" t="str">
        <f t="shared" ca="1" si="41"/>
        <v/>
      </c>
      <c r="Z725" s="15" t="str">
        <f>VLOOKUP(A725,[4]ImportationMaterialProgrammingE!B:X,23,0)</f>
        <v/>
      </c>
      <c r="AA725" s="1" t="str">
        <f>IF(Z725="DTA TRANSP","",VLOOKUP(A725,[4]ImportationMaterialProgrammingE!$B:$V,21,0))</f>
        <v/>
      </c>
      <c r="AB725" s="22" t="e">
        <f>VLOOKUP(E725,[3]Relatório!$A$1:$AK$65536,36,0)</f>
        <v>#N/A</v>
      </c>
      <c r="AF725" s="24"/>
      <c r="AG725" s="24"/>
      <c r="AH725" s="24"/>
      <c r="AI725" s="24"/>
    </row>
    <row r="726" spans="1:35" x14ac:dyDescent="0.25">
      <c r="A726" s="34">
        <v>80537722</v>
      </c>
      <c r="B726" s="33">
        <v>1250254411</v>
      </c>
      <c r="C726" s="33" t="s">
        <v>588</v>
      </c>
      <c r="D726" s="15">
        <f>VLOOKUP(C726,[1]CC!D$3:P$20,12,0)</f>
        <v>44639</v>
      </c>
      <c r="E726" s="16" t="str">
        <f>VLOOKUP(A726,[4]ImportationMaterialProgrammingE!B$3:C$1048576,2,0)</f>
        <v xml:space="preserve">540202496 </v>
      </c>
      <c r="H726" s="17">
        <f t="shared" ca="1" si="40"/>
        <v>91</v>
      </c>
      <c r="I726" s="15" t="str">
        <f>IF(VLOOKUP(A726,[4]ImportationMaterialProgrammingE!B$4:U$1048576,20,0)=0,"",VLOOKUP(A726,[4]ImportationMaterialProgrammingE!B$4:U$1048576,20,0))</f>
        <v/>
      </c>
      <c r="J726" s="15" t="str">
        <f>IF(VLOOKUP(A726,[4]ImportationMaterialProgrammingE!B$3:Y$1048576,24,0)&lt;&gt;"","Sim","Não")</f>
        <v>Não</v>
      </c>
      <c r="K726" s="15" t="str">
        <f>IF(VLOOKUP(A726,[4]ImportationMaterialProgrammingE!B:X,23,0)="DTA TRANSP",VLOOKUP(A726,[4]ImportationMaterialProgrammingE!B:V,21,0),"")</f>
        <v/>
      </c>
      <c r="L726" s="15" t="str">
        <f>IF(VLOOKUP(A726,[4]ImportationMaterialProgrammingE!B:Y,24,0)=0,"",VLOOKUP(A726,[4]ImportationMaterialProgrammingE!B:Y,24,0))</f>
        <v/>
      </c>
      <c r="Q726" s="16" t="str">
        <f>VLOOKUP(A726,[4]ImportationMaterialProgrammingE!B:AN,39,0)</f>
        <v xml:space="preserve">          </v>
      </c>
      <c r="R726" s="22" t="e">
        <f>VLOOKUP(E726,[3]Relatório!$A$1:$AK$65536,29,0)</f>
        <v>#N/A</v>
      </c>
      <c r="T726" s="17" t="str">
        <f>VLOOKUP(A726,[4]ImportationMaterialProgrammingE!B:F,5,0)</f>
        <v/>
      </c>
      <c r="U726" s="22" t="e">
        <f>VLOOKUP(E726,[3]Relatório!$A$1:$AK$65536,33,0)</f>
        <v>#N/A</v>
      </c>
      <c r="W726" s="18" t="str">
        <f t="shared" ca="1" si="41"/>
        <v/>
      </c>
      <c r="Z726" s="15" t="str">
        <f>VLOOKUP(A726,[4]ImportationMaterialProgrammingE!B:X,23,0)</f>
        <v/>
      </c>
      <c r="AA726" s="1" t="str">
        <f>IF(Z726="DTA TRANSP","",VLOOKUP(A726,[4]ImportationMaterialProgrammingE!$B:$V,21,0))</f>
        <v/>
      </c>
      <c r="AB726" s="22" t="e">
        <f>VLOOKUP(E726,[3]Relatório!$A$1:$AK$65536,36,0)</f>
        <v>#N/A</v>
      </c>
      <c r="AF726" s="24"/>
      <c r="AG726" s="24"/>
      <c r="AH726" s="24"/>
      <c r="AI726" s="24"/>
    </row>
    <row r="727" spans="1:35" x14ac:dyDescent="0.25">
      <c r="A727" s="34">
        <v>80537723</v>
      </c>
      <c r="B727" s="33">
        <v>1250254413</v>
      </c>
      <c r="C727" s="33" t="s">
        <v>588</v>
      </c>
      <c r="D727" s="15">
        <f>VLOOKUP(C727,[1]CC!D$3:P$20,12,0)</f>
        <v>44639</v>
      </c>
      <c r="E727" s="16" t="str">
        <f>VLOOKUP(A727,[4]ImportationMaterialProgrammingE!B$3:C$1048576,2,0)</f>
        <v xml:space="preserve">540202497 </v>
      </c>
      <c r="H727" s="17">
        <f t="shared" ca="1" si="40"/>
        <v>91</v>
      </c>
      <c r="I727" s="15" t="str">
        <f>IF(VLOOKUP(A727,[4]ImportationMaterialProgrammingE!B$4:U$1048576,20,0)=0,"",VLOOKUP(A727,[4]ImportationMaterialProgrammingE!B$4:U$1048576,20,0))</f>
        <v/>
      </c>
      <c r="J727" s="15" t="str">
        <f>IF(VLOOKUP(A727,[4]ImportationMaterialProgrammingE!B$3:Y$1048576,24,0)&lt;&gt;"","Sim","Não")</f>
        <v>Não</v>
      </c>
      <c r="K727" s="15" t="str">
        <f>IF(VLOOKUP(A727,[4]ImportationMaterialProgrammingE!B:X,23,0)="DTA TRANSP",VLOOKUP(A727,[4]ImportationMaterialProgrammingE!B:V,21,0),"")</f>
        <v/>
      </c>
      <c r="L727" s="15" t="str">
        <f>IF(VLOOKUP(A727,[4]ImportationMaterialProgrammingE!B:Y,24,0)=0,"",VLOOKUP(A727,[4]ImportationMaterialProgrammingE!B:Y,24,0))</f>
        <v/>
      </c>
      <c r="Q727" s="16" t="str">
        <f>VLOOKUP(A727,[4]ImportationMaterialProgrammingE!B:AN,39,0)</f>
        <v xml:space="preserve">          </v>
      </c>
      <c r="R727" s="22" t="e">
        <f>VLOOKUP(E727,[3]Relatório!$A$1:$AK$65536,29,0)</f>
        <v>#N/A</v>
      </c>
      <c r="T727" s="17" t="str">
        <f>VLOOKUP(A727,[4]ImportationMaterialProgrammingE!B:F,5,0)</f>
        <v/>
      </c>
      <c r="U727" s="22" t="e">
        <f>VLOOKUP(E727,[3]Relatório!$A$1:$AK$65536,33,0)</f>
        <v>#N/A</v>
      </c>
      <c r="W727" s="18" t="str">
        <f t="shared" ca="1" si="41"/>
        <v/>
      </c>
      <c r="Z727" s="15" t="str">
        <f>VLOOKUP(A727,[4]ImportationMaterialProgrammingE!B:X,23,0)</f>
        <v/>
      </c>
      <c r="AA727" s="1" t="str">
        <f>IF(Z727="DTA TRANSP","",VLOOKUP(A727,[4]ImportationMaterialProgrammingE!$B:$V,21,0))</f>
        <v/>
      </c>
      <c r="AB727" s="22" t="e">
        <f>VLOOKUP(E727,[3]Relatório!$A$1:$AK$65536,36,0)</f>
        <v>#N/A</v>
      </c>
      <c r="AF727" s="24"/>
      <c r="AG727" s="24"/>
      <c r="AH727" s="24"/>
      <c r="AI727" s="24"/>
    </row>
    <row r="728" spans="1:35" x14ac:dyDescent="0.25">
      <c r="A728" s="34">
        <v>80537742</v>
      </c>
      <c r="B728" s="33">
        <v>1250254414</v>
      </c>
      <c r="C728" s="33" t="s">
        <v>588</v>
      </c>
      <c r="D728" s="15">
        <f>VLOOKUP(C728,[1]CC!D$3:P$20,12,0)</f>
        <v>44639</v>
      </c>
      <c r="E728" s="16" t="str">
        <f>VLOOKUP(A728,[4]ImportationMaterialProgrammingE!B$3:C$1048576,2,0)</f>
        <v xml:space="preserve">540202370 </v>
      </c>
      <c r="H728" s="17">
        <f t="shared" ca="1" si="40"/>
        <v>91</v>
      </c>
      <c r="I728" s="15" t="str">
        <f>IF(VLOOKUP(A728,[4]ImportationMaterialProgrammingE!B$4:U$1048576,20,0)=0,"",VLOOKUP(A728,[4]ImportationMaterialProgrammingE!B$4:U$1048576,20,0))</f>
        <v/>
      </c>
      <c r="J728" s="15" t="str">
        <f>IF(VLOOKUP(A728,[4]ImportationMaterialProgrammingE!B$3:Y$1048576,24,0)&lt;&gt;"","Sim","Não")</f>
        <v>Não</v>
      </c>
      <c r="K728" s="15" t="str">
        <f>IF(VLOOKUP(A728,[4]ImportationMaterialProgrammingE!B:X,23,0)="DTA TRANSP",VLOOKUP(A728,[4]ImportationMaterialProgrammingE!B:V,21,0),"")</f>
        <v/>
      </c>
      <c r="L728" s="15" t="str">
        <f>IF(VLOOKUP(A728,[4]ImportationMaterialProgrammingE!B:Y,24,0)=0,"",VLOOKUP(A728,[4]ImportationMaterialProgrammingE!B:Y,24,0))</f>
        <v/>
      </c>
      <c r="Q728" s="16" t="str">
        <f>VLOOKUP(A728,[4]ImportationMaterialProgrammingE!B:AN,39,0)</f>
        <v xml:space="preserve">          </v>
      </c>
      <c r="R728" s="22" t="e">
        <f>VLOOKUP(E728,[3]Relatório!$A$1:$AK$65536,29,0)</f>
        <v>#N/A</v>
      </c>
      <c r="T728" s="17" t="str">
        <f>VLOOKUP(A728,[4]ImportationMaterialProgrammingE!B:F,5,0)</f>
        <v/>
      </c>
      <c r="U728" s="22" t="e">
        <f>VLOOKUP(E728,[3]Relatório!$A$1:$AK$65536,33,0)</f>
        <v>#N/A</v>
      </c>
      <c r="W728" s="18" t="str">
        <f t="shared" ca="1" si="41"/>
        <v/>
      </c>
      <c r="Z728" s="15" t="str">
        <f>VLOOKUP(A728,[4]ImportationMaterialProgrammingE!B:X,23,0)</f>
        <v/>
      </c>
      <c r="AA728" s="1" t="str">
        <f>IF(Z728="DTA TRANSP","",VLOOKUP(A728,[4]ImportationMaterialProgrammingE!$B:$V,21,0))</f>
        <v/>
      </c>
      <c r="AB728" s="22" t="e">
        <f>VLOOKUP(E728,[3]Relatório!$A$1:$AK$65536,36,0)</f>
        <v>#N/A</v>
      </c>
      <c r="AF728" s="24"/>
      <c r="AG728" s="24"/>
      <c r="AH728" s="24"/>
      <c r="AI728" s="24"/>
    </row>
    <row r="729" spans="1:35" x14ac:dyDescent="0.25">
      <c r="A729" s="34">
        <v>80537750</v>
      </c>
      <c r="B729" s="33">
        <v>1250254415</v>
      </c>
      <c r="C729" s="33" t="s">
        <v>588</v>
      </c>
      <c r="D729" s="15">
        <f>VLOOKUP(C729,[1]CC!D$3:P$20,12,0)</f>
        <v>44639</v>
      </c>
      <c r="E729" s="16" t="str">
        <f>VLOOKUP(A729,[4]ImportationMaterialProgrammingE!B$3:C$1048576,2,0)</f>
        <v xml:space="preserve">540202368 </v>
      </c>
      <c r="H729" s="17">
        <f t="shared" ca="1" si="40"/>
        <v>91</v>
      </c>
      <c r="I729" s="15" t="str">
        <f>IF(VLOOKUP(A729,[4]ImportationMaterialProgrammingE!B$4:U$1048576,20,0)=0,"",VLOOKUP(A729,[4]ImportationMaterialProgrammingE!B$4:U$1048576,20,0))</f>
        <v>23/03/2022</v>
      </c>
      <c r="J729" s="15" t="str">
        <f>IF(VLOOKUP(A729,[4]ImportationMaterialProgrammingE!B$3:Y$1048576,24,0)&lt;&gt;"","Sim","Não")</f>
        <v>Não</v>
      </c>
      <c r="K729" s="15" t="str">
        <f>IF(VLOOKUP(A729,[4]ImportationMaterialProgrammingE!B:X,23,0)="DTA TRANSP",VLOOKUP(A729,[4]ImportationMaterialProgrammingE!B:V,21,0),"")</f>
        <v/>
      </c>
      <c r="L729" s="15" t="str">
        <f>IF(VLOOKUP(A729,[4]ImportationMaterialProgrammingE!B:Y,24,0)=0,"",VLOOKUP(A729,[4]ImportationMaterialProgrammingE!B:Y,24,0))</f>
        <v/>
      </c>
      <c r="Q729" s="16" t="str">
        <f>VLOOKUP(A729,[4]ImportationMaterialProgrammingE!B:AN,39,0)</f>
        <v xml:space="preserve">          </v>
      </c>
      <c r="R729" s="22" t="e">
        <f>VLOOKUP(E729,[3]Relatório!$A$1:$AK$65536,29,0)</f>
        <v>#N/A</v>
      </c>
      <c r="T729" s="17" t="str">
        <f>VLOOKUP(A729,[4]ImportationMaterialProgrammingE!B:F,5,0)</f>
        <v/>
      </c>
      <c r="U729" s="22" t="e">
        <f>VLOOKUP(E729,[3]Relatório!$A$1:$AK$65536,33,0)</f>
        <v>#N/A</v>
      </c>
      <c r="W729" s="18" t="str">
        <f t="shared" ca="1" si="41"/>
        <v/>
      </c>
      <c r="Z729" s="15" t="str">
        <f>VLOOKUP(A729,[4]ImportationMaterialProgrammingE!B:X,23,0)</f>
        <v/>
      </c>
      <c r="AA729" s="1" t="str">
        <f>IF(Z729="DTA TRANSP","",VLOOKUP(A729,[4]ImportationMaterialProgrammingE!$B:$V,21,0))</f>
        <v/>
      </c>
      <c r="AB729" s="22" t="e">
        <f>VLOOKUP(E729,[3]Relatório!$A$1:$AK$65536,36,0)</f>
        <v>#N/A</v>
      </c>
      <c r="AF729" s="24"/>
      <c r="AG729" s="24"/>
      <c r="AH729" s="24"/>
      <c r="AI729" s="24"/>
    </row>
    <row r="730" spans="1:35" x14ac:dyDescent="0.25">
      <c r="A730" s="34">
        <v>80537762</v>
      </c>
      <c r="B730" s="33">
        <v>1250254419</v>
      </c>
      <c r="C730" s="33" t="s">
        <v>588</v>
      </c>
      <c r="D730" s="15">
        <f>VLOOKUP(C730,[1]CC!D$3:P$20,12,0)</f>
        <v>44639</v>
      </c>
      <c r="E730" s="16" t="str">
        <f>VLOOKUP(A730,[4]ImportationMaterialProgrammingE!B$3:C$1048576,2,0)</f>
        <v xml:space="preserve">540202482 </v>
      </c>
      <c r="H730" s="17">
        <f t="shared" ca="1" si="40"/>
        <v>91</v>
      </c>
      <c r="I730" s="15" t="str">
        <f>IF(VLOOKUP(A730,[4]ImportationMaterialProgrammingE!B$4:U$1048576,20,0)=0,"",VLOOKUP(A730,[4]ImportationMaterialProgrammingE!B$4:U$1048576,20,0))</f>
        <v>23/03/2022</v>
      </c>
      <c r="J730" s="15" t="str">
        <f>IF(VLOOKUP(A730,[4]ImportationMaterialProgrammingE!B$3:Y$1048576,24,0)&lt;&gt;"","Sim","Não")</f>
        <v>Não</v>
      </c>
      <c r="K730" s="15" t="str">
        <f>IF(VLOOKUP(A730,[4]ImportationMaterialProgrammingE!B:X,23,0)="DTA TRANSP",VLOOKUP(A730,[4]ImportationMaterialProgrammingE!B:V,21,0),"")</f>
        <v/>
      </c>
      <c r="L730" s="15" t="str">
        <f>IF(VLOOKUP(A730,[4]ImportationMaterialProgrammingE!B:Y,24,0)=0,"",VLOOKUP(A730,[4]ImportationMaterialProgrammingE!B:Y,24,0))</f>
        <v/>
      </c>
      <c r="Q730" s="16" t="str">
        <f>VLOOKUP(A730,[4]ImportationMaterialProgrammingE!B:AN,39,0)</f>
        <v xml:space="preserve">          </v>
      </c>
      <c r="R730" s="22" t="e">
        <f>VLOOKUP(E730,[3]Relatório!$A$1:$AK$65536,29,0)</f>
        <v>#N/A</v>
      </c>
      <c r="T730" s="17" t="str">
        <f>VLOOKUP(A730,[4]ImportationMaterialProgrammingE!B:F,5,0)</f>
        <v/>
      </c>
      <c r="U730" s="22" t="e">
        <f>VLOOKUP(E730,[3]Relatório!$A$1:$AK$65536,33,0)</f>
        <v>#N/A</v>
      </c>
      <c r="W730" s="18" t="str">
        <f t="shared" ca="1" si="41"/>
        <v/>
      </c>
      <c r="Z730" s="15" t="str">
        <f>VLOOKUP(A730,[4]ImportationMaterialProgrammingE!B:X,23,0)</f>
        <v/>
      </c>
      <c r="AA730" s="1" t="str">
        <f>IF(Z730="DTA TRANSP","",VLOOKUP(A730,[4]ImportationMaterialProgrammingE!$B:$V,21,0))</f>
        <v/>
      </c>
      <c r="AB730" s="22" t="e">
        <f>VLOOKUP(E730,[3]Relatório!$A$1:$AK$65536,36,0)</f>
        <v>#N/A</v>
      </c>
      <c r="AF730" s="24"/>
      <c r="AG730" s="24"/>
      <c r="AH730" s="24"/>
      <c r="AI730" s="24"/>
    </row>
    <row r="731" spans="1:35" x14ac:dyDescent="0.25">
      <c r="A731" s="34">
        <v>80537783</v>
      </c>
      <c r="B731" s="33">
        <v>1250254416</v>
      </c>
      <c r="C731" s="33" t="s">
        <v>588</v>
      </c>
      <c r="D731" s="15">
        <f>VLOOKUP(C731,[1]CC!D$3:P$20,12,0)</f>
        <v>44639</v>
      </c>
      <c r="E731" s="16" t="str">
        <f>VLOOKUP(A731,[4]ImportationMaterialProgrammingE!B$3:C$1048576,2,0)</f>
        <v xml:space="preserve">540202371 </v>
      </c>
      <c r="H731" s="17">
        <f t="shared" ca="1" si="40"/>
        <v>91</v>
      </c>
      <c r="I731" s="15" t="str">
        <f>IF(VLOOKUP(A731,[4]ImportationMaterialProgrammingE!B$4:U$1048576,20,0)=0,"",VLOOKUP(A731,[4]ImportationMaterialProgrammingE!B$4:U$1048576,20,0))</f>
        <v/>
      </c>
      <c r="J731" s="15" t="str">
        <f>IF(VLOOKUP(A731,[4]ImportationMaterialProgrammingE!B$3:Y$1048576,24,0)&lt;&gt;"","Sim","Não")</f>
        <v>Não</v>
      </c>
      <c r="K731" s="15" t="str">
        <f>IF(VLOOKUP(A731,[4]ImportationMaterialProgrammingE!B:X,23,0)="DTA TRANSP",VLOOKUP(A731,[4]ImportationMaterialProgrammingE!B:V,21,0),"")</f>
        <v/>
      </c>
      <c r="L731" s="15" t="str">
        <f>IF(VLOOKUP(A731,[4]ImportationMaterialProgrammingE!B:Y,24,0)=0,"",VLOOKUP(A731,[4]ImportationMaterialProgrammingE!B:Y,24,0))</f>
        <v/>
      </c>
      <c r="Q731" s="16" t="str">
        <f>VLOOKUP(A731,[4]ImportationMaterialProgrammingE!B:AN,39,0)</f>
        <v xml:space="preserve">          </v>
      </c>
      <c r="R731" s="22" t="e">
        <f>VLOOKUP(E731,[3]Relatório!$A$1:$AK$65536,29,0)</f>
        <v>#N/A</v>
      </c>
      <c r="T731" s="17" t="str">
        <f>VLOOKUP(A731,[4]ImportationMaterialProgrammingE!B:F,5,0)</f>
        <v/>
      </c>
      <c r="U731" s="22" t="e">
        <f>VLOOKUP(E731,[3]Relatório!$A$1:$AK$65536,33,0)</f>
        <v>#N/A</v>
      </c>
      <c r="W731" s="18" t="str">
        <f t="shared" ca="1" si="41"/>
        <v/>
      </c>
      <c r="Z731" s="15" t="str">
        <f>VLOOKUP(A731,[4]ImportationMaterialProgrammingE!B:X,23,0)</f>
        <v>SBL</v>
      </c>
      <c r="AA731" s="1" t="str">
        <f>IF(Z731="DTA TRANSP","",VLOOKUP(A731,[4]ImportationMaterialProgrammingE!$B:$V,21,0))</f>
        <v/>
      </c>
      <c r="AB731" s="22" t="e">
        <f>VLOOKUP(E731,[3]Relatório!$A$1:$AK$65536,36,0)</f>
        <v>#N/A</v>
      </c>
      <c r="AF731" s="24"/>
      <c r="AG731" s="24"/>
      <c r="AH731" s="24"/>
      <c r="AI731" s="24"/>
    </row>
    <row r="732" spans="1:35" x14ac:dyDescent="0.25">
      <c r="A732" s="34">
        <v>80537785</v>
      </c>
      <c r="B732" s="33">
        <v>1250254417</v>
      </c>
      <c r="C732" s="33" t="s">
        <v>588</v>
      </c>
      <c r="D732" s="15">
        <f>VLOOKUP(C732,[1]CC!D$3:P$20,12,0)</f>
        <v>44639</v>
      </c>
      <c r="E732" s="16" t="str">
        <f>VLOOKUP(A732,[4]ImportationMaterialProgrammingE!B$3:C$1048576,2,0)</f>
        <v xml:space="preserve">540202372 </v>
      </c>
      <c r="H732" s="17">
        <f t="shared" ca="1" si="40"/>
        <v>91</v>
      </c>
      <c r="I732" s="15" t="str">
        <f>IF(VLOOKUP(A732,[4]ImportationMaterialProgrammingE!B$4:U$1048576,20,0)=0,"",VLOOKUP(A732,[4]ImportationMaterialProgrammingE!B$4:U$1048576,20,0))</f>
        <v>30/03/2022</v>
      </c>
      <c r="J732" s="15" t="str">
        <f>IF(VLOOKUP(A732,[4]ImportationMaterialProgrammingE!B$3:Y$1048576,24,0)&lt;&gt;"","Sim","Não")</f>
        <v>Não</v>
      </c>
      <c r="K732" s="15" t="str">
        <f>IF(VLOOKUP(A732,[4]ImportationMaterialProgrammingE!B:X,23,0)="DTA TRANSP",VLOOKUP(A732,[4]ImportationMaterialProgrammingE!B:V,21,0),"")</f>
        <v/>
      </c>
      <c r="L732" s="15" t="str">
        <f>IF(VLOOKUP(A732,[4]ImportationMaterialProgrammingE!B:Y,24,0)=0,"",VLOOKUP(A732,[4]ImportationMaterialProgrammingE!B:Y,24,0))</f>
        <v/>
      </c>
      <c r="Q732" s="16" t="str">
        <f>VLOOKUP(A732,[4]ImportationMaterialProgrammingE!B:AN,39,0)</f>
        <v xml:space="preserve">          </v>
      </c>
      <c r="R732" s="22" t="e">
        <f>VLOOKUP(E732,[3]Relatório!$A$1:$AK$65536,29,0)</f>
        <v>#N/A</v>
      </c>
      <c r="T732" s="17" t="str">
        <f>VLOOKUP(A732,[4]ImportationMaterialProgrammingE!B:F,5,0)</f>
        <v/>
      </c>
      <c r="U732" s="22" t="e">
        <f>VLOOKUP(E732,[3]Relatório!$A$1:$AK$65536,33,0)</f>
        <v>#N/A</v>
      </c>
      <c r="W732" s="18" t="str">
        <f t="shared" ca="1" si="41"/>
        <v/>
      </c>
      <c r="Z732" s="15" t="str">
        <f>VLOOKUP(A732,[4]ImportationMaterialProgrammingE!B:X,23,0)</f>
        <v>SBL</v>
      </c>
      <c r="AA732" s="1" t="str">
        <f>IF(Z732="DTA TRANSP","",VLOOKUP(A732,[4]ImportationMaterialProgrammingE!$B:$V,21,0))</f>
        <v/>
      </c>
      <c r="AB732" s="22" t="e">
        <f>VLOOKUP(E732,[3]Relatório!$A$1:$AK$65536,36,0)</f>
        <v>#N/A</v>
      </c>
      <c r="AF732" s="24"/>
      <c r="AG732" s="24"/>
      <c r="AH732" s="24"/>
      <c r="AI732" s="24"/>
    </row>
    <row r="733" spans="1:35" x14ac:dyDescent="0.25">
      <c r="A733" s="34">
        <v>80537786</v>
      </c>
      <c r="B733" s="33">
        <v>1250254418</v>
      </c>
      <c r="C733" s="33" t="s">
        <v>588</v>
      </c>
      <c r="D733" s="15">
        <f>VLOOKUP(C733,[1]CC!D$3:P$20,12,0)</f>
        <v>44639</v>
      </c>
      <c r="E733" s="16" t="str">
        <f>VLOOKUP(A733,[4]ImportationMaterialProgrammingE!B$3:C$1048576,2,0)</f>
        <v xml:space="preserve">540202374 </v>
      </c>
      <c r="H733" s="17">
        <f t="shared" ca="1" si="40"/>
        <v>91</v>
      </c>
      <c r="I733" s="15" t="str">
        <f>IF(VLOOKUP(A733,[4]ImportationMaterialProgrammingE!B$4:U$1048576,20,0)=0,"",VLOOKUP(A733,[4]ImportationMaterialProgrammingE!B$4:U$1048576,20,0))</f>
        <v/>
      </c>
      <c r="J733" s="15" t="str">
        <f>IF(VLOOKUP(A733,[4]ImportationMaterialProgrammingE!B$3:Y$1048576,24,0)&lt;&gt;"","Sim","Não")</f>
        <v>Não</v>
      </c>
      <c r="K733" s="15" t="str">
        <f>IF(VLOOKUP(A733,[4]ImportationMaterialProgrammingE!B:X,23,0)="DTA TRANSP",VLOOKUP(A733,[4]ImportationMaterialProgrammingE!B:V,21,0),"")</f>
        <v/>
      </c>
      <c r="L733" s="15" t="str">
        <f>IF(VLOOKUP(A733,[4]ImportationMaterialProgrammingE!B:Y,24,0)=0,"",VLOOKUP(A733,[4]ImportationMaterialProgrammingE!B:Y,24,0))</f>
        <v/>
      </c>
      <c r="Q733" s="16" t="str">
        <f>VLOOKUP(A733,[4]ImportationMaterialProgrammingE!B:AN,39,0)</f>
        <v xml:space="preserve">          </v>
      </c>
      <c r="R733" s="22" t="e">
        <f>VLOOKUP(E733,[3]Relatório!$A$1:$AK$65536,29,0)</f>
        <v>#N/A</v>
      </c>
      <c r="T733" s="17" t="str">
        <f>VLOOKUP(A733,[4]ImportationMaterialProgrammingE!B:F,5,0)</f>
        <v/>
      </c>
      <c r="U733" s="22" t="e">
        <f>VLOOKUP(E733,[3]Relatório!$A$1:$AK$65536,33,0)</f>
        <v>#N/A</v>
      </c>
      <c r="W733" s="18" t="str">
        <f t="shared" ca="1" si="41"/>
        <v/>
      </c>
      <c r="Z733" s="15" t="str">
        <f>VLOOKUP(A733,[4]ImportationMaterialProgrammingE!B:X,23,0)</f>
        <v/>
      </c>
      <c r="AA733" s="1" t="str">
        <f>IF(Z733="DTA TRANSP","",VLOOKUP(A733,[4]ImportationMaterialProgrammingE!$B:$V,21,0))</f>
        <v/>
      </c>
      <c r="AB733" s="22" t="e">
        <f>VLOOKUP(E733,[3]Relatório!$A$1:$AK$65536,36,0)</f>
        <v>#N/A</v>
      </c>
      <c r="AF733" s="24"/>
      <c r="AG733" s="24"/>
      <c r="AH733" s="24"/>
      <c r="AI733" s="24"/>
    </row>
    <row r="734" spans="1:35" x14ac:dyDescent="0.25">
      <c r="A734" s="34">
        <v>80537793</v>
      </c>
      <c r="B734" s="33">
        <v>1250254420</v>
      </c>
      <c r="C734" s="33" t="s">
        <v>588</v>
      </c>
      <c r="D734" s="15">
        <f>VLOOKUP(C734,[1]CC!D$3:P$20,12,0)</f>
        <v>44639</v>
      </c>
      <c r="E734" s="16" t="str">
        <f>VLOOKUP(A734,[4]ImportationMaterialProgrammingE!B$3:C$1048576,2,0)</f>
        <v xml:space="preserve">540202375 </v>
      </c>
      <c r="H734" s="17">
        <f t="shared" ca="1" si="40"/>
        <v>91</v>
      </c>
      <c r="I734" s="15" t="str">
        <f>IF(VLOOKUP(A734,[4]ImportationMaterialProgrammingE!B$4:U$1048576,20,0)=0,"",VLOOKUP(A734,[4]ImportationMaterialProgrammingE!B$4:U$1048576,20,0))</f>
        <v/>
      </c>
      <c r="J734" s="15" t="str">
        <f>IF(VLOOKUP(A734,[4]ImportationMaterialProgrammingE!B$3:Y$1048576,24,0)&lt;&gt;"","Sim","Não")</f>
        <v>Não</v>
      </c>
      <c r="K734" s="15" t="str">
        <f>IF(VLOOKUP(A734,[4]ImportationMaterialProgrammingE!B:X,23,0)="DTA TRANSP",VLOOKUP(A734,[4]ImportationMaterialProgrammingE!B:V,21,0),"")</f>
        <v/>
      </c>
      <c r="L734" s="15" t="str">
        <f>IF(VLOOKUP(A734,[4]ImportationMaterialProgrammingE!B:Y,24,0)=0,"",VLOOKUP(A734,[4]ImportationMaterialProgrammingE!B:Y,24,0))</f>
        <v/>
      </c>
      <c r="Q734" s="16" t="str">
        <f>VLOOKUP(A734,[4]ImportationMaterialProgrammingE!B:AN,39,0)</f>
        <v xml:space="preserve">          </v>
      </c>
      <c r="R734" s="22" t="e">
        <f>VLOOKUP(E734,[3]Relatório!$A$1:$AK$65536,29,0)</f>
        <v>#N/A</v>
      </c>
      <c r="T734" s="17" t="str">
        <f>VLOOKUP(A734,[4]ImportationMaterialProgrammingE!B:F,5,0)</f>
        <v/>
      </c>
      <c r="U734" s="22" t="e">
        <f>VLOOKUP(E734,[3]Relatório!$A$1:$AK$65536,33,0)</f>
        <v>#N/A</v>
      </c>
      <c r="W734" s="18" t="str">
        <f t="shared" ca="1" si="41"/>
        <v/>
      </c>
      <c r="Z734" s="15" t="str">
        <f>VLOOKUP(A734,[4]ImportationMaterialProgrammingE!B:X,23,0)</f>
        <v>SBL</v>
      </c>
      <c r="AA734" s="1" t="str">
        <f>IF(Z734="DTA TRANSP","",VLOOKUP(A734,[4]ImportationMaterialProgrammingE!$B:$V,21,0))</f>
        <v/>
      </c>
      <c r="AB734" s="22" t="e">
        <f>VLOOKUP(E734,[3]Relatório!$A$1:$AK$65536,36,0)</f>
        <v>#N/A</v>
      </c>
      <c r="AF734" s="24"/>
      <c r="AG734" s="24"/>
      <c r="AH734" s="24"/>
      <c r="AI734" s="24"/>
    </row>
    <row r="735" spans="1:35" x14ac:dyDescent="0.25">
      <c r="A735" s="34">
        <v>80537794</v>
      </c>
      <c r="B735" s="33">
        <v>1250254421</v>
      </c>
      <c r="C735" s="33" t="s">
        <v>588</v>
      </c>
      <c r="D735" s="15">
        <f>VLOOKUP(C735,[1]CC!D$3:P$20,12,0)</f>
        <v>44639</v>
      </c>
      <c r="E735" s="16" t="str">
        <f>VLOOKUP(A735,[4]ImportationMaterialProgrammingE!B$3:C$1048576,2,0)</f>
        <v xml:space="preserve">540202386 </v>
      </c>
      <c r="H735" s="17">
        <f t="shared" ca="1" si="40"/>
        <v>91</v>
      </c>
      <c r="I735" s="15" t="str">
        <f>IF(VLOOKUP(A735,[4]ImportationMaterialProgrammingE!B$4:U$1048576,20,0)=0,"",VLOOKUP(A735,[4]ImportationMaterialProgrammingE!B$4:U$1048576,20,0))</f>
        <v/>
      </c>
      <c r="J735" s="15" t="str">
        <f>IF(VLOOKUP(A735,[4]ImportationMaterialProgrammingE!B$3:Y$1048576,24,0)&lt;&gt;"","Sim","Não")</f>
        <v>Não</v>
      </c>
      <c r="K735" s="15" t="str">
        <f>IF(VLOOKUP(A735,[4]ImportationMaterialProgrammingE!B:X,23,0)="DTA TRANSP",VLOOKUP(A735,[4]ImportationMaterialProgrammingE!B:V,21,0),"")</f>
        <v/>
      </c>
      <c r="L735" s="15" t="str">
        <f>IF(VLOOKUP(A735,[4]ImportationMaterialProgrammingE!B:Y,24,0)=0,"",VLOOKUP(A735,[4]ImportationMaterialProgrammingE!B:Y,24,0))</f>
        <v/>
      </c>
      <c r="Q735" s="16" t="str">
        <f>VLOOKUP(A735,[4]ImportationMaterialProgrammingE!B:AN,39,0)</f>
        <v xml:space="preserve">          </v>
      </c>
      <c r="R735" s="22" t="e">
        <f>VLOOKUP(E735,[3]Relatório!$A$1:$AK$65536,29,0)</f>
        <v>#N/A</v>
      </c>
      <c r="T735" s="17" t="str">
        <f>VLOOKUP(A735,[4]ImportationMaterialProgrammingE!B:F,5,0)</f>
        <v/>
      </c>
      <c r="U735" s="22" t="e">
        <f>VLOOKUP(E735,[3]Relatório!$A$1:$AK$65536,33,0)</f>
        <v>#N/A</v>
      </c>
      <c r="W735" s="18" t="str">
        <f t="shared" ca="1" si="41"/>
        <v/>
      </c>
      <c r="Z735" s="15" t="str">
        <f>VLOOKUP(A735,[4]ImportationMaterialProgrammingE!B:X,23,0)</f>
        <v/>
      </c>
      <c r="AA735" s="1" t="str">
        <f>IF(Z735="DTA TRANSP","",VLOOKUP(A735,[4]ImportationMaterialProgrammingE!$B:$V,21,0))</f>
        <v/>
      </c>
      <c r="AB735" s="22" t="e">
        <f>VLOOKUP(E735,[3]Relatório!$A$1:$AK$65536,36,0)</f>
        <v>#N/A</v>
      </c>
      <c r="AF735" s="24"/>
      <c r="AG735" s="24"/>
      <c r="AH735" s="24"/>
      <c r="AI735" s="24"/>
    </row>
    <row r="736" spans="1:35" x14ac:dyDescent="0.25">
      <c r="A736" s="34">
        <v>80537806</v>
      </c>
      <c r="B736" s="33">
        <v>1250254422</v>
      </c>
      <c r="C736" s="33" t="s">
        <v>588</v>
      </c>
      <c r="D736" s="15">
        <f>VLOOKUP(C736,[1]CC!D$3:P$20,12,0)</f>
        <v>44639</v>
      </c>
      <c r="E736" s="16" t="str">
        <f>VLOOKUP(A736,[4]ImportationMaterialProgrammingE!B$3:C$1048576,2,0)</f>
        <v xml:space="preserve">540202401 </v>
      </c>
      <c r="H736" s="17">
        <f t="shared" ca="1" si="40"/>
        <v>91</v>
      </c>
      <c r="I736" s="15" t="str">
        <f>IF(VLOOKUP(A736,[4]ImportationMaterialProgrammingE!B$4:U$1048576,20,0)=0,"",VLOOKUP(A736,[4]ImportationMaterialProgrammingE!B$4:U$1048576,20,0))</f>
        <v>22/03/2022</v>
      </c>
      <c r="J736" s="15" t="str">
        <f>IF(VLOOKUP(A736,[4]ImportationMaterialProgrammingE!B$3:Y$1048576,24,0)&lt;&gt;"","Sim","Não")</f>
        <v>Não</v>
      </c>
      <c r="K736" s="15" t="str">
        <f>IF(VLOOKUP(A736,[4]ImportationMaterialProgrammingE!B:X,23,0)="DTA TRANSP",VLOOKUP(A736,[4]ImportationMaterialProgrammingE!B:V,21,0),"")</f>
        <v/>
      </c>
      <c r="L736" s="15" t="str">
        <f>IF(VLOOKUP(A736,[4]ImportationMaterialProgrammingE!B:Y,24,0)=0,"",VLOOKUP(A736,[4]ImportationMaterialProgrammingE!B:Y,24,0))</f>
        <v/>
      </c>
      <c r="Q736" s="16" t="str">
        <f>VLOOKUP(A736,[4]ImportationMaterialProgrammingE!B:AN,39,0)</f>
        <v xml:space="preserve">          </v>
      </c>
      <c r="R736" s="22" t="e">
        <f>VLOOKUP(E736,[3]Relatório!$A$1:$AK$65536,29,0)</f>
        <v>#N/A</v>
      </c>
      <c r="T736" s="17" t="str">
        <f>VLOOKUP(A736,[4]ImportationMaterialProgrammingE!B:F,5,0)</f>
        <v/>
      </c>
      <c r="U736" s="22" t="e">
        <f>VLOOKUP(E736,[3]Relatório!$A$1:$AK$65536,33,0)</f>
        <v>#N/A</v>
      </c>
      <c r="W736" s="18" t="str">
        <f t="shared" ca="1" si="41"/>
        <v/>
      </c>
      <c r="Z736" s="15" t="str">
        <f>VLOOKUP(A736,[4]ImportationMaterialProgrammingE!B:X,23,0)</f>
        <v/>
      </c>
      <c r="AA736" s="1" t="str">
        <f>IF(Z736="DTA TRANSP","",VLOOKUP(A736,[4]ImportationMaterialProgrammingE!$B:$V,21,0))</f>
        <v/>
      </c>
      <c r="AB736" s="22" t="e">
        <f>VLOOKUP(E736,[3]Relatório!$A$1:$AK$65536,36,0)</f>
        <v>#N/A</v>
      </c>
      <c r="AF736" s="24"/>
      <c r="AG736" s="24"/>
      <c r="AH736" s="24"/>
      <c r="AI736" s="24"/>
    </row>
    <row r="737" spans="1:35" x14ac:dyDescent="0.25">
      <c r="A737" s="34">
        <v>80537812</v>
      </c>
      <c r="B737" s="33">
        <v>1250254424</v>
      </c>
      <c r="C737" s="33" t="s">
        <v>588</v>
      </c>
      <c r="D737" s="15">
        <f>VLOOKUP(C737,[1]CC!D$3:P$20,12,0)</f>
        <v>44639</v>
      </c>
      <c r="E737" s="16" t="str">
        <f>VLOOKUP(A737,[4]ImportationMaterialProgrammingE!B$3:C$1048576,2,0)</f>
        <v xml:space="preserve">540202388 </v>
      </c>
      <c r="H737" s="17">
        <f t="shared" ca="1" si="40"/>
        <v>91</v>
      </c>
      <c r="I737" s="15" t="str">
        <f>IF(VLOOKUP(A737,[4]ImportationMaterialProgrammingE!B$4:U$1048576,20,0)=0,"",VLOOKUP(A737,[4]ImportationMaterialProgrammingE!B$4:U$1048576,20,0))</f>
        <v>22/03/2022</v>
      </c>
      <c r="J737" s="15" t="str">
        <f>IF(VLOOKUP(A737,[4]ImportationMaterialProgrammingE!B$3:Y$1048576,24,0)&lt;&gt;"","Sim","Não")</f>
        <v>Não</v>
      </c>
      <c r="K737" s="15" t="str">
        <f>IF(VLOOKUP(A737,[4]ImportationMaterialProgrammingE!B:X,23,0)="DTA TRANSP",VLOOKUP(A737,[4]ImportationMaterialProgrammingE!B:V,21,0),"")</f>
        <v/>
      </c>
      <c r="L737" s="15" t="str">
        <f>IF(VLOOKUP(A737,[4]ImportationMaterialProgrammingE!B:Y,24,0)=0,"",VLOOKUP(A737,[4]ImportationMaterialProgrammingE!B:Y,24,0))</f>
        <v/>
      </c>
      <c r="Q737" s="16" t="str">
        <f>VLOOKUP(A737,[4]ImportationMaterialProgrammingE!B:AN,39,0)</f>
        <v xml:space="preserve">          </v>
      </c>
      <c r="R737" s="22" t="e">
        <f>VLOOKUP(E737,[3]Relatório!$A$1:$AK$65536,29,0)</f>
        <v>#N/A</v>
      </c>
      <c r="T737" s="17" t="str">
        <f>VLOOKUP(A737,[4]ImportationMaterialProgrammingE!B:F,5,0)</f>
        <v/>
      </c>
      <c r="U737" s="22" t="e">
        <f>VLOOKUP(E737,[3]Relatório!$A$1:$AK$65536,33,0)</f>
        <v>#N/A</v>
      </c>
      <c r="W737" s="18" t="str">
        <f t="shared" ca="1" si="41"/>
        <v/>
      </c>
      <c r="Z737" s="15" t="str">
        <f>VLOOKUP(A737,[4]ImportationMaterialProgrammingE!B:X,23,0)</f>
        <v/>
      </c>
      <c r="AA737" s="1" t="str">
        <f>IF(Z737="DTA TRANSP","",VLOOKUP(A737,[4]ImportationMaterialProgrammingE!$B:$V,21,0))</f>
        <v/>
      </c>
      <c r="AB737" s="22" t="e">
        <f>VLOOKUP(E737,[3]Relatório!$A$1:$AK$65536,36,0)</f>
        <v>#N/A</v>
      </c>
      <c r="AF737" s="24"/>
      <c r="AG737" s="24"/>
      <c r="AH737" s="24"/>
      <c r="AI737" s="24"/>
    </row>
    <row r="738" spans="1:35" x14ac:dyDescent="0.25">
      <c r="A738" s="34">
        <v>80537820</v>
      </c>
      <c r="B738" s="33">
        <v>1250254423</v>
      </c>
      <c r="C738" s="33" t="s">
        <v>588</v>
      </c>
      <c r="D738" s="15">
        <f>VLOOKUP(C738,[1]CC!D$3:P$20,12,0)</f>
        <v>44639</v>
      </c>
      <c r="E738" s="16" t="str">
        <f>VLOOKUP(A738,[4]ImportationMaterialProgrammingE!B$3:C$1048576,2,0)</f>
        <v xml:space="preserve">540202402 </v>
      </c>
      <c r="H738" s="17">
        <f t="shared" ca="1" si="40"/>
        <v>91</v>
      </c>
      <c r="I738" s="15" t="str">
        <f>IF(VLOOKUP(A738,[4]ImportationMaterialProgrammingE!B$4:U$1048576,20,0)=0,"",VLOOKUP(A738,[4]ImportationMaterialProgrammingE!B$4:U$1048576,20,0))</f>
        <v>25/03/2022</v>
      </c>
      <c r="J738" s="15" t="str">
        <f>IF(VLOOKUP(A738,[4]ImportationMaterialProgrammingE!B$3:Y$1048576,24,0)&lt;&gt;"","Sim","Não")</f>
        <v>Não</v>
      </c>
      <c r="K738" s="15" t="str">
        <f>IF(VLOOKUP(A738,[4]ImportationMaterialProgrammingE!B:X,23,0)="DTA TRANSP",VLOOKUP(A738,[4]ImportationMaterialProgrammingE!B:V,21,0),"")</f>
        <v/>
      </c>
      <c r="L738" s="15" t="str">
        <f>IF(VLOOKUP(A738,[4]ImportationMaterialProgrammingE!B:Y,24,0)=0,"",VLOOKUP(A738,[4]ImportationMaterialProgrammingE!B:Y,24,0))</f>
        <v/>
      </c>
      <c r="Q738" s="16" t="str">
        <f>VLOOKUP(A738,[4]ImportationMaterialProgrammingE!B:AN,39,0)</f>
        <v xml:space="preserve">          </v>
      </c>
      <c r="R738" s="22" t="e">
        <f>VLOOKUP(E738,[3]Relatório!$A$1:$AK$65536,29,0)</f>
        <v>#N/A</v>
      </c>
      <c r="T738" s="17" t="str">
        <f>VLOOKUP(A738,[4]ImportationMaterialProgrammingE!B:F,5,0)</f>
        <v/>
      </c>
      <c r="U738" s="22" t="e">
        <f>VLOOKUP(E738,[3]Relatório!$A$1:$AK$65536,33,0)</f>
        <v>#N/A</v>
      </c>
      <c r="W738" s="18" t="str">
        <f t="shared" ca="1" si="41"/>
        <v/>
      </c>
      <c r="Z738" s="15" t="str">
        <f>VLOOKUP(A738,[4]ImportationMaterialProgrammingE!B:X,23,0)</f>
        <v/>
      </c>
      <c r="AA738" s="1" t="str">
        <f>IF(Z738="DTA TRANSP","",VLOOKUP(A738,[4]ImportationMaterialProgrammingE!$B:$V,21,0))</f>
        <v/>
      </c>
      <c r="AB738" s="22" t="e">
        <f>VLOOKUP(E738,[3]Relatório!$A$1:$AK$65536,36,0)</f>
        <v>#N/A</v>
      </c>
      <c r="AF738" s="24"/>
      <c r="AG738" s="24"/>
      <c r="AH738" s="24"/>
      <c r="AI738" s="24"/>
    </row>
    <row r="739" spans="1:35" x14ac:dyDescent="0.25">
      <c r="AF739" s="24"/>
      <c r="AG739" s="24"/>
      <c r="AH739" s="24"/>
      <c r="AI739" s="24"/>
    </row>
    <row r="740" spans="1:35" x14ac:dyDescent="0.25">
      <c r="AF740" s="24"/>
      <c r="AG740" s="24"/>
      <c r="AH740" s="24"/>
      <c r="AI740" s="24"/>
    </row>
    <row r="741" spans="1:35" x14ac:dyDescent="0.25">
      <c r="AF741" s="24"/>
      <c r="AG741" s="24"/>
      <c r="AH741" s="24"/>
      <c r="AI741" s="24"/>
    </row>
    <row r="742" spans="1:35" x14ac:dyDescent="0.25">
      <c r="AF742" s="24"/>
      <c r="AG742" s="24"/>
      <c r="AH742" s="24"/>
      <c r="AI742" s="24"/>
    </row>
    <row r="743" spans="1:35" x14ac:dyDescent="0.25">
      <c r="AF743" s="24"/>
      <c r="AG743" s="24"/>
      <c r="AH743" s="24"/>
      <c r="AI743" s="24"/>
    </row>
    <row r="744" spans="1:35" x14ac:dyDescent="0.25">
      <c r="AF744" s="24"/>
      <c r="AG744" s="24"/>
      <c r="AH744" s="24"/>
      <c r="AI744" s="24"/>
    </row>
    <row r="745" spans="1:35" x14ac:dyDescent="0.25">
      <c r="AF745" s="24"/>
      <c r="AG745" s="24"/>
      <c r="AH745" s="24"/>
      <c r="AI745" s="24"/>
    </row>
    <row r="746" spans="1:35" x14ac:dyDescent="0.25">
      <c r="AF746" s="24"/>
      <c r="AG746" s="24"/>
      <c r="AH746" s="24"/>
      <c r="AI746" s="24"/>
    </row>
    <row r="747" spans="1:35" x14ac:dyDescent="0.25">
      <c r="AF747" s="24"/>
      <c r="AG747" s="24"/>
      <c r="AH747" s="24"/>
      <c r="AI747" s="24"/>
    </row>
    <row r="748" spans="1:35" x14ac:dyDescent="0.25">
      <c r="AF748" s="24"/>
      <c r="AG748" s="24"/>
      <c r="AH748" s="24"/>
      <c r="AI748" s="24"/>
    </row>
    <row r="749" spans="1:35" x14ac:dyDescent="0.25">
      <c r="AF749" s="24"/>
      <c r="AG749" s="24"/>
      <c r="AH749" s="24"/>
      <c r="AI749" s="24"/>
    </row>
    <row r="750" spans="1:35" x14ac:dyDescent="0.25">
      <c r="AF750" s="24"/>
      <c r="AG750" s="24"/>
      <c r="AH750" s="24"/>
      <c r="AI750" s="24"/>
    </row>
    <row r="751" spans="1:35" x14ac:dyDescent="0.25">
      <c r="AF751" s="24"/>
      <c r="AG751" s="24"/>
      <c r="AH751" s="24"/>
      <c r="AI751" s="24"/>
    </row>
    <row r="752" spans="1:35" x14ac:dyDescent="0.25">
      <c r="AF752" s="24"/>
      <c r="AG752" s="24"/>
      <c r="AH752" s="24"/>
      <c r="AI752" s="24"/>
    </row>
    <row r="753" spans="32:35" x14ac:dyDescent="0.25">
      <c r="AF753" s="24"/>
      <c r="AG753" s="24"/>
      <c r="AH753" s="24"/>
      <c r="AI753" s="24"/>
    </row>
    <row r="754" spans="32:35" x14ac:dyDescent="0.25">
      <c r="AF754" s="24"/>
      <c r="AG754" s="24"/>
      <c r="AH754" s="24"/>
      <c r="AI754" s="24"/>
    </row>
    <row r="755" spans="32:35" x14ac:dyDescent="0.25">
      <c r="AF755" s="24"/>
      <c r="AG755" s="24"/>
      <c r="AH755" s="24"/>
      <c r="AI755" s="24"/>
    </row>
    <row r="756" spans="32:35" x14ac:dyDescent="0.25">
      <c r="AF756" s="24"/>
      <c r="AG756" s="24"/>
      <c r="AH756" s="24"/>
      <c r="AI756" s="24"/>
    </row>
    <row r="757" spans="32:35" x14ac:dyDescent="0.25">
      <c r="AF757" s="24"/>
      <c r="AG757" s="24"/>
      <c r="AH757" s="24"/>
      <c r="AI757" s="24"/>
    </row>
    <row r="758" spans="32:35" x14ac:dyDescent="0.25">
      <c r="AF758" s="24"/>
      <c r="AG758" s="24"/>
      <c r="AH758" s="24"/>
      <c r="AI758" s="24"/>
    </row>
    <row r="759" spans="32:35" x14ac:dyDescent="0.25">
      <c r="AF759" s="24"/>
      <c r="AG759" s="24"/>
      <c r="AH759" s="24"/>
      <c r="AI759" s="24"/>
    </row>
    <row r="760" spans="32:35" x14ac:dyDescent="0.25">
      <c r="AF760" s="24"/>
      <c r="AG760" s="24"/>
      <c r="AH760" s="24"/>
      <c r="AI760" s="24"/>
    </row>
    <row r="761" spans="32:35" x14ac:dyDescent="0.25">
      <c r="AF761" s="24"/>
      <c r="AG761" s="24"/>
      <c r="AH761" s="24"/>
      <c r="AI761" s="24"/>
    </row>
    <row r="762" spans="32:35" x14ac:dyDescent="0.25">
      <c r="AF762" s="24"/>
      <c r="AG762" s="24"/>
      <c r="AH762" s="24"/>
      <c r="AI762" s="24"/>
    </row>
    <row r="763" spans="32:35" x14ac:dyDescent="0.25">
      <c r="AF763" s="24"/>
      <c r="AG763" s="24"/>
      <c r="AH763" s="24"/>
      <c r="AI763" s="24"/>
    </row>
    <row r="764" spans="32:35" x14ac:dyDescent="0.25">
      <c r="AF764" s="24"/>
      <c r="AG764" s="24"/>
      <c r="AH764" s="24"/>
      <c r="AI764" s="24"/>
    </row>
    <row r="765" spans="32:35" x14ac:dyDescent="0.25">
      <c r="AF765" s="24"/>
      <c r="AG765" s="24"/>
      <c r="AH765" s="24"/>
      <c r="AI765" s="24"/>
    </row>
    <row r="766" spans="32:35" x14ac:dyDescent="0.25">
      <c r="AF766" s="24"/>
      <c r="AG766" s="24"/>
      <c r="AH766" s="24"/>
      <c r="AI766" s="24"/>
    </row>
    <row r="767" spans="32:35" x14ac:dyDescent="0.25">
      <c r="AF767" s="24"/>
      <c r="AG767" s="24"/>
      <c r="AH767" s="24"/>
      <c r="AI767" s="24"/>
    </row>
    <row r="768" spans="32:35" x14ac:dyDescent="0.25">
      <c r="AF768" s="24"/>
      <c r="AG768" s="24"/>
      <c r="AH768" s="24"/>
      <c r="AI768" s="24"/>
    </row>
    <row r="769" spans="32:35" x14ac:dyDescent="0.25">
      <c r="AF769" s="24"/>
      <c r="AG769" s="24"/>
      <c r="AH769" s="24"/>
      <c r="AI769" s="24"/>
    </row>
    <row r="770" spans="32:35" x14ac:dyDescent="0.25">
      <c r="AF770" s="24"/>
      <c r="AG770" s="24"/>
      <c r="AH770" s="24"/>
      <c r="AI770" s="24"/>
    </row>
    <row r="771" spans="32:35" x14ac:dyDescent="0.25">
      <c r="AF771" s="24"/>
      <c r="AG771" s="24"/>
      <c r="AH771" s="24"/>
      <c r="AI771" s="24"/>
    </row>
    <row r="772" spans="32:35" x14ac:dyDescent="0.25">
      <c r="AF772" s="24"/>
      <c r="AG772" s="24"/>
      <c r="AH772" s="24"/>
      <c r="AI772" s="24"/>
    </row>
    <row r="773" spans="32:35" x14ac:dyDescent="0.25">
      <c r="AF773" s="24"/>
      <c r="AG773" s="24"/>
      <c r="AH773" s="24"/>
      <c r="AI773" s="24"/>
    </row>
    <row r="774" spans="32:35" x14ac:dyDescent="0.25">
      <c r="AF774" s="24"/>
      <c r="AG774" s="24"/>
      <c r="AH774" s="24"/>
      <c r="AI774" s="24"/>
    </row>
    <row r="775" spans="32:35" x14ac:dyDescent="0.25">
      <c r="AF775" s="24"/>
      <c r="AG775" s="24"/>
      <c r="AH775" s="24"/>
      <c r="AI775" s="24"/>
    </row>
    <row r="776" spans="32:35" x14ac:dyDescent="0.25">
      <c r="AF776" s="24"/>
      <c r="AG776" s="24"/>
      <c r="AH776" s="24"/>
      <c r="AI776" s="24"/>
    </row>
    <row r="777" spans="32:35" x14ac:dyDescent="0.25">
      <c r="AF777" s="24"/>
      <c r="AG777" s="24"/>
      <c r="AH777" s="24"/>
      <c r="AI777" s="24"/>
    </row>
    <row r="778" spans="32:35" x14ac:dyDescent="0.25">
      <c r="AF778" s="24"/>
      <c r="AG778" s="24"/>
      <c r="AH778" s="24"/>
      <c r="AI778" s="24"/>
    </row>
    <row r="779" spans="32:35" x14ac:dyDescent="0.25">
      <c r="AF779" s="24"/>
      <c r="AG779" s="24"/>
      <c r="AH779" s="24"/>
      <c r="AI779" s="24"/>
    </row>
    <row r="780" spans="32:35" x14ac:dyDescent="0.25">
      <c r="AF780" s="24"/>
      <c r="AG780" s="24"/>
      <c r="AH780" s="24"/>
      <c r="AI780" s="24"/>
    </row>
    <row r="781" spans="32:35" x14ac:dyDescent="0.25">
      <c r="AF781" s="24"/>
      <c r="AG781" s="24"/>
      <c r="AH781" s="24"/>
      <c r="AI781" s="24"/>
    </row>
    <row r="782" spans="32:35" x14ac:dyDescent="0.25">
      <c r="AF782" s="24"/>
      <c r="AG782" s="24"/>
      <c r="AH782" s="24"/>
      <c r="AI782" s="24"/>
    </row>
    <row r="783" spans="32:35" x14ac:dyDescent="0.25">
      <c r="AF783" s="24"/>
      <c r="AG783" s="24"/>
      <c r="AH783" s="24"/>
      <c r="AI783" s="24"/>
    </row>
    <row r="784" spans="32:35" x14ac:dyDescent="0.25">
      <c r="AF784" s="24"/>
      <c r="AG784" s="24"/>
      <c r="AH784" s="24"/>
      <c r="AI784" s="24"/>
    </row>
    <row r="785" spans="32:35" x14ac:dyDescent="0.25">
      <c r="AF785" s="24"/>
      <c r="AG785" s="24"/>
      <c r="AH785" s="24"/>
      <c r="AI785" s="24"/>
    </row>
    <row r="786" spans="32:35" x14ac:dyDescent="0.25">
      <c r="AF786" s="24"/>
      <c r="AG786" s="24"/>
      <c r="AH786" s="24"/>
      <c r="AI786" s="24"/>
    </row>
    <row r="787" spans="32:35" x14ac:dyDescent="0.25">
      <c r="AF787" s="24"/>
      <c r="AG787" s="24"/>
      <c r="AH787" s="24"/>
      <c r="AI787" s="24"/>
    </row>
    <row r="788" spans="32:35" x14ac:dyDescent="0.25">
      <c r="AF788" s="24"/>
      <c r="AG788" s="24"/>
      <c r="AH788" s="24"/>
      <c r="AI788" s="24"/>
    </row>
    <row r="789" spans="32:35" x14ac:dyDescent="0.25">
      <c r="AF789" s="24"/>
      <c r="AG789" s="24"/>
      <c r="AH789" s="24"/>
      <c r="AI789" s="24"/>
    </row>
    <row r="790" spans="32:35" x14ac:dyDescent="0.25">
      <c r="AF790" s="24"/>
      <c r="AG790" s="24"/>
      <c r="AH790" s="24"/>
      <c r="AI790" s="24"/>
    </row>
    <row r="791" spans="32:35" x14ac:dyDescent="0.25">
      <c r="AF791" s="24"/>
      <c r="AG791" s="24"/>
      <c r="AH791" s="24"/>
      <c r="AI791" s="24"/>
    </row>
    <row r="792" spans="32:35" x14ac:dyDescent="0.25">
      <c r="AF792" s="24"/>
      <c r="AG792" s="24"/>
      <c r="AH792" s="24"/>
      <c r="AI792" s="24"/>
    </row>
    <row r="793" spans="32:35" x14ac:dyDescent="0.25">
      <c r="AF793" s="24"/>
      <c r="AG793" s="24"/>
      <c r="AH793" s="24"/>
      <c r="AI793" s="24"/>
    </row>
    <row r="794" spans="32:35" x14ac:dyDescent="0.25">
      <c r="AF794" s="24"/>
      <c r="AG794" s="24"/>
      <c r="AH794" s="24"/>
      <c r="AI794" s="24"/>
    </row>
    <row r="795" spans="32:35" x14ac:dyDescent="0.25">
      <c r="AF795" s="24"/>
      <c r="AG795" s="24"/>
      <c r="AH795" s="24"/>
      <c r="AI795" s="24"/>
    </row>
    <row r="796" spans="32:35" x14ac:dyDescent="0.25">
      <c r="AF796" s="24"/>
      <c r="AG796" s="24"/>
      <c r="AH796" s="24"/>
      <c r="AI796" s="24"/>
    </row>
    <row r="797" spans="32:35" x14ac:dyDescent="0.25">
      <c r="AF797" s="24"/>
      <c r="AG797" s="24"/>
      <c r="AH797" s="24"/>
      <c r="AI797" s="24"/>
    </row>
    <row r="798" spans="32:35" x14ac:dyDescent="0.25">
      <c r="AF798" s="24"/>
      <c r="AG798" s="24"/>
      <c r="AH798" s="24"/>
      <c r="AI798" s="24"/>
    </row>
    <row r="799" spans="32:35" x14ac:dyDescent="0.25">
      <c r="AF799" s="24"/>
      <c r="AG799" s="24"/>
      <c r="AH799" s="24"/>
      <c r="AI799" s="24"/>
    </row>
    <row r="800" spans="32:35" x14ac:dyDescent="0.25">
      <c r="AF800" s="24"/>
      <c r="AG800" s="24"/>
      <c r="AH800" s="24"/>
      <c r="AI800" s="24"/>
    </row>
    <row r="801" spans="32:35" x14ac:dyDescent="0.25">
      <c r="AF801" s="24"/>
      <c r="AG801" s="24"/>
      <c r="AH801" s="24"/>
      <c r="AI801" s="24"/>
    </row>
    <row r="802" spans="32:35" x14ac:dyDescent="0.25">
      <c r="AF802" s="24"/>
      <c r="AG802" s="24"/>
      <c r="AH802" s="24"/>
      <c r="AI802" s="24"/>
    </row>
    <row r="803" spans="32:35" x14ac:dyDescent="0.25">
      <c r="AF803" s="24"/>
      <c r="AG803" s="24"/>
      <c r="AH803" s="24"/>
      <c r="AI803" s="24"/>
    </row>
    <row r="804" spans="32:35" x14ac:dyDescent="0.25">
      <c r="AF804" s="24"/>
      <c r="AG804" s="24"/>
      <c r="AH804" s="24"/>
      <c r="AI804" s="24"/>
    </row>
    <row r="805" spans="32:35" x14ac:dyDescent="0.25">
      <c r="AF805" s="24"/>
      <c r="AG805" s="24"/>
      <c r="AH805" s="24"/>
      <c r="AI805" s="24"/>
    </row>
    <row r="806" spans="32:35" x14ac:dyDescent="0.25">
      <c r="AF806" s="24"/>
      <c r="AG806" s="24"/>
      <c r="AH806" s="24"/>
      <c r="AI806" s="24"/>
    </row>
    <row r="807" spans="32:35" x14ac:dyDescent="0.25">
      <c r="AF807" s="24"/>
      <c r="AG807" s="24"/>
      <c r="AH807" s="24"/>
      <c r="AI807" s="24"/>
    </row>
    <row r="808" spans="32:35" x14ac:dyDescent="0.25">
      <c r="AF808" s="24"/>
      <c r="AG808" s="24"/>
      <c r="AH808" s="24"/>
      <c r="AI808" s="24"/>
    </row>
    <row r="809" spans="32:35" x14ac:dyDescent="0.25">
      <c r="AF809" s="24"/>
      <c r="AG809" s="24"/>
      <c r="AH809" s="24"/>
      <c r="AI809" s="24"/>
    </row>
    <row r="810" spans="32:35" x14ac:dyDescent="0.25">
      <c r="AF810" s="24"/>
      <c r="AG810" s="24"/>
      <c r="AH810" s="24"/>
      <c r="AI810" s="24"/>
    </row>
    <row r="811" spans="32:35" x14ac:dyDescent="0.25">
      <c r="AF811" s="24"/>
      <c r="AG811" s="24"/>
      <c r="AH811" s="24"/>
      <c r="AI811" s="24"/>
    </row>
    <row r="812" spans="32:35" x14ac:dyDescent="0.25">
      <c r="AF812" s="24"/>
      <c r="AG812" s="24"/>
      <c r="AH812" s="24"/>
      <c r="AI812" s="24"/>
    </row>
    <row r="813" spans="32:35" x14ac:dyDescent="0.25">
      <c r="AF813" s="24"/>
      <c r="AG813" s="24"/>
      <c r="AH813" s="24"/>
      <c r="AI813" s="24"/>
    </row>
    <row r="814" spans="32:35" x14ac:dyDescent="0.25">
      <c r="AF814" s="24"/>
      <c r="AG814" s="24"/>
      <c r="AH814" s="24"/>
      <c r="AI814" s="24"/>
    </row>
    <row r="815" spans="32:35" x14ac:dyDescent="0.25">
      <c r="AF815" s="24"/>
      <c r="AG815" s="24"/>
      <c r="AH815" s="24"/>
      <c r="AI815" s="24"/>
    </row>
    <row r="816" spans="32:35" x14ac:dyDescent="0.25">
      <c r="AF816" s="24"/>
      <c r="AG816" s="24"/>
      <c r="AH816" s="24"/>
      <c r="AI816" s="24"/>
    </row>
    <row r="817" spans="32:35" x14ac:dyDescent="0.25">
      <c r="AF817" s="24"/>
      <c r="AG817" s="24"/>
      <c r="AH817" s="24"/>
      <c r="AI817" s="24"/>
    </row>
    <row r="818" spans="32:35" x14ac:dyDescent="0.25">
      <c r="AF818" s="24"/>
      <c r="AG818" s="24"/>
      <c r="AH818" s="24"/>
      <c r="AI818" s="24"/>
    </row>
    <row r="819" spans="32:35" x14ac:dyDescent="0.25">
      <c r="AF819" s="24"/>
      <c r="AG819" s="24"/>
      <c r="AH819" s="24"/>
      <c r="AI819" s="24"/>
    </row>
    <row r="820" spans="32:35" x14ac:dyDescent="0.25">
      <c r="AF820" s="24"/>
      <c r="AG820" s="24"/>
      <c r="AH820" s="24"/>
      <c r="AI820" s="24"/>
    </row>
    <row r="821" spans="32:35" x14ac:dyDescent="0.25">
      <c r="AF821" s="24"/>
      <c r="AG821" s="24"/>
      <c r="AH821" s="24"/>
      <c r="AI821" s="24"/>
    </row>
    <row r="822" spans="32:35" x14ac:dyDescent="0.25">
      <c r="AF822" s="24"/>
      <c r="AG822" s="24"/>
      <c r="AH822" s="24"/>
      <c r="AI822" s="24"/>
    </row>
    <row r="823" spans="32:35" x14ac:dyDescent="0.25">
      <c r="AF823" s="24"/>
      <c r="AG823" s="24"/>
      <c r="AH823" s="24"/>
      <c r="AI823" s="24"/>
    </row>
    <row r="824" spans="32:35" x14ac:dyDescent="0.25">
      <c r="AF824" s="24"/>
      <c r="AG824" s="24"/>
      <c r="AH824" s="24"/>
      <c r="AI824" s="24"/>
    </row>
    <row r="825" spans="32:35" x14ac:dyDescent="0.25">
      <c r="AF825" s="24"/>
      <c r="AG825" s="24"/>
      <c r="AH825" s="24"/>
      <c r="AI825" s="24"/>
    </row>
    <row r="826" spans="32:35" x14ac:dyDescent="0.25">
      <c r="AF826" s="24"/>
      <c r="AG826" s="24"/>
      <c r="AH826" s="24"/>
      <c r="AI826" s="24"/>
    </row>
    <row r="827" spans="32:35" x14ac:dyDescent="0.25">
      <c r="AF827" s="24"/>
      <c r="AG827" s="24"/>
      <c r="AH827" s="24"/>
      <c r="AI827" s="24"/>
    </row>
    <row r="828" spans="32:35" x14ac:dyDescent="0.25">
      <c r="AF828" s="24"/>
      <c r="AG828" s="24"/>
      <c r="AH828" s="24"/>
      <c r="AI828" s="24"/>
    </row>
    <row r="829" spans="32:35" x14ac:dyDescent="0.25">
      <c r="AF829" s="24"/>
      <c r="AG829" s="24"/>
      <c r="AH829" s="24"/>
      <c r="AI829" s="24"/>
    </row>
    <row r="830" spans="32:35" x14ac:dyDescent="0.25">
      <c r="AF830" s="24"/>
      <c r="AG830" s="24"/>
      <c r="AH830" s="24"/>
      <c r="AI830" s="24"/>
    </row>
    <row r="831" spans="32:35" x14ac:dyDescent="0.25">
      <c r="AF831" s="24"/>
      <c r="AG831" s="24"/>
      <c r="AH831" s="24"/>
      <c r="AI831" s="24"/>
    </row>
    <row r="832" spans="32:35" x14ac:dyDescent="0.25">
      <c r="AF832" s="24"/>
      <c r="AG832" s="24"/>
      <c r="AH832" s="24"/>
      <c r="AI832" s="24"/>
    </row>
    <row r="833" spans="32:35" x14ac:dyDescent="0.25">
      <c r="AF833" s="24"/>
      <c r="AG833" s="24"/>
      <c r="AH833" s="24"/>
      <c r="AI833" s="24"/>
    </row>
    <row r="834" spans="32:35" x14ac:dyDescent="0.25">
      <c r="AF834" s="24"/>
      <c r="AG834" s="24"/>
      <c r="AH834" s="24"/>
      <c r="AI834" s="24"/>
    </row>
    <row r="835" spans="32:35" x14ac:dyDescent="0.25">
      <c r="AF835" s="24"/>
      <c r="AG835" s="24"/>
      <c r="AH835" s="24"/>
      <c r="AI835" s="24"/>
    </row>
    <row r="836" spans="32:35" x14ac:dyDescent="0.25">
      <c r="AF836" s="24"/>
      <c r="AG836" s="24"/>
      <c r="AH836" s="24"/>
      <c r="AI836" s="24"/>
    </row>
    <row r="837" spans="32:35" x14ac:dyDescent="0.25">
      <c r="AF837" s="24"/>
      <c r="AG837" s="24"/>
      <c r="AH837" s="24"/>
      <c r="AI837" s="24"/>
    </row>
    <row r="838" spans="32:35" x14ac:dyDescent="0.25">
      <c r="AF838" s="24"/>
      <c r="AG838" s="24"/>
      <c r="AH838" s="24"/>
      <c r="AI838" s="24"/>
    </row>
    <row r="839" spans="32:35" x14ac:dyDescent="0.25">
      <c r="AF839" s="24"/>
      <c r="AG839" s="24"/>
      <c r="AH839" s="24"/>
      <c r="AI839" s="24"/>
    </row>
    <row r="840" spans="32:35" x14ac:dyDescent="0.25">
      <c r="AF840" s="24"/>
      <c r="AG840" s="24"/>
      <c r="AH840" s="24"/>
      <c r="AI840" s="24"/>
    </row>
    <row r="841" spans="32:35" x14ac:dyDescent="0.25">
      <c r="AF841" s="24"/>
      <c r="AG841" s="24"/>
      <c r="AH841" s="24"/>
      <c r="AI841" s="24"/>
    </row>
    <row r="842" spans="32:35" x14ac:dyDescent="0.25">
      <c r="AF842" s="24"/>
      <c r="AG842" s="24"/>
      <c r="AH842" s="24"/>
      <c r="AI842" s="24"/>
    </row>
    <row r="843" spans="32:35" x14ac:dyDescent="0.25">
      <c r="AF843" s="24"/>
      <c r="AG843" s="24"/>
      <c r="AH843" s="24"/>
      <c r="AI843" s="24"/>
    </row>
    <row r="844" spans="32:35" x14ac:dyDescent="0.25">
      <c r="AF844" s="24"/>
      <c r="AG844" s="24"/>
      <c r="AH844" s="24"/>
      <c r="AI844" s="24"/>
    </row>
    <row r="845" spans="32:35" x14ac:dyDescent="0.25">
      <c r="AF845" s="24"/>
      <c r="AG845" s="24"/>
      <c r="AH845" s="24"/>
      <c r="AI845" s="24"/>
    </row>
    <row r="846" spans="32:35" x14ac:dyDescent="0.25">
      <c r="AF846" s="24"/>
      <c r="AG846" s="24"/>
      <c r="AH846" s="24"/>
      <c r="AI846" s="24"/>
    </row>
    <row r="847" spans="32:35" x14ac:dyDescent="0.25">
      <c r="AF847" s="24"/>
      <c r="AG847" s="24"/>
      <c r="AH847" s="24"/>
      <c r="AI847" s="24"/>
    </row>
    <row r="848" spans="32:35" x14ac:dyDescent="0.25">
      <c r="AF848" s="24"/>
      <c r="AG848" s="24"/>
      <c r="AH848" s="24"/>
      <c r="AI848" s="24"/>
    </row>
    <row r="849" spans="32:35" x14ac:dyDescent="0.25">
      <c r="AF849" s="24"/>
      <c r="AG849" s="24"/>
      <c r="AH849" s="24"/>
      <c r="AI849" s="24"/>
    </row>
    <row r="850" spans="32:35" x14ac:dyDescent="0.25">
      <c r="AF850" s="24"/>
      <c r="AG850" s="24"/>
      <c r="AH850" s="24"/>
      <c r="AI850" s="24"/>
    </row>
    <row r="851" spans="32:35" x14ac:dyDescent="0.25">
      <c r="AF851" s="24"/>
      <c r="AG851" s="24"/>
      <c r="AH851" s="24"/>
      <c r="AI851" s="24"/>
    </row>
    <row r="852" spans="32:35" x14ac:dyDescent="0.25">
      <c r="AF852" s="24"/>
      <c r="AG852" s="24"/>
      <c r="AH852" s="24"/>
      <c r="AI852" s="24"/>
    </row>
    <row r="853" spans="32:35" x14ac:dyDescent="0.25">
      <c r="AF853" s="24"/>
      <c r="AG853" s="24"/>
      <c r="AH853" s="24"/>
      <c r="AI853" s="24"/>
    </row>
    <row r="854" spans="32:35" x14ac:dyDescent="0.25">
      <c r="AF854" s="24"/>
      <c r="AG854" s="24"/>
      <c r="AH854" s="24"/>
      <c r="AI854" s="24"/>
    </row>
    <row r="855" spans="32:35" x14ac:dyDescent="0.25">
      <c r="AF855" s="24"/>
      <c r="AG855" s="24"/>
      <c r="AH855" s="24"/>
      <c r="AI855" s="24"/>
    </row>
    <row r="856" spans="32:35" x14ac:dyDescent="0.25">
      <c r="AF856" s="24"/>
      <c r="AG856" s="24"/>
      <c r="AH856" s="24"/>
      <c r="AI856" s="24"/>
    </row>
    <row r="857" spans="32:35" x14ac:dyDescent="0.25">
      <c r="AF857" s="24"/>
      <c r="AG857" s="24"/>
      <c r="AH857" s="24"/>
      <c r="AI857" s="24"/>
    </row>
    <row r="858" spans="32:35" x14ac:dyDescent="0.25">
      <c r="AF858" s="24"/>
      <c r="AG858" s="24"/>
      <c r="AH858" s="24"/>
      <c r="AI858" s="24"/>
    </row>
    <row r="859" spans="32:35" x14ac:dyDescent="0.25">
      <c r="AF859" s="24"/>
      <c r="AG859" s="24"/>
      <c r="AH859" s="24"/>
      <c r="AI859" s="24"/>
    </row>
    <row r="860" spans="32:35" x14ac:dyDescent="0.25">
      <c r="AF860" s="24"/>
      <c r="AG860" s="24"/>
      <c r="AH860" s="24"/>
      <c r="AI860" s="24"/>
    </row>
    <row r="861" spans="32:35" x14ac:dyDescent="0.25">
      <c r="AF861" s="24"/>
      <c r="AG861" s="24"/>
      <c r="AH861" s="24"/>
      <c r="AI861" s="24"/>
    </row>
    <row r="862" spans="32:35" x14ac:dyDescent="0.25">
      <c r="AF862" s="24"/>
      <c r="AG862" s="24"/>
      <c r="AH862" s="24"/>
      <c r="AI862" s="24"/>
    </row>
    <row r="863" spans="32:35" x14ac:dyDescent="0.25">
      <c r="AF863" s="24"/>
      <c r="AG863" s="24"/>
      <c r="AH863" s="24"/>
      <c r="AI863" s="24"/>
    </row>
    <row r="864" spans="32:35" x14ac:dyDescent="0.25">
      <c r="AF864" s="24"/>
      <c r="AG864" s="24"/>
      <c r="AH864" s="24"/>
      <c r="AI864" s="24"/>
    </row>
    <row r="865" spans="32:35" x14ac:dyDescent="0.25">
      <c r="AF865" s="24"/>
      <c r="AG865" s="24"/>
      <c r="AH865" s="24"/>
      <c r="AI865" s="24"/>
    </row>
    <row r="866" spans="32:35" x14ac:dyDescent="0.25">
      <c r="AF866" s="24"/>
      <c r="AG866" s="24"/>
      <c r="AH866" s="24"/>
      <c r="AI866" s="24"/>
    </row>
    <row r="867" spans="32:35" x14ac:dyDescent="0.25">
      <c r="AF867" s="24"/>
      <c r="AG867" s="24"/>
      <c r="AH867" s="24"/>
      <c r="AI867" s="24"/>
    </row>
    <row r="868" spans="32:35" x14ac:dyDescent="0.25">
      <c r="AF868" s="24"/>
      <c r="AG868" s="24"/>
      <c r="AH868" s="24"/>
      <c r="AI868" s="24"/>
    </row>
    <row r="869" spans="32:35" x14ac:dyDescent="0.25">
      <c r="AF869" s="24"/>
      <c r="AG869" s="24"/>
      <c r="AH869" s="24"/>
      <c r="AI869" s="24"/>
    </row>
    <row r="870" spans="32:35" x14ac:dyDescent="0.25">
      <c r="AF870" s="24"/>
      <c r="AG870" s="24"/>
      <c r="AH870" s="24"/>
      <c r="AI870" s="24"/>
    </row>
    <row r="871" spans="32:35" x14ac:dyDescent="0.25">
      <c r="AF871" s="24"/>
      <c r="AG871" s="24"/>
      <c r="AH871" s="24"/>
      <c r="AI871" s="24"/>
    </row>
    <row r="872" spans="32:35" x14ac:dyDescent="0.25">
      <c r="AF872" s="24"/>
      <c r="AG872" s="24"/>
      <c r="AH872" s="24"/>
      <c r="AI872" s="24"/>
    </row>
    <row r="873" spans="32:35" x14ac:dyDescent="0.25">
      <c r="AF873" s="24"/>
      <c r="AG873" s="24"/>
      <c r="AH873" s="24"/>
      <c r="AI873" s="24"/>
    </row>
  </sheetData>
  <autoFilter ref="A3:AK738"/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T4:T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T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X499:X500 X4:X400 X442:X443 X451:X452 X456:X458 X460:X462 X464:X465 X467 X472 X487:X488 X490:X491 X493:X494 X496:X497 X504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>
      <formula1>"Aguardado evidência, Aguardando LOI, Corrigido, Sem Divergência"</formula1>
    </dataValidation>
    <dataValidation type="list" allowBlank="1" showInputMessage="1" showErrorMessage="1" sqref="P4:P1048576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J4:AJ1048576">
      <formula1>"TOC, Mirassol"</formula1>
    </dataValidation>
    <dataValidation type="list" allowBlank="1" showInputMessage="1" showErrorMessage="1" sqref="AK4:AK1048576">
      <formula1>"MBB, SBL, WS - Geral, WS - Alfandegado"</formula1>
    </dataValidation>
    <dataValidation type="list" allowBlank="1" showInputMessage="1" showErrorMessage="1" sqref="X401:X441 X444:X450 X453:X455 X459 X463 X466 X468:X471 X473:X486 X489 X492 X495 X498 X501:X503 X505:X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AD4:AD1048576">
      <formula1>"Sim, Não"</formula1>
    </dataValidation>
    <dataValidation type="list" allowBlank="1" showInputMessage="1" showErrorMessage="1" sqref="Y4:Y1048576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Nascimento, Jonathas Henrique (154)</cp:lastModifiedBy>
  <dcterms:created xsi:type="dcterms:W3CDTF">2022-01-06T16:30:58Z</dcterms:created>
  <dcterms:modified xsi:type="dcterms:W3CDTF">2022-03-18T19:00:43Z</dcterms:modified>
</cp:coreProperties>
</file>