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CONTROLE CONTAINER/"/>
    </mc:Choice>
  </mc:AlternateContent>
  <xr:revisionPtr revIDLastSave="50" documentId="11_1FDAFD2F4A4E3B6EA5050EF7F83C8587102F35AE" xr6:coauthVersionLast="46" xr6:coauthVersionMax="46" xr10:uidLastSave="{D74B70CF-D8E3-4E0B-BE9D-B45A2230561F}"/>
  <bookViews>
    <workbookView xWindow="-120" yWindow="-120" windowWidth="20640" windowHeight="11160" activeTab="2" xr2:uid="{00000000-000D-0000-FFFF-FFFF00000000}"/>
  </bookViews>
  <sheets>
    <sheet name="Backlog" sheetId="5" r:id="rId1"/>
    <sheet name="Falta x Programação" sheetId="7" r:id="rId2"/>
    <sheet name="Principal" sheetId="4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Principal!$A$3:$AO$738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4" l="1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4" i="4"/>
  <c r="O524" i="4"/>
  <c r="E525" i="4"/>
  <c r="E526" i="4"/>
  <c r="E527" i="4"/>
  <c r="E528" i="4"/>
  <c r="E529" i="4"/>
  <c r="E530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AF4" i="4"/>
  <c r="T4" i="4"/>
  <c r="AE738" i="4"/>
  <c r="AE737" i="4"/>
  <c r="AE736" i="4"/>
  <c r="AE735" i="4"/>
  <c r="AE734" i="4"/>
  <c r="AE733" i="4"/>
  <c r="AE732" i="4"/>
  <c r="AE731" i="4"/>
  <c r="AE730" i="4"/>
  <c r="AE729" i="4"/>
  <c r="AE728" i="4"/>
  <c r="AE727" i="4"/>
  <c r="AE726" i="4"/>
  <c r="AE725" i="4"/>
  <c r="AE724" i="4"/>
  <c r="AE723" i="4"/>
  <c r="AE722" i="4"/>
  <c r="AE721" i="4"/>
  <c r="AE720" i="4"/>
  <c r="AE719" i="4"/>
  <c r="AE718" i="4"/>
  <c r="AE717" i="4"/>
  <c r="AE716" i="4"/>
  <c r="AE715" i="4"/>
  <c r="AE714" i="4"/>
  <c r="AE713" i="4"/>
  <c r="AE712" i="4"/>
  <c r="AE711" i="4"/>
  <c r="AE710" i="4"/>
  <c r="AE708" i="4"/>
  <c r="AE707" i="4"/>
  <c r="AE706" i="4"/>
  <c r="AE705" i="4"/>
  <c r="AE704" i="4"/>
  <c r="AE703" i="4"/>
  <c r="AE702" i="4"/>
  <c r="AE701" i="4"/>
  <c r="AE700" i="4"/>
  <c r="AE699" i="4"/>
  <c r="AE698" i="4"/>
  <c r="AE697" i="4"/>
  <c r="AE696" i="4"/>
  <c r="AE695" i="4"/>
  <c r="AE694" i="4"/>
  <c r="AE693" i="4"/>
  <c r="AE692" i="4"/>
  <c r="AE691" i="4"/>
  <c r="AE690" i="4"/>
  <c r="AE689" i="4"/>
  <c r="AE688" i="4"/>
  <c r="AE687" i="4"/>
  <c r="AE686" i="4"/>
  <c r="AE685" i="4"/>
  <c r="AE684" i="4"/>
  <c r="AE683" i="4"/>
  <c r="AE682" i="4"/>
  <c r="AE681" i="4"/>
  <c r="AE680" i="4"/>
  <c r="AE679" i="4"/>
  <c r="AE678" i="4"/>
  <c r="AE677" i="4"/>
  <c r="AE676" i="4"/>
  <c r="AE675" i="4"/>
  <c r="AE674" i="4"/>
  <c r="AE673" i="4"/>
  <c r="AE672" i="4"/>
  <c r="AE671" i="4"/>
  <c r="AE670" i="4"/>
  <c r="AE669" i="4"/>
  <c r="AE668" i="4"/>
  <c r="AE667" i="4"/>
  <c r="AE666" i="4"/>
  <c r="AE665" i="4"/>
  <c r="AE664" i="4"/>
  <c r="AE663" i="4"/>
  <c r="AE662" i="4"/>
  <c r="AE661" i="4"/>
  <c r="AE660" i="4"/>
  <c r="AE659" i="4"/>
  <c r="AE658" i="4"/>
  <c r="AE657" i="4"/>
  <c r="AE656" i="4"/>
  <c r="AE655" i="4"/>
  <c r="AE654" i="4"/>
  <c r="AE653" i="4"/>
  <c r="AE652" i="4"/>
  <c r="AE651" i="4"/>
  <c r="AE650" i="4"/>
  <c r="AE649" i="4"/>
  <c r="AE648" i="4"/>
  <c r="AE647" i="4"/>
  <c r="AE646" i="4"/>
  <c r="AE644" i="4"/>
  <c r="AE643" i="4"/>
  <c r="AE642" i="4"/>
  <c r="AE641" i="4"/>
  <c r="AE640" i="4"/>
  <c r="AE639" i="4"/>
  <c r="AE638" i="4"/>
  <c r="AE637" i="4"/>
  <c r="AE636" i="4"/>
  <c r="AE635" i="4"/>
  <c r="AE634" i="4"/>
  <c r="AE633" i="4"/>
  <c r="AE632" i="4"/>
  <c r="AE631" i="4"/>
  <c r="AE630" i="4"/>
  <c r="AE629" i="4"/>
  <c r="AE628" i="4"/>
  <c r="AE627" i="4"/>
  <c r="AE626" i="4"/>
  <c r="AE625" i="4"/>
  <c r="AE624" i="4"/>
  <c r="AE623" i="4"/>
  <c r="AE622" i="4"/>
  <c r="AE621" i="4"/>
  <c r="AE620" i="4"/>
  <c r="AE619" i="4"/>
  <c r="AE618" i="4"/>
  <c r="AE617" i="4"/>
  <c r="AE616" i="4"/>
  <c r="AE615" i="4"/>
  <c r="AE614" i="4"/>
  <c r="AE613" i="4"/>
  <c r="AE612" i="4"/>
  <c r="AE611" i="4"/>
  <c r="AE610" i="4"/>
  <c r="AE609" i="4"/>
  <c r="AE608" i="4"/>
  <c r="AE607" i="4"/>
  <c r="AE606" i="4"/>
  <c r="AE605" i="4"/>
  <c r="AE604" i="4"/>
  <c r="AE603" i="4"/>
  <c r="AE602" i="4"/>
  <c r="AE601" i="4"/>
  <c r="AE600" i="4"/>
  <c r="AE599" i="4"/>
  <c r="AE598" i="4"/>
  <c r="AE597" i="4"/>
  <c r="AE596" i="4"/>
  <c r="AE595" i="4"/>
  <c r="AE594" i="4"/>
  <c r="AE593" i="4"/>
  <c r="AE592" i="4"/>
  <c r="AE591" i="4"/>
  <c r="AE590" i="4"/>
  <c r="AE589" i="4"/>
  <c r="AE588" i="4"/>
  <c r="AE587" i="4"/>
  <c r="AE586" i="4"/>
  <c r="AE585" i="4"/>
  <c r="AE584" i="4"/>
  <c r="AE583" i="4"/>
  <c r="AE582" i="4"/>
  <c r="AE580" i="4"/>
  <c r="AE579" i="4"/>
  <c r="AE578" i="4"/>
  <c r="AE577" i="4"/>
  <c r="AE576" i="4"/>
  <c r="AE575" i="4"/>
  <c r="AE574" i="4"/>
  <c r="AE573" i="4"/>
  <c r="AE572" i="4"/>
  <c r="AE571" i="4"/>
  <c r="AE570" i="4"/>
  <c r="AE569" i="4"/>
  <c r="AE568" i="4"/>
  <c r="AE567" i="4"/>
  <c r="AE566" i="4"/>
  <c r="AE565" i="4"/>
  <c r="AE564" i="4"/>
  <c r="AE563" i="4"/>
  <c r="AE562" i="4"/>
  <c r="AE561" i="4"/>
  <c r="AE560" i="4"/>
  <c r="AE559" i="4"/>
  <c r="AE558" i="4"/>
  <c r="AE557" i="4"/>
  <c r="AE556" i="4"/>
  <c r="AE555" i="4"/>
  <c r="AE554" i="4"/>
  <c r="AE553" i="4"/>
  <c r="AE552" i="4"/>
  <c r="AE551" i="4"/>
  <c r="AE550" i="4"/>
  <c r="AE549" i="4"/>
  <c r="AE548" i="4"/>
  <c r="AE547" i="4"/>
  <c r="AE546" i="4"/>
  <c r="AE545" i="4"/>
  <c r="AE544" i="4"/>
  <c r="AE543" i="4"/>
  <c r="AE542" i="4"/>
  <c r="AE541" i="4"/>
  <c r="AE540" i="4"/>
  <c r="AE539" i="4"/>
  <c r="AE538" i="4"/>
  <c r="AE537" i="4"/>
  <c r="AE536" i="4"/>
  <c r="AE535" i="4"/>
  <c r="AE534" i="4"/>
  <c r="AE533" i="4"/>
  <c r="AE532" i="4"/>
  <c r="AE531" i="4"/>
  <c r="AE530" i="4"/>
  <c r="AE529" i="4"/>
  <c r="AE528" i="4"/>
  <c r="AE527" i="4"/>
  <c r="AE526" i="4"/>
  <c r="AE525" i="4"/>
  <c r="AE524" i="4"/>
  <c r="AE523" i="4"/>
  <c r="AE522" i="4"/>
  <c r="AE521" i="4"/>
  <c r="AE520" i="4"/>
  <c r="AE519" i="4"/>
  <c r="AE518" i="4"/>
  <c r="AE516" i="4"/>
  <c r="AE515" i="4"/>
  <c r="AE514" i="4"/>
  <c r="AE513" i="4"/>
  <c r="AE512" i="4"/>
  <c r="AE511" i="4"/>
  <c r="AE510" i="4"/>
  <c r="AE509" i="4"/>
  <c r="AE508" i="4"/>
  <c r="AE507" i="4"/>
  <c r="AE506" i="4"/>
  <c r="AE505" i="4"/>
  <c r="AE504" i="4"/>
  <c r="AE503" i="4"/>
  <c r="AE502" i="4"/>
  <c r="AE501" i="4"/>
  <c r="AE500" i="4"/>
  <c r="AE499" i="4"/>
  <c r="AE498" i="4"/>
  <c r="AE497" i="4"/>
  <c r="AE496" i="4"/>
  <c r="AE495" i="4"/>
  <c r="AE494" i="4"/>
  <c r="AE493" i="4"/>
  <c r="AE492" i="4"/>
  <c r="AE491" i="4"/>
  <c r="AE490" i="4"/>
  <c r="AE489" i="4"/>
  <c r="AE488" i="4"/>
  <c r="AE487" i="4"/>
  <c r="AE486" i="4"/>
  <c r="AE485" i="4"/>
  <c r="AE484" i="4"/>
  <c r="AE483" i="4"/>
  <c r="AE482" i="4"/>
  <c r="AE481" i="4"/>
  <c r="AE480" i="4"/>
  <c r="AE479" i="4"/>
  <c r="AE478" i="4"/>
  <c r="AE477" i="4"/>
  <c r="AE476" i="4"/>
  <c r="AE475" i="4"/>
  <c r="AE474" i="4"/>
  <c r="AE473" i="4"/>
  <c r="AE472" i="4"/>
  <c r="AE471" i="4"/>
  <c r="AE470" i="4"/>
  <c r="AE469" i="4"/>
  <c r="AE468" i="4"/>
  <c r="AE467" i="4"/>
  <c r="AE466" i="4"/>
  <c r="AE465" i="4"/>
  <c r="AE464" i="4"/>
  <c r="AE463" i="4"/>
  <c r="AE462" i="4"/>
  <c r="AE461" i="4"/>
  <c r="AE460" i="4"/>
  <c r="AE459" i="4"/>
  <c r="AE458" i="4"/>
  <c r="AE457" i="4"/>
  <c r="AE456" i="4"/>
  <c r="AE455" i="4"/>
  <c r="AE454" i="4"/>
  <c r="AE452" i="4"/>
  <c r="AE451" i="4"/>
  <c r="AE450" i="4"/>
  <c r="AE449" i="4"/>
  <c r="AE448" i="4"/>
  <c r="AE447" i="4"/>
  <c r="AE446" i="4"/>
  <c r="AE445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31" i="4"/>
  <c r="AE430" i="4"/>
  <c r="AE429" i="4"/>
  <c r="AE428" i="4"/>
  <c r="AE427" i="4"/>
  <c r="AE426" i="4"/>
  <c r="AE425" i="4"/>
  <c r="AE424" i="4"/>
  <c r="AE423" i="4"/>
  <c r="AE422" i="4"/>
  <c r="AE421" i="4"/>
  <c r="AE420" i="4"/>
  <c r="AE419" i="4"/>
  <c r="AE418" i="4"/>
  <c r="AE417" i="4"/>
  <c r="AE416" i="4"/>
  <c r="AE415" i="4"/>
  <c r="AE414" i="4"/>
  <c r="AE413" i="4"/>
  <c r="AE412" i="4"/>
  <c r="AE411" i="4"/>
  <c r="AE410" i="4"/>
  <c r="AE409" i="4"/>
  <c r="AE408" i="4"/>
  <c r="AE407" i="4"/>
  <c r="AE406" i="4"/>
  <c r="AE405" i="4"/>
  <c r="AE404" i="4"/>
  <c r="AE403" i="4"/>
  <c r="AE402" i="4"/>
  <c r="AE401" i="4"/>
  <c r="AE400" i="4"/>
  <c r="AE399" i="4"/>
  <c r="AE398" i="4"/>
  <c r="AE397" i="4"/>
  <c r="AE396" i="4"/>
  <c r="AE395" i="4"/>
  <c r="AE394" i="4"/>
  <c r="AE393" i="4"/>
  <c r="AE392" i="4"/>
  <c r="AE391" i="4"/>
  <c r="AE390" i="4"/>
  <c r="AE388" i="4"/>
  <c r="AE387" i="4"/>
  <c r="AE386" i="4"/>
  <c r="AE385" i="4"/>
  <c r="AE384" i="4"/>
  <c r="AE383" i="4"/>
  <c r="AE382" i="4"/>
  <c r="AE381" i="4"/>
  <c r="AE380" i="4"/>
  <c r="AE379" i="4"/>
  <c r="AE378" i="4"/>
  <c r="AE377" i="4"/>
  <c r="AE376" i="4"/>
  <c r="AE375" i="4"/>
  <c r="AE374" i="4"/>
  <c r="AE373" i="4"/>
  <c r="AE372" i="4"/>
  <c r="AE371" i="4"/>
  <c r="AE370" i="4"/>
  <c r="AE369" i="4"/>
  <c r="AE368" i="4"/>
  <c r="AE367" i="4"/>
  <c r="AE366" i="4"/>
  <c r="AE365" i="4"/>
  <c r="AE364" i="4"/>
  <c r="AE363" i="4"/>
  <c r="AE362" i="4"/>
  <c r="AE361" i="4"/>
  <c r="AE360" i="4"/>
  <c r="AE359" i="4"/>
  <c r="AE358" i="4"/>
  <c r="AE357" i="4"/>
  <c r="AE356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4" i="4"/>
  <c r="AB738" i="4" l="1"/>
  <c r="AC738" i="4" s="1"/>
  <c r="AB737" i="4"/>
  <c r="AC737" i="4" s="1"/>
  <c r="AB736" i="4"/>
  <c r="AC736" i="4" s="1"/>
  <c r="AB735" i="4"/>
  <c r="AC735" i="4" s="1"/>
  <c r="AB734" i="4"/>
  <c r="AC734" i="4" s="1"/>
  <c r="AB733" i="4"/>
  <c r="AC733" i="4" s="1"/>
  <c r="AB732" i="4"/>
  <c r="AC732" i="4" s="1"/>
  <c r="AB731" i="4"/>
  <c r="AC731" i="4" s="1"/>
  <c r="AB730" i="4"/>
  <c r="AC730" i="4" s="1"/>
  <c r="AB729" i="4"/>
  <c r="AC729" i="4" s="1"/>
  <c r="AB728" i="4"/>
  <c r="AC728" i="4" s="1"/>
  <c r="AB727" i="4"/>
  <c r="AC727" i="4" s="1"/>
  <c r="AB726" i="4"/>
  <c r="AC726" i="4" s="1"/>
  <c r="AB725" i="4"/>
  <c r="AC725" i="4" s="1"/>
  <c r="AB724" i="4"/>
  <c r="AC724" i="4" s="1"/>
  <c r="AB723" i="4"/>
  <c r="AC723" i="4" s="1"/>
  <c r="AB722" i="4"/>
  <c r="AC722" i="4" s="1"/>
  <c r="AB721" i="4"/>
  <c r="AC721" i="4" s="1"/>
  <c r="AB720" i="4"/>
  <c r="AC720" i="4" s="1"/>
  <c r="AB719" i="4"/>
  <c r="AC719" i="4" s="1"/>
  <c r="AB718" i="4"/>
  <c r="AC718" i="4" s="1"/>
  <c r="AB717" i="4"/>
  <c r="AC717" i="4" s="1"/>
  <c r="AB716" i="4"/>
  <c r="AC716" i="4" s="1"/>
  <c r="AB715" i="4"/>
  <c r="AC715" i="4" s="1"/>
  <c r="AB714" i="4"/>
  <c r="AC714" i="4" s="1"/>
  <c r="AB713" i="4"/>
  <c r="AC713" i="4" s="1"/>
  <c r="AB712" i="4"/>
  <c r="AC712" i="4" s="1"/>
  <c r="AB711" i="4"/>
  <c r="AC711" i="4" s="1"/>
  <c r="AB710" i="4"/>
  <c r="AC710" i="4" s="1"/>
  <c r="AB709" i="4"/>
  <c r="AC709" i="4" s="1"/>
  <c r="AB708" i="4"/>
  <c r="AC708" i="4" s="1"/>
  <c r="AB707" i="4"/>
  <c r="AC707" i="4" s="1"/>
  <c r="AB706" i="4"/>
  <c r="AC706" i="4" s="1"/>
  <c r="AB705" i="4"/>
  <c r="AC705" i="4" s="1"/>
  <c r="AB704" i="4"/>
  <c r="AC704" i="4" s="1"/>
  <c r="AB703" i="4"/>
  <c r="AC703" i="4" s="1"/>
  <c r="AB702" i="4"/>
  <c r="AC702" i="4" s="1"/>
  <c r="AB701" i="4"/>
  <c r="AC701" i="4" s="1"/>
  <c r="AB700" i="4"/>
  <c r="AC700" i="4" s="1"/>
  <c r="AB699" i="4"/>
  <c r="AC699" i="4" s="1"/>
  <c r="AB698" i="4"/>
  <c r="AC698" i="4" s="1"/>
  <c r="AB697" i="4"/>
  <c r="AC697" i="4" s="1"/>
  <c r="AB696" i="4"/>
  <c r="AC696" i="4" s="1"/>
  <c r="AB695" i="4"/>
  <c r="AC695" i="4" s="1"/>
  <c r="AB694" i="4"/>
  <c r="AC694" i="4" s="1"/>
  <c r="AB693" i="4"/>
  <c r="AC693" i="4" s="1"/>
  <c r="AB692" i="4"/>
  <c r="AC692" i="4" s="1"/>
  <c r="AB691" i="4"/>
  <c r="AC691" i="4" s="1"/>
  <c r="AB690" i="4"/>
  <c r="AC690" i="4" s="1"/>
  <c r="AB689" i="4"/>
  <c r="AC689" i="4" s="1"/>
  <c r="AB688" i="4"/>
  <c r="AC688" i="4" s="1"/>
  <c r="AB687" i="4"/>
  <c r="AC687" i="4" s="1"/>
  <c r="AB686" i="4"/>
  <c r="AC686" i="4" s="1"/>
  <c r="AB685" i="4"/>
  <c r="AC685" i="4" s="1"/>
  <c r="AB684" i="4"/>
  <c r="AC684" i="4" s="1"/>
  <c r="AB683" i="4"/>
  <c r="AC683" i="4" s="1"/>
  <c r="AB682" i="4"/>
  <c r="AC682" i="4" s="1"/>
  <c r="AB681" i="4"/>
  <c r="AC681" i="4" s="1"/>
  <c r="AB680" i="4"/>
  <c r="AC680" i="4" s="1"/>
  <c r="AB679" i="4"/>
  <c r="AC679" i="4" s="1"/>
  <c r="AB678" i="4"/>
  <c r="AC678" i="4" s="1"/>
  <c r="AB677" i="4"/>
  <c r="AC677" i="4" s="1"/>
  <c r="AB676" i="4"/>
  <c r="AC676" i="4" s="1"/>
  <c r="AB675" i="4"/>
  <c r="AC675" i="4" s="1"/>
  <c r="AB674" i="4"/>
  <c r="AC674" i="4" s="1"/>
  <c r="AB673" i="4"/>
  <c r="AC673" i="4" s="1"/>
  <c r="AB672" i="4"/>
  <c r="AC672" i="4" s="1"/>
  <c r="AB671" i="4"/>
  <c r="AC671" i="4" s="1"/>
  <c r="AB670" i="4"/>
  <c r="AC670" i="4" s="1"/>
  <c r="AB669" i="4"/>
  <c r="AC669" i="4" s="1"/>
  <c r="AB668" i="4"/>
  <c r="AC668" i="4" s="1"/>
  <c r="AB667" i="4"/>
  <c r="AC667" i="4" s="1"/>
  <c r="AB666" i="4"/>
  <c r="AC666" i="4" s="1"/>
  <c r="AB665" i="4"/>
  <c r="AC665" i="4" s="1"/>
  <c r="AB664" i="4"/>
  <c r="AC664" i="4" s="1"/>
  <c r="AB663" i="4"/>
  <c r="AC663" i="4" s="1"/>
  <c r="AB662" i="4"/>
  <c r="AC662" i="4" s="1"/>
  <c r="AB661" i="4"/>
  <c r="AC661" i="4" s="1"/>
  <c r="AB660" i="4"/>
  <c r="AC660" i="4" s="1"/>
  <c r="AB659" i="4"/>
  <c r="AC659" i="4" s="1"/>
  <c r="AB658" i="4"/>
  <c r="AC658" i="4" s="1"/>
  <c r="AB657" i="4"/>
  <c r="AC657" i="4" s="1"/>
  <c r="AB656" i="4"/>
  <c r="AC656" i="4" s="1"/>
  <c r="AB655" i="4"/>
  <c r="AC655" i="4" s="1"/>
  <c r="AB654" i="4"/>
  <c r="AC654" i="4" s="1"/>
  <c r="AB653" i="4"/>
  <c r="AC653" i="4" s="1"/>
  <c r="AB652" i="4"/>
  <c r="AC652" i="4" s="1"/>
  <c r="AB651" i="4"/>
  <c r="AC651" i="4" s="1"/>
  <c r="AB650" i="4"/>
  <c r="AC650" i="4" s="1"/>
  <c r="AB649" i="4"/>
  <c r="AC649" i="4" s="1"/>
  <c r="AB648" i="4"/>
  <c r="AC648" i="4" s="1"/>
  <c r="AB647" i="4"/>
  <c r="AC647" i="4" s="1"/>
  <c r="AB646" i="4"/>
  <c r="AC646" i="4" s="1"/>
  <c r="AB645" i="4"/>
  <c r="AC645" i="4" s="1"/>
  <c r="AB644" i="4"/>
  <c r="AC644" i="4" s="1"/>
  <c r="AB643" i="4"/>
  <c r="AC643" i="4" s="1"/>
  <c r="AB642" i="4"/>
  <c r="AC642" i="4" s="1"/>
  <c r="AB641" i="4"/>
  <c r="AC641" i="4" s="1"/>
  <c r="AB640" i="4"/>
  <c r="AC640" i="4" s="1"/>
  <c r="AB639" i="4"/>
  <c r="AC639" i="4" s="1"/>
  <c r="AB638" i="4"/>
  <c r="AC638" i="4" s="1"/>
  <c r="AB637" i="4"/>
  <c r="AC637" i="4" s="1"/>
  <c r="AB636" i="4"/>
  <c r="AC636" i="4" s="1"/>
  <c r="AB635" i="4"/>
  <c r="AC635" i="4" s="1"/>
  <c r="AB634" i="4"/>
  <c r="AC634" i="4" s="1"/>
  <c r="AB633" i="4"/>
  <c r="AC633" i="4" s="1"/>
  <c r="AB632" i="4"/>
  <c r="AC632" i="4" s="1"/>
  <c r="AB631" i="4"/>
  <c r="AC631" i="4" s="1"/>
  <c r="AB630" i="4"/>
  <c r="AC630" i="4" s="1"/>
  <c r="AB629" i="4"/>
  <c r="AC629" i="4" s="1"/>
  <c r="AB628" i="4"/>
  <c r="AC628" i="4" s="1"/>
  <c r="AB627" i="4"/>
  <c r="AC627" i="4" s="1"/>
  <c r="AB626" i="4"/>
  <c r="AC626" i="4" s="1"/>
  <c r="AB625" i="4"/>
  <c r="AC625" i="4" s="1"/>
  <c r="AB624" i="4"/>
  <c r="AC624" i="4" s="1"/>
  <c r="AB623" i="4"/>
  <c r="AC623" i="4" s="1"/>
  <c r="AB622" i="4"/>
  <c r="AC622" i="4" s="1"/>
  <c r="AB621" i="4"/>
  <c r="AC621" i="4" s="1"/>
  <c r="AB620" i="4"/>
  <c r="AC620" i="4" s="1"/>
  <c r="AB619" i="4"/>
  <c r="AC619" i="4" s="1"/>
  <c r="AB618" i="4"/>
  <c r="AC618" i="4" s="1"/>
  <c r="AB617" i="4"/>
  <c r="AC617" i="4" s="1"/>
  <c r="AB616" i="4"/>
  <c r="AC616" i="4" s="1"/>
  <c r="AB615" i="4"/>
  <c r="AC615" i="4" s="1"/>
  <c r="AB614" i="4"/>
  <c r="AC614" i="4" s="1"/>
  <c r="AB613" i="4"/>
  <c r="AC613" i="4" s="1"/>
  <c r="AB612" i="4"/>
  <c r="AC612" i="4" s="1"/>
  <c r="AB611" i="4"/>
  <c r="AC611" i="4" s="1"/>
  <c r="AB610" i="4"/>
  <c r="AC610" i="4" s="1"/>
  <c r="AB609" i="4"/>
  <c r="AC609" i="4" s="1"/>
  <c r="AB608" i="4"/>
  <c r="AC608" i="4" s="1"/>
  <c r="AB607" i="4"/>
  <c r="AC607" i="4" s="1"/>
  <c r="AB606" i="4"/>
  <c r="AC606" i="4" s="1"/>
  <c r="AB605" i="4"/>
  <c r="AC605" i="4" s="1"/>
  <c r="AB604" i="4"/>
  <c r="AC604" i="4" s="1"/>
  <c r="AB603" i="4"/>
  <c r="AC603" i="4" s="1"/>
  <c r="AB602" i="4"/>
  <c r="AC602" i="4" s="1"/>
  <c r="AB601" i="4"/>
  <c r="AC601" i="4" s="1"/>
  <c r="AB600" i="4"/>
  <c r="AC600" i="4" s="1"/>
  <c r="AB599" i="4"/>
  <c r="AC599" i="4" s="1"/>
  <c r="AB598" i="4"/>
  <c r="AC598" i="4" s="1"/>
  <c r="AB597" i="4"/>
  <c r="AC597" i="4" s="1"/>
  <c r="AB596" i="4"/>
  <c r="AC596" i="4" s="1"/>
  <c r="AB595" i="4"/>
  <c r="AC595" i="4" s="1"/>
  <c r="AB594" i="4"/>
  <c r="AC594" i="4" s="1"/>
  <c r="AB593" i="4"/>
  <c r="AC593" i="4" s="1"/>
  <c r="AB592" i="4"/>
  <c r="AC592" i="4" s="1"/>
  <c r="AB591" i="4"/>
  <c r="AC591" i="4" s="1"/>
  <c r="AB590" i="4"/>
  <c r="AC590" i="4" s="1"/>
  <c r="AB589" i="4"/>
  <c r="AC589" i="4" s="1"/>
  <c r="AB588" i="4"/>
  <c r="AC588" i="4" s="1"/>
  <c r="AB587" i="4"/>
  <c r="AC587" i="4" s="1"/>
  <c r="AB586" i="4"/>
  <c r="AC586" i="4" s="1"/>
  <c r="AB585" i="4"/>
  <c r="AC585" i="4" s="1"/>
  <c r="AB584" i="4"/>
  <c r="AC584" i="4" s="1"/>
  <c r="AB583" i="4"/>
  <c r="AC583" i="4" s="1"/>
  <c r="AB582" i="4"/>
  <c r="AC582" i="4" s="1"/>
  <c r="AB581" i="4"/>
  <c r="AC581" i="4" s="1"/>
  <c r="AB580" i="4"/>
  <c r="AC580" i="4" s="1"/>
  <c r="AB579" i="4"/>
  <c r="AC579" i="4" s="1"/>
  <c r="AB578" i="4"/>
  <c r="AC578" i="4" s="1"/>
  <c r="AB577" i="4"/>
  <c r="AC577" i="4" s="1"/>
  <c r="AB576" i="4"/>
  <c r="AC576" i="4" s="1"/>
  <c r="AB575" i="4"/>
  <c r="AC575" i="4" s="1"/>
  <c r="AB574" i="4"/>
  <c r="AC574" i="4" s="1"/>
  <c r="AB573" i="4"/>
  <c r="AC573" i="4" s="1"/>
  <c r="AB572" i="4"/>
  <c r="AC572" i="4" s="1"/>
  <c r="AB571" i="4"/>
  <c r="AC571" i="4" s="1"/>
  <c r="AB570" i="4"/>
  <c r="AC570" i="4" s="1"/>
  <c r="AB569" i="4"/>
  <c r="AC569" i="4" s="1"/>
  <c r="AB568" i="4"/>
  <c r="AC568" i="4" s="1"/>
  <c r="AB567" i="4"/>
  <c r="AC567" i="4" s="1"/>
  <c r="AB566" i="4"/>
  <c r="AC566" i="4" s="1"/>
  <c r="AB565" i="4"/>
  <c r="AC565" i="4" s="1"/>
  <c r="AB564" i="4"/>
  <c r="AC564" i="4" s="1"/>
  <c r="AB563" i="4"/>
  <c r="AC563" i="4" s="1"/>
  <c r="AB562" i="4"/>
  <c r="AC562" i="4" s="1"/>
  <c r="AB561" i="4"/>
  <c r="AC561" i="4" s="1"/>
  <c r="AB560" i="4"/>
  <c r="AC560" i="4" s="1"/>
  <c r="AB559" i="4"/>
  <c r="AC559" i="4" s="1"/>
  <c r="AB558" i="4"/>
  <c r="AC558" i="4" s="1"/>
  <c r="AB557" i="4"/>
  <c r="AC557" i="4" s="1"/>
  <c r="AB556" i="4"/>
  <c r="AC556" i="4" s="1"/>
  <c r="AB555" i="4"/>
  <c r="AC555" i="4" s="1"/>
  <c r="AB554" i="4"/>
  <c r="AC554" i="4" s="1"/>
  <c r="AB553" i="4"/>
  <c r="AC553" i="4" s="1"/>
  <c r="AB552" i="4"/>
  <c r="AC552" i="4" s="1"/>
  <c r="AB551" i="4"/>
  <c r="AC551" i="4" s="1"/>
  <c r="AB550" i="4"/>
  <c r="AC550" i="4" s="1"/>
  <c r="AB549" i="4"/>
  <c r="AC549" i="4" s="1"/>
  <c r="AB548" i="4"/>
  <c r="AC548" i="4" s="1"/>
  <c r="AB547" i="4"/>
  <c r="AC547" i="4" s="1"/>
  <c r="AB546" i="4"/>
  <c r="AC546" i="4" s="1"/>
  <c r="AB545" i="4"/>
  <c r="AC545" i="4" s="1"/>
  <c r="AB544" i="4"/>
  <c r="AC544" i="4" s="1"/>
  <c r="AB543" i="4"/>
  <c r="AC543" i="4" s="1"/>
  <c r="AB542" i="4"/>
  <c r="AC542" i="4" s="1"/>
  <c r="AB541" i="4"/>
  <c r="AC541" i="4" s="1"/>
  <c r="AB540" i="4"/>
  <c r="AC540" i="4" s="1"/>
  <c r="AB539" i="4"/>
  <c r="AC539" i="4" s="1"/>
  <c r="AB538" i="4"/>
  <c r="AC538" i="4" s="1"/>
  <c r="AB537" i="4"/>
  <c r="AC537" i="4" s="1"/>
  <c r="AB536" i="4"/>
  <c r="AC536" i="4" s="1"/>
  <c r="AB535" i="4"/>
  <c r="AC535" i="4" s="1"/>
  <c r="AB534" i="4"/>
  <c r="AC534" i="4" s="1"/>
  <c r="AB533" i="4"/>
  <c r="AC533" i="4" s="1"/>
  <c r="AB532" i="4"/>
  <c r="AC532" i="4" s="1"/>
  <c r="AB531" i="4"/>
  <c r="AC531" i="4" s="1"/>
  <c r="AB530" i="4"/>
  <c r="AC530" i="4" s="1"/>
  <c r="AB529" i="4"/>
  <c r="AC529" i="4" s="1"/>
  <c r="AB528" i="4"/>
  <c r="AC528" i="4" s="1"/>
  <c r="AB527" i="4"/>
  <c r="AC527" i="4" s="1"/>
  <c r="AB526" i="4"/>
  <c r="AC526" i="4" s="1"/>
  <c r="AB525" i="4"/>
  <c r="AC525" i="4" s="1"/>
  <c r="AB524" i="4"/>
  <c r="AC524" i="4" s="1"/>
  <c r="AB523" i="4"/>
  <c r="AC523" i="4" s="1"/>
  <c r="AB522" i="4"/>
  <c r="AC522" i="4" s="1"/>
  <c r="AB521" i="4"/>
  <c r="AC521" i="4" s="1"/>
  <c r="AB520" i="4"/>
  <c r="AC520" i="4" s="1"/>
  <c r="AB519" i="4"/>
  <c r="AC519" i="4" s="1"/>
  <c r="AB518" i="4"/>
  <c r="AC518" i="4" s="1"/>
  <c r="AB517" i="4"/>
  <c r="AC517" i="4" s="1"/>
  <c r="AB516" i="4"/>
  <c r="AC516" i="4" s="1"/>
  <c r="AB515" i="4"/>
  <c r="AC515" i="4" s="1"/>
  <c r="AB514" i="4"/>
  <c r="AC514" i="4" s="1"/>
  <c r="AB513" i="4"/>
  <c r="AC513" i="4" s="1"/>
  <c r="AB512" i="4"/>
  <c r="AC512" i="4" s="1"/>
  <c r="AB511" i="4"/>
  <c r="AC511" i="4" s="1"/>
  <c r="AB510" i="4"/>
  <c r="AC510" i="4" s="1"/>
  <c r="AB509" i="4"/>
  <c r="AC509" i="4" s="1"/>
  <c r="AB508" i="4"/>
  <c r="AC508" i="4" s="1"/>
  <c r="AB507" i="4"/>
  <c r="AC507" i="4" s="1"/>
  <c r="AB506" i="4"/>
  <c r="AC506" i="4" s="1"/>
  <c r="AB505" i="4"/>
  <c r="AC505" i="4" s="1"/>
  <c r="AB504" i="4"/>
  <c r="AC504" i="4" s="1"/>
  <c r="AB503" i="4"/>
  <c r="AC503" i="4" s="1"/>
  <c r="AB502" i="4"/>
  <c r="AC502" i="4" s="1"/>
  <c r="AB501" i="4"/>
  <c r="AC501" i="4" s="1"/>
  <c r="AB500" i="4"/>
  <c r="AC500" i="4" s="1"/>
  <c r="AB499" i="4"/>
  <c r="AC499" i="4" s="1"/>
  <c r="AB498" i="4"/>
  <c r="AC498" i="4" s="1"/>
  <c r="AB497" i="4"/>
  <c r="AC497" i="4" s="1"/>
  <c r="AB496" i="4"/>
  <c r="AC496" i="4" s="1"/>
  <c r="AB495" i="4"/>
  <c r="AC495" i="4" s="1"/>
  <c r="AB494" i="4"/>
  <c r="AC494" i="4" s="1"/>
  <c r="AB493" i="4"/>
  <c r="AC493" i="4" s="1"/>
  <c r="AB492" i="4"/>
  <c r="AC492" i="4" s="1"/>
  <c r="AB491" i="4"/>
  <c r="AC491" i="4" s="1"/>
  <c r="AB490" i="4"/>
  <c r="AC490" i="4" s="1"/>
  <c r="AB489" i="4"/>
  <c r="AC489" i="4" s="1"/>
  <c r="AB488" i="4"/>
  <c r="AC488" i="4" s="1"/>
  <c r="AB487" i="4"/>
  <c r="AC487" i="4" s="1"/>
  <c r="AB486" i="4"/>
  <c r="AC486" i="4" s="1"/>
  <c r="AB485" i="4"/>
  <c r="AC485" i="4" s="1"/>
  <c r="AB484" i="4"/>
  <c r="AC484" i="4" s="1"/>
  <c r="AB483" i="4"/>
  <c r="AC483" i="4" s="1"/>
  <c r="AB482" i="4"/>
  <c r="AC482" i="4" s="1"/>
  <c r="AB481" i="4"/>
  <c r="AC481" i="4" s="1"/>
  <c r="AB480" i="4"/>
  <c r="AC480" i="4" s="1"/>
  <c r="AB479" i="4"/>
  <c r="AC479" i="4" s="1"/>
  <c r="AB478" i="4"/>
  <c r="AC478" i="4" s="1"/>
  <c r="AB477" i="4"/>
  <c r="AC477" i="4" s="1"/>
  <c r="AB476" i="4"/>
  <c r="AC476" i="4" s="1"/>
  <c r="AB475" i="4"/>
  <c r="AC475" i="4" s="1"/>
  <c r="AB474" i="4"/>
  <c r="AC474" i="4" s="1"/>
  <c r="AB473" i="4"/>
  <c r="AC473" i="4" s="1"/>
  <c r="AB472" i="4"/>
  <c r="AC472" i="4" s="1"/>
  <c r="AB471" i="4"/>
  <c r="AC471" i="4" s="1"/>
  <c r="AB470" i="4"/>
  <c r="AC470" i="4" s="1"/>
  <c r="AB469" i="4"/>
  <c r="AC469" i="4" s="1"/>
  <c r="AB468" i="4"/>
  <c r="AC468" i="4" s="1"/>
  <c r="AB467" i="4"/>
  <c r="AC467" i="4" s="1"/>
  <c r="AB466" i="4"/>
  <c r="AC466" i="4" s="1"/>
  <c r="AB465" i="4"/>
  <c r="AC465" i="4" s="1"/>
  <c r="AB464" i="4"/>
  <c r="AC464" i="4" s="1"/>
  <c r="AB463" i="4"/>
  <c r="AC463" i="4" s="1"/>
  <c r="AB462" i="4"/>
  <c r="AC462" i="4" s="1"/>
  <c r="AB461" i="4"/>
  <c r="AC461" i="4" s="1"/>
  <c r="AB460" i="4"/>
  <c r="AC460" i="4" s="1"/>
  <c r="AB459" i="4"/>
  <c r="AC459" i="4" s="1"/>
  <c r="AB458" i="4"/>
  <c r="AC458" i="4" s="1"/>
  <c r="AB457" i="4"/>
  <c r="AC457" i="4" s="1"/>
  <c r="AB456" i="4"/>
  <c r="AC456" i="4" s="1"/>
  <c r="AB455" i="4"/>
  <c r="AC455" i="4" s="1"/>
  <c r="AB454" i="4"/>
  <c r="AC454" i="4" s="1"/>
  <c r="AB453" i="4"/>
  <c r="AC453" i="4" s="1"/>
  <c r="AB452" i="4"/>
  <c r="AC452" i="4" s="1"/>
  <c r="AB451" i="4"/>
  <c r="AC451" i="4" s="1"/>
  <c r="AB450" i="4"/>
  <c r="AC450" i="4" s="1"/>
  <c r="AB449" i="4"/>
  <c r="AC449" i="4" s="1"/>
  <c r="AB448" i="4"/>
  <c r="AC448" i="4" s="1"/>
  <c r="AB447" i="4"/>
  <c r="AC447" i="4" s="1"/>
  <c r="AB446" i="4"/>
  <c r="AC446" i="4" s="1"/>
  <c r="AB445" i="4"/>
  <c r="AC445" i="4" s="1"/>
  <c r="AB444" i="4"/>
  <c r="AC444" i="4" s="1"/>
  <c r="AB443" i="4"/>
  <c r="AC443" i="4" s="1"/>
  <c r="AB442" i="4"/>
  <c r="AC442" i="4" s="1"/>
  <c r="AB441" i="4"/>
  <c r="AC441" i="4" s="1"/>
  <c r="AB440" i="4"/>
  <c r="AC440" i="4" s="1"/>
  <c r="AB439" i="4"/>
  <c r="AC439" i="4" s="1"/>
  <c r="AB438" i="4"/>
  <c r="AC438" i="4" s="1"/>
  <c r="AB437" i="4"/>
  <c r="AC437" i="4" s="1"/>
  <c r="AB436" i="4"/>
  <c r="AC436" i="4" s="1"/>
  <c r="AB435" i="4"/>
  <c r="AC435" i="4" s="1"/>
  <c r="AB434" i="4"/>
  <c r="AC434" i="4" s="1"/>
  <c r="AB433" i="4"/>
  <c r="AC433" i="4" s="1"/>
  <c r="AB432" i="4"/>
  <c r="AC432" i="4" s="1"/>
  <c r="AB431" i="4"/>
  <c r="AC431" i="4" s="1"/>
  <c r="AB430" i="4"/>
  <c r="AC430" i="4" s="1"/>
  <c r="AB429" i="4"/>
  <c r="AC429" i="4" s="1"/>
  <c r="AB428" i="4"/>
  <c r="AC428" i="4" s="1"/>
  <c r="AB427" i="4"/>
  <c r="AC427" i="4" s="1"/>
  <c r="AB426" i="4"/>
  <c r="AC426" i="4" s="1"/>
  <c r="AB425" i="4"/>
  <c r="AC425" i="4" s="1"/>
  <c r="AB424" i="4"/>
  <c r="AC424" i="4" s="1"/>
  <c r="AB423" i="4"/>
  <c r="AC423" i="4" s="1"/>
  <c r="AB422" i="4"/>
  <c r="AC422" i="4" s="1"/>
  <c r="AB421" i="4"/>
  <c r="AC421" i="4" s="1"/>
  <c r="AB420" i="4"/>
  <c r="AC420" i="4" s="1"/>
  <c r="AB419" i="4"/>
  <c r="AC419" i="4" s="1"/>
  <c r="AB418" i="4"/>
  <c r="AC418" i="4" s="1"/>
  <c r="AB417" i="4"/>
  <c r="AC417" i="4" s="1"/>
  <c r="AB416" i="4"/>
  <c r="AC416" i="4" s="1"/>
  <c r="AB415" i="4"/>
  <c r="AC415" i="4" s="1"/>
  <c r="AB414" i="4"/>
  <c r="AC414" i="4" s="1"/>
  <c r="AB413" i="4"/>
  <c r="AC413" i="4" s="1"/>
  <c r="AB412" i="4"/>
  <c r="AC412" i="4" s="1"/>
  <c r="AB411" i="4"/>
  <c r="AC411" i="4" s="1"/>
  <c r="AB410" i="4"/>
  <c r="AC410" i="4" s="1"/>
  <c r="AB409" i="4"/>
  <c r="AC409" i="4" s="1"/>
  <c r="AB408" i="4"/>
  <c r="AC408" i="4" s="1"/>
  <c r="AB407" i="4"/>
  <c r="AC407" i="4" s="1"/>
  <c r="AB406" i="4"/>
  <c r="AC406" i="4" s="1"/>
  <c r="AB405" i="4"/>
  <c r="AC405" i="4" s="1"/>
  <c r="AB404" i="4"/>
  <c r="AC404" i="4" s="1"/>
  <c r="AB403" i="4"/>
  <c r="AC403" i="4" s="1"/>
  <c r="AB402" i="4"/>
  <c r="AC402" i="4" s="1"/>
  <c r="AB401" i="4"/>
  <c r="AC401" i="4" s="1"/>
  <c r="AB400" i="4"/>
  <c r="AC400" i="4" s="1"/>
  <c r="AB399" i="4"/>
  <c r="AC399" i="4" s="1"/>
  <c r="AB398" i="4"/>
  <c r="AC398" i="4" s="1"/>
  <c r="AB397" i="4"/>
  <c r="AC397" i="4" s="1"/>
  <c r="AB396" i="4"/>
  <c r="AC396" i="4" s="1"/>
  <c r="AB395" i="4"/>
  <c r="AC395" i="4" s="1"/>
  <c r="AB394" i="4"/>
  <c r="AC394" i="4" s="1"/>
  <c r="AB393" i="4"/>
  <c r="AC393" i="4" s="1"/>
  <c r="AB392" i="4"/>
  <c r="AC392" i="4" s="1"/>
  <c r="AB391" i="4"/>
  <c r="AC391" i="4" s="1"/>
  <c r="AB390" i="4"/>
  <c r="AC390" i="4" s="1"/>
  <c r="AB389" i="4"/>
  <c r="AC389" i="4" s="1"/>
  <c r="AB388" i="4"/>
  <c r="AC388" i="4" s="1"/>
  <c r="AB387" i="4"/>
  <c r="AC387" i="4" s="1"/>
  <c r="AB386" i="4"/>
  <c r="AC386" i="4" s="1"/>
  <c r="AB385" i="4"/>
  <c r="AC385" i="4" s="1"/>
  <c r="AB384" i="4"/>
  <c r="AC384" i="4" s="1"/>
  <c r="AB383" i="4"/>
  <c r="AC383" i="4" s="1"/>
  <c r="AB382" i="4"/>
  <c r="AC382" i="4" s="1"/>
  <c r="AB381" i="4"/>
  <c r="AC381" i="4" s="1"/>
  <c r="AB380" i="4"/>
  <c r="AC380" i="4" s="1"/>
  <c r="AB379" i="4"/>
  <c r="AC379" i="4" s="1"/>
  <c r="AB378" i="4"/>
  <c r="AC378" i="4" s="1"/>
  <c r="AB377" i="4"/>
  <c r="AC377" i="4" s="1"/>
  <c r="AB376" i="4"/>
  <c r="AC376" i="4" s="1"/>
  <c r="AB375" i="4"/>
  <c r="AC375" i="4" s="1"/>
  <c r="AB374" i="4"/>
  <c r="AC374" i="4" s="1"/>
  <c r="AB373" i="4"/>
  <c r="AC373" i="4" s="1"/>
  <c r="AB372" i="4"/>
  <c r="AC372" i="4" s="1"/>
  <c r="AB371" i="4"/>
  <c r="AC371" i="4" s="1"/>
  <c r="AB370" i="4"/>
  <c r="AC370" i="4" s="1"/>
  <c r="AB369" i="4"/>
  <c r="AC369" i="4" s="1"/>
  <c r="AB368" i="4"/>
  <c r="AC368" i="4" s="1"/>
  <c r="AB367" i="4"/>
  <c r="AC367" i="4" s="1"/>
  <c r="AB366" i="4"/>
  <c r="AC366" i="4" s="1"/>
  <c r="AB365" i="4"/>
  <c r="AC365" i="4" s="1"/>
  <c r="AB364" i="4"/>
  <c r="AC364" i="4" s="1"/>
  <c r="AB363" i="4"/>
  <c r="AC363" i="4" s="1"/>
  <c r="AB362" i="4"/>
  <c r="AC362" i="4" s="1"/>
  <c r="AB361" i="4"/>
  <c r="AC361" i="4" s="1"/>
  <c r="AB360" i="4"/>
  <c r="AC360" i="4" s="1"/>
  <c r="AB359" i="4"/>
  <c r="AC359" i="4" s="1"/>
  <c r="AB358" i="4"/>
  <c r="AC358" i="4" s="1"/>
  <c r="AB357" i="4"/>
  <c r="AC357" i="4" s="1"/>
  <c r="AB356" i="4"/>
  <c r="AC356" i="4" s="1"/>
  <c r="AB355" i="4"/>
  <c r="AC355" i="4" s="1"/>
  <c r="AB354" i="4"/>
  <c r="AC354" i="4" s="1"/>
  <c r="AB353" i="4"/>
  <c r="AC353" i="4" s="1"/>
  <c r="AB352" i="4"/>
  <c r="AC352" i="4" s="1"/>
  <c r="AB351" i="4"/>
  <c r="AC351" i="4" s="1"/>
  <c r="AB350" i="4"/>
  <c r="AC350" i="4" s="1"/>
  <c r="AB349" i="4"/>
  <c r="AC349" i="4" s="1"/>
  <c r="AB348" i="4"/>
  <c r="AC348" i="4" s="1"/>
  <c r="AB347" i="4"/>
  <c r="AC347" i="4" s="1"/>
  <c r="AB346" i="4"/>
  <c r="AC346" i="4" s="1"/>
  <c r="AB345" i="4"/>
  <c r="AC345" i="4" s="1"/>
  <c r="AB344" i="4"/>
  <c r="AC344" i="4" s="1"/>
  <c r="AB343" i="4"/>
  <c r="AC343" i="4" s="1"/>
  <c r="AB342" i="4"/>
  <c r="AC342" i="4" s="1"/>
  <c r="AB341" i="4"/>
  <c r="AC341" i="4" s="1"/>
  <c r="AB340" i="4"/>
  <c r="AC340" i="4" s="1"/>
  <c r="AB339" i="4"/>
  <c r="AC339" i="4" s="1"/>
  <c r="AB338" i="4"/>
  <c r="AC338" i="4" s="1"/>
  <c r="AB337" i="4"/>
  <c r="AC337" i="4" s="1"/>
  <c r="AB336" i="4"/>
  <c r="AC336" i="4" s="1"/>
  <c r="AB335" i="4"/>
  <c r="AC335" i="4" s="1"/>
  <c r="AB334" i="4"/>
  <c r="AC334" i="4" s="1"/>
  <c r="AB333" i="4"/>
  <c r="AC333" i="4" s="1"/>
  <c r="AB332" i="4"/>
  <c r="AC332" i="4" s="1"/>
  <c r="AB331" i="4"/>
  <c r="AC331" i="4" s="1"/>
  <c r="AB330" i="4"/>
  <c r="AC330" i="4" s="1"/>
  <c r="AB329" i="4"/>
  <c r="AC329" i="4" s="1"/>
  <c r="AB328" i="4"/>
  <c r="AC328" i="4" s="1"/>
  <c r="AB327" i="4"/>
  <c r="AC327" i="4" s="1"/>
  <c r="AB326" i="4"/>
  <c r="AC326" i="4" s="1"/>
  <c r="AB325" i="4"/>
  <c r="AC325" i="4" s="1"/>
  <c r="AB324" i="4"/>
  <c r="AC324" i="4" s="1"/>
  <c r="AB323" i="4"/>
  <c r="AC323" i="4" s="1"/>
  <c r="AB322" i="4"/>
  <c r="AC322" i="4" s="1"/>
  <c r="AB321" i="4"/>
  <c r="AC321" i="4" s="1"/>
  <c r="AB320" i="4"/>
  <c r="AC320" i="4" s="1"/>
  <c r="AB319" i="4"/>
  <c r="AC319" i="4" s="1"/>
  <c r="AB318" i="4"/>
  <c r="AC318" i="4" s="1"/>
  <c r="AB317" i="4"/>
  <c r="AC317" i="4" s="1"/>
  <c r="AB316" i="4"/>
  <c r="AC316" i="4" s="1"/>
  <c r="AB315" i="4"/>
  <c r="AC315" i="4" s="1"/>
  <c r="AB314" i="4"/>
  <c r="AC314" i="4" s="1"/>
  <c r="AB313" i="4"/>
  <c r="AC313" i="4" s="1"/>
  <c r="AB312" i="4"/>
  <c r="AC312" i="4" s="1"/>
  <c r="AB311" i="4"/>
  <c r="AC311" i="4" s="1"/>
  <c r="AB310" i="4"/>
  <c r="AC310" i="4" s="1"/>
  <c r="AB309" i="4"/>
  <c r="AC309" i="4" s="1"/>
  <c r="AB308" i="4"/>
  <c r="AC308" i="4" s="1"/>
  <c r="AB307" i="4"/>
  <c r="AC307" i="4" s="1"/>
  <c r="AB306" i="4"/>
  <c r="AC306" i="4" s="1"/>
  <c r="AB305" i="4"/>
  <c r="AC305" i="4" s="1"/>
  <c r="AB304" i="4"/>
  <c r="AC304" i="4" s="1"/>
  <c r="AB303" i="4"/>
  <c r="AC303" i="4" s="1"/>
  <c r="AB302" i="4"/>
  <c r="AC302" i="4" s="1"/>
  <c r="AB301" i="4"/>
  <c r="AC301" i="4" s="1"/>
  <c r="AB300" i="4"/>
  <c r="AC300" i="4" s="1"/>
  <c r="AB299" i="4"/>
  <c r="AC299" i="4" s="1"/>
  <c r="AB298" i="4"/>
  <c r="AC298" i="4" s="1"/>
  <c r="AB297" i="4"/>
  <c r="AC297" i="4" s="1"/>
  <c r="AB296" i="4"/>
  <c r="AC296" i="4" s="1"/>
  <c r="AB295" i="4"/>
  <c r="AC295" i="4" s="1"/>
  <c r="AB294" i="4"/>
  <c r="AC294" i="4" s="1"/>
  <c r="AB293" i="4"/>
  <c r="AC293" i="4" s="1"/>
  <c r="AB292" i="4"/>
  <c r="AC292" i="4" s="1"/>
  <c r="AB291" i="4"/>
  <c r="AC291" i="4" s="1"/>
  <c r="AB290" i="4"/>
  <c r="AC290" i="4" s="1"/>
  <c r="AB289" i="4"/>
  <c r="AC289" i="4" s="1"/>
  <c r="AB288" i="4"/>
  <c r="AC288" i="4" s="1"/>
  <c r="AB287" i="4"/>
  <c r="AC287" i="4" s="1"/>
  <c r="AB286" i="4"/>
  <c r="AC286" i="4" s="1"/>
  <c r="AB285" i="4"/>
  <c r="AC285" i="4" s="1"/>
  <c r="AB284" i="4"/>
  <c r="AC284" i="4" s="1"/>
  <c r="AB283" i="4"/>
  <c r="AC283" i="4" s="1"/>
  <c r="AB282" i="4"/>
  <c r="AC282" i="4" s="1"/>
  <c r="AB281" i="4"/>
  <c r="AC281" i="4" s="1"/>
  <c r="AB280" i="4"/>
  <c r="AC280" i="4" s="1"/>
  <c r="AB279" i="4"/>
  <c r="AC279" i="4" s="1"/>
  <c r="AB278" i="4"/>
  <c r="AC278" i="4" s="1"/>
  <c r="AB277" i="4"/>
  <c r="AC277" i="4" s="1"/>
  <c r="AB276" i="4"/>
  <c r="AC276" i="4" s="1"/>
  <c r="AB275" i="4"/>
  <c r="AC275" i="4" s="1"/>
  <c r="AB274" i="4"/>
  <c r="AC274" i="4" s="1"/>
  <c r="AB273" i="4"/>
  <c r="AC273" i="4" s="1"/>
  <c r="AB272" i="4"/>
  <c r="AC272" i="4" s="1"/>
  <c r="AB271" i="4"/>
  <c r="AC271" i="4" s="1"/>
  <c r="AB270" i="4"/>
  <c r="AC270" i="4" s="1"/>
  <c r="AB269" i="4"/>
  <c r="AC269" i="4" s="1"/>
  <c r="AB268" i="4"/>
  <c r="AC268" i="4" s="1"/>
  <c r="AB267" i="4"/>
  <c r="AC267" i="4" s="1"/>
  <c r="AB266" i="4"/>
  <c r="AC266" i="4" s="1"/>
  <c r="AB265" i="4"/>
  <c r="AC265" i="4" s="1"/>
  <c r="AB264" i="4"/>
  <c r="AC264" i="4" s="1"/>
  <c r="AB263" i="4"/>
  <c r="AC263" i="4" s="1"/>
  <c r="AB262" i="4"/>
  <c r="AC262" i="4" s="1"/>
  <c r="AB261" i="4"/>
  <c r="AC261" i="4" s="1"/>
  <c r="AB260" i="4"/>
  <c r="AC260" i="4" s="1"/>
  <c r="AB259" i="4"/>
  <c r="AC259" i="4" s="1"/>
  <c r="AB258" i="4"/>
  <c r="AC258" i="4" s="1"/>
  <c r="AB257" i="4"/>
  <c r="AC257" i="4" s="1"/>
  <c r="AB256" i="4"/>
  <c r="AC256" i="4" s="1"/>
  <c r="AB255" i="4"/>
  <c r="AC255" i="4" s="1"/>
  <c r="AB254" i="4"/>
  <c r="AC254" i="4" s="1"/>
  <c r="AB253" i="4"/>
  <c r="AC253" i="4" s="1"/>
  <c r="AB252" i="4"/>
  <c r="AC252" i="4" s="1"/>
  <c r="AB251" i="4"/>
  <c r="AC251" i="4" s="1"/>
  <c r="AB250" i="4"/>
  <c r="AC250" i="4" s="1"/>
  <c r="AB249" i="4"/>
  <c r="AC249" i="4" s="1"/>
  <c r="AB248" i="4"/>
  <c r="AC248" i="4" s="1"/>
  <c r="AB247" i="4"/>
  <c r="AC247" i="4" s="1"/>
  <c r="AB246" i="4"/>
  <c r="AC246" i="4" s="1"/>
  <c r="AB245" i="4"/>
  <c r="AC245" i="4" s="1"/>
  <c r="AB244" i="4"/>
  <c r="AC244" i="4" s="1"/>
  <c r="AB243" i="4"/>
  <c r="AC243" i="4" s="1"/>
  <c r="AB242" i="4"/>
  <c r="AC242" i="4" s="1"/>
  <c r="AB241" i="4"/>
  <c r="AC241" i="4" s="1"/>
  <c r="AB240" i="4"/>
  <c r="AC240" i="4" s="1"/>
  <c r="AB239" i="4"/>
  <c r="AC239" i="4" s="1"/>
  <c r="AB238" i="4"/>
  <c r="AC238" i="4" s="1"/>
  <c r="AB237" i="4"/>
  <c r="AC237" i="4" s="1"/>
  <c r="AB236" i="4"/>
  <c r="AC236" i="4" s="1"/>
  <c r="AB235" i="4"/>
  <c r="AC235" i="4" s="1"/>
  <c r="AB234" i="4"/>
  <c r="AC234" i="4" s="1"/>
  <c r="AB233" i="4"/>
  <c r="AC233" i="4" s="1"/>
  <c r="AB232" i="4"/>
  <c r="AC232" i="4" s="1"/>
  <c r="AB231" i="4"/>
  <c r="AC231" i="4" s="1"/>
  <c r="AB230" i="4"/>
  <c r="AC230" i="4" s="1"/>
  <c r="AB229" i="4"/>
  <c r="AC229" i="4" s="1"/>
  <c r="AB228" i="4"/>
  <c r="AC228" i="4" s="1"/>
  <c r="AB227" i="4"/>
  <c r="AC227" i="4" s="1"/>
  <c r="AB226" i="4"/>
  <c r="AC226" i="4" s="1"/>
  <c r="AB225" i="4"/>
  <c r="AC225" i="4" s="1"/>
  <c r="AB224" i="4"/>
  <c r="AC224" i="4" s="1"/>
  <c r="AB223" i="4"/>
  <c r="AC223" i="4" s="1"/>
  <c r="AB222" i="4"/>
  <c r="AC222" i="4" s="1"/>
  <c r="AB221" i="4"/>
  <c r="AC221" i="4" s="1"/>
  <c r="AB220" i="4"/>
  <c r="AC220" i="4" s="1"/>
  <c r="AB219" i="4"/>
  <c r="AC219" i="4" s="1"/>
  <c r="AB218" i="4"/>
  <c r="AC218" i="4" s="1"/>
  <c r="AB217" i="4"/>
  <c r="AC217" i="4" s="1"/>
  <c r="AB216" i="4"/>
  <c r="AC216" i="4" s="1"/>
  <c r="AB215" i="4"/>
  <c r="AC215" i="4" s="1"/>
  <c r="AB214" i="4"/>
  <c r="AC214" i="4" s="1"/>
  <c r="AB213" i="4"/>
  <c r="AC213" i="4" s="1"/>
  <c r="AB212" i="4"/>
  <c r="AC212" i="4" s="1"/>
  <c r="AB211" i="4"/>
  <c r="AC211" i="4" s="1"/>
  <c r="AB210" i="4"/>
  <c r="AC210" i="4" s="1"/>
  <c r="AB209" i="4"/>
  <c r="AC209" i="4" s="1"/>
  <c r="AB208" i="4"/>
  <c r="AC208" i="4" s="1"/>
  <c r="AB207" i="4"/>
  <c r="AC207" i="4" s="1"/>
  <c r="AB206" i="4"/>
  <c r="AC206" i="4" s="1"/>
  <c r="AB205" i="4"/>
  <c r="AC205" i="4" s="1"/>
  <c r="AB204" i="4"/>
  <c r="AC204" i="4" s="1"/>
  <c r="AB203" i="4"/>
  <c r="AC203" i="4" s="1"/>
  <c r="AB202" i="4"/>
  <c r="AC202" i="4" s="1"/>
  <c r="AB201" i="4"/>
  <c r="AC201" i="4" s="1"/>
  <c r="AB200" i="4"/>
  <c r="AC200" i="4" s="1"/>
  <c r="AB199" i="4"/>
  <c r="AC199" i="4" s="1"/>
  <c r="AB198" i="4"/>
  <c r="AC198" i="4" s="1"/>
  <c r="AB197" i="4"/>
  <c r="AC197" i="4" s="1"/>
  <c r="AB196" i="4"/>
  <c r="AC196" i="4" s="1"/>
  <c r="AB195" i="4"/>
  <c r="AC195" i="4" s="1"/>
  <c r="AB194" i="4"/>
  <c r="AC194" i="4" s="1"/>
  <c r="AB193" i="4"/>
  <c r="AC193" i="4" s="1"/>
  <c r="AB192" i="4"/>
  <c r="AC192" i="4" s="1"/>
  <c r="AB191" i="4"/>
  <c r="AC191" i="4" s="1"/>
  <c r="AB190" i="4"/>
  <c r="AC190" i="4" s="1"/>
  <c r="AB189" i="4"/>
  <c r="AC189" i="4" s="1"/>
  <c r="AB188" i="4"/>
  <c r="AC188" i="4" s="1"/>
  <c r="AB187" i="4"/>
  <c r="AC187" i="4" s="1"/>
  <c r="AB186" i="4"/>
  <c r="AC186" i="4" s="1"/>
  <c r="AB185" i="4"/>
  <c r="AC185" i="4" s="1"/>
  <c r="AB184" i="4"/>
  <c r="AC184" i="4" s="1"/>
  <c r="AB183" i="4"/>
  <c r="AC183" i="4" s="1"/>
  <c r="AB182" i="4"/>
  <c r="AC182" i="4" s="1"/>
  <c r="AB181" i="4"/>
  <c r="AC181" i="4" s="1"/>
  <c r="AB180" i="4"/>
  <c r="AC180" i="4" s="1"/>
  <c r="AB179" i="4"/>
  <c r="AC179" i="4" s="1"/>
  <c r="AB178" i="4"/>
  <c r="AC178" i="4" s="1"/>
  <c r="AB177" i="4"/>
  <c r="AC177" i="4" s="1"/>
  <c r="AB176" i="4"/>
  <c r="AC176" i="4" s="1"/>
  <c r="AB175" i="4"/>
  <c r="AC175" i="4" s="1"/>
  <c r="AB174" i="4"/>
  <c r="AC174" i="4" s="1"/>
  <c r="AB173" i="4"/>
  <c r="AC173" i="4" s="1"/>
  <c r="AB172" i="4"/>
  <c r="AC172" i="4" s="1"/>
  <c r="AB171" i="4"/>
  <c r="AC171" i="4" s="1"/>
  <c r="AB170" i="4"/>
  <c r="AC170" i="4" s="1"/>
  <c r="AB169" i="4"/>
  <c r="AC169" i="4" s="1"/>
  <c r="AB168" i="4"/>
  <c r="AC168" i="4" s="1"/>
  <c r="AB167" i="4"/>
  <c r="AC167" i="4" s="1"/>
  <c r="AB166" i="4"/>
  <c r="AC166" i="4" s="1"/>
  <c r="AB165" i="4"/>
  <c r="AC165" i="4" s="1"/>
  <c r="AB164" i="4"/>
  <c r="AC164" i="4" s="1"/>
  <c r="AB163" i="4"/>
  <c r="AC163" i="4" s="1"/>
  <c r="AB162" i="4"/>
  <c r="AC162" i="4" s="1"/>
  <c r="AB161" i="4"/>
  <c r="AC161" i="4" s="1"/>
  <c r="AB160" i="4"/>
  <c r="AC160" i="4" s="1"/>
  <c r="AB159" i="4"/>
  <c r="AC159" i="4" s="1"/>
  <c r="AB158" i="4"/>
  <c r="AC158" i="4" s="1"/>
  <c r="AB157" i="4"/>
  <c r="AC157" i="4" s="1"/>
  <c r="AB156" i="4"/>
  <c r="AC156" i="4" s="1"/>
  <c r="AB155" i="4"/>
  <c r="AC155" i="4" s="1"/>
  <c r="AB154" i="4"/>
  <c r="AC154" i="4" s="1"/>
  <c r="AB153" i="4"/>
  <c r="AC153" i="4" s="1"/>
  <c r="AB152" i="4"/>
  <c r="AC152" i="4" s="1"/>
  <c r="AB151" i="4"/>
  <c r="AC151" i="4" s="1"/>
  <c r="AB150" i="4"/>
  <c r="AC150" i="4" s="1"/>
  <c r="AB149" i="4"/>
  <c r="AC149" i="4" s="1"/>
  <c r="AB148" i="4"/>
  <c r="AC148" i="4" s="1"/>
  <c r="AB147" i="4"/>
  <c r="AC147" i="4" s="1"/>
  <c r="AB146" i="4"/>
  <c r="AC146" i="4" s="1"/>
  <c r="AB145" i="4"/>
  <c r="AC145" i="4" s="1"/>
  <c r="AB144" i="4"/>
  <c r="AC144" i="4" s="1"/>
  <c r="AB143" i="4"/>
  <c r="AC143" i="4" s="1"/>
  <c r="AB142" i="4"/>
  <c r="AC142" i="4" s="1"/>
  <c r="AB141" i="4"/>
  <c r="AC141" i="4" s="1"/>
  <c r="AB140" i="4"/>
  <c r="AC140" i="4" s="1"/>
  <c r="AB139" i="4"/>
  <c r="AC139" i="4" s="1"/>
  <c r="AB138" i="4"/>
  <c r="AC138" i="4" s="1"/>
  <c r="AB137" i="4"/>
  <c r="AC137" i="4" s="1"/>
  <c r="AB136" i="4"/>
  <c r="AC136" i="4" s="1"/>
  <c r="AB135" i="4"/>
  <c r="AC135" i="4" s="1"/>
  <c r="AB134" i="4"/>
  <c r="AC134" i="4" s="1"/>
  <c r="AB133" i="4"/>
  <c r="AC133" i="4" s="1"/>
  <c r="AB132" i="4"/>
  <c r="AC132" i="4" s="1"/>
  <c r="AB131" i="4"/>
  <c r="AC131" i="4" s="1"/>
  <c r="AB130" i="4"/>
  <c r="AC130" i="4" s="1"/>
  <c r="AB129" i="4"/>
  <c r="AC129" i="4" s="1"/>
  <c r="AB128" i="4"/>
  <c r="AC128" i="4" s="1"/>
  <c r="AB127" i="4"/>
  <c r="AC127" i="4" s="1"/>
  <c r="AB126" i="4"/>
  <c r="AC126" i="4" s="1"/>
  <c r="AB125" i="4"/>
  <c r="AC125" i="4" s="1"/>
  <c r="AB124" i="4"/>
  <c r="AC124" i="4" s="1"/>
  <c r="AB123" i="4"/>
  <c r="AC123" i="4" s="1"/>
  <c r="AB122" i="4"/>
  <c r="AC122" i="4" s="1"/>
  <c r="AB121" i="4"/>
  <c r="AC121" i="4" s="1"/>
  <c r="AB120" i="4"/>
  <c r="AC120" i="4" s="1"/>
  <c r="AB119" i="4"/>
  <c r="AC119" i="4" s="1"/>
  <c r="AB118" i="4"/>
  <c r="AC118" i="4" s="1"/>
  <c r="AB117" i="4"/>
  <c r="AC117" i="4" s="1"/>
  <c r="AB116" i="4"/>
  <c r="AC116" i="4" s="1"/>
  <c r="AB115" i="4"/>
  <c r="AC115" i="4" s="1"/>
  <c r="AB114" i="4"/>
  <c r="AC114" i="4" s="1"/>
  <c r="AB113" i="4"/>
  <c r="AC113" i="4" s="1"/>
  <c r="AB112" i="4"/>
  <c r="AC112" i="4" s="1"/>
  <c r="AB111" i="4"/>
  <c r="AC111" i="4" s="1"/>
  <c r="AB110" i="4"/>
  <c r="AC110" i="4" s="1"/>
  <c r="AB109" i="4"/>
  <c r="AC109" i="4" s="1"/>
  <c r="AB108" i="4"/>
  <c r="AC108" i="4" s="1"/>
  <c r="AB107" i="4"/>
  <c r="AC107" i="4" s="1"/>
  <c r="AB106" i="4"/>
  <c r="AC106" i="4" s="1"/>
  <c r="AB105" i="4"/>
  <c r="AC105" i="4" s="1"/>
  <c r="AB104" i="4"/>
  <c r="AC104" i="4" s="1"/>
  <c r="AB103" i="4"/>
  <c r="AC103" i="4" s="1"/>
  <c r="AB102" i="4"/>
  <c r="AC102" i="4" s="1"/>
  <c r="AB101" i="4"/>
  <c r="AC101" i="4" s="1"/>
  <c r="AB100" i="4"/>
  <c r="AC100" i="4" s="1"/>
  <c r="AB99" i="4"/>
  <c r="AC99" i="4" s="1"/>
  <c r="AB98" i="4"/>
  <c r="AC98" i="4" s="1"/>
  <c r="AB97" i="4"/>
  <c r="AC97" i="4" s="1"/>
  <c r="AB96" i="4"/>
  <c r="AC96" i="4" s="1"/>
  <c r="AB95" i="4"/>
  <c r="AC95" i="4" s="1"/>
  <c r="AB94" i="4"/>
  <c r="AC94" i="4" s="1"/>
  <c r="AB93" i="4"/>
  <c r="AC93" i="4" s="1"/>
  <c r="AB92" i="4"/>
  <c r="AC92" i="4" s="1"/>
  <c r="AB91" i="4"/>
  <c r="AC91" i="4" s="1"/>
  <c r="AB90" i="4"/>
  <c r="AC90" i="4" s="1"/>
  <c r="AB89" i="4"/>
  <c r="AC89" i="4" s="1"/>
  <c r="AB88" i="4"/>
  <c r="AC88" i="4" s="1"/>
  <c r="AB87" i="4"/>
  <c r="AC87" i="4" s="1"/>
  <c r="AB86" i="4"/>
  <c r="AC86" i="4" s="1"/>
  <c r="AB85" i="4"/>
  <c r="AC85" i="4" s="1"/>
  <c r="AB84" i="4"/>
  <c r="AC84" i="4" s="1"/>
  <c r="AB83" i="4"/>
  <c r="AC83" i="4" s="1"/>
  <c r="AB82" i="4"/>
  <c r="AC82" i="4" s="1"/>
  <c r="AB81" i="4"/>
  <c r="AC81" i="4" s="1"/>
  <c r="AB80" i="4"/>
  <c r="AC80" i="4" s="1"/>
  <c r="AB79" i="4"/>
  <c r="AC79" i="4" s="1"/>
  <c r="AB78" i="4"/>
  <c r="AC78" i="4" s="1"/>
  <c r="AB77" i="4"/>
  <c r="AC77" i="4" s="1"/>
  <c r="AB76" i="4"/>
  <c r="AC76" i="4" s="1"/>
  <c r="AB75" i="4"/>
  <c r="AC75" i="4" s="1"/>
  <c r="AB74" i="4"/>
  <c r="AC74" i="4" s="1"/>
  <c r="AB73" i="4"/>
  <c r="AC73" i="4" s="1"/>
  <c r="AB72" i="4"/>
  <c r="AC72" i="4" s="1"/>
  <c r="AB71" i="4"/>
  <c r="AC71" i="4" s="1"/>
  <c r="AB70" i="4"/>
  <c r="AC70" i="4" s="1"/>
  <c r="AB69" i="4"/>
  <c r="AC69" i="4" s="1"/>
  <c r="AB68" i="4"/>
  <c r="AC68" i="4" s="1"/>
  <c r="AB67" i="4"/>
  <c r="AC67" i="4" s="1"/>
  <c r="AB66" i="4"/>
  <c r="AC66" i="4" s="1"/>
  <c r="AB65" i="4"/>
  <c r="AC65" i="4" s="1"/>
  <c r="AB64" i="4"/>
  <c r="AC64" i="4" s="1"/>
  <c r="AB63" i="4"/>
  <c r="AC63" i="4" s="1"/>
  <c r="AB62" i="4"/>
  <c r="AC62" i="4" s="1"/>
  <c r="AB61" i="4"/>
  <c r="AC61" i="4" s="1"/>
  <c r="AB60" i="4"/>
  <c r="AC60" i="4" s="1"/>
  <c r="AB59" i="4"/>
  <c r="AC59" i="4" s="1"/>
  <c r="AB58" i="4"/>
  <c r="AC58" i="4" s="1"/>
  <c r="AB57" i="4"/>
  <c r="AC57" i="4" s="1"/>
  <c r="AB56" i="4"/>
  <c r="AC56" i="4" s="1"/>
  <c r="AB55" i="4"/>
  <c r="AC55" i="4" s="1"/>
  <c r="AB54" i="4"/>
  <c r="AC54" i="4" s="1"/>
  <c r="AB53" i="4"/>
  <c r="AC53" i="4" s="1"/>
  <c r="AB52" i="4"/>
  <c r="AC52" i="4" s="1"/>
  <c r="AB51" i="4"/>
  <c r="AC51" i="4" s="1"/>
  <c r="AB50" i="4"/>
  <c r="AC50" i="4" s="1"/>
  <c r="AB49" i="4"/>
  <c r="AC49" i="4" s="1"/>
  <c r="AB48" i="4"/>
  <c r="AC48" i="4" s="1"/>
  <c r="AB47" i="4"/>
  <c r="AC47" i="4" s="1"/>
  <c r="AB46" i="4"/>
  <c r="AC46" i="4" s="1"/>
  <c r="AB45" i="4"/>
  <c r="AC45" i="4" s="1"/>
  <c r="AB44" i="4"/>
  <c r="AC44" i="4" s="1"/>
  <c r="AB43" i="4"/>
  <c r="AC43" i="4" s="1"/>
  <c r="AB42" i="4"/>
  <c r="AC42" i="4" s="1"/>
  <c r="AB41" i="4"/>
  <c r="AC41" i="4" s="1"/>
  <c r="AB40" i="4"/>
  <c r="AC40" i="4" s="1"/>
  <c r="AB39" i="4"/>
  <c r="AC39" i="4" s="1"/>
  <c r="AB38" i="4"/>
  <c r="AC38" i="4" s="1"/>
  <c r="AB37" i="4"/>
  <c r="AC37" i="4" s="1"/>
  <c r="AB36" i="4"/>
  <c r="AC36" i="4" s="1"/>
  <c r="AB35" i="4"/>
  <c r="AC35" i="4" s="1"/>
  <c r="AB34" i="4"/>
  <c r="AC34" i="4" s="1"/>
  <c r="AB33" i="4"/>
  <c r="AC33" i="4" s="1"/>
  <c r="AB32" i="4"/>
  <c r="AC32" i="4" s="1"/>
  <c r="AB31" i="4"/>
  <c r="AC31" i="4" s="1"/>
  <c r="AB30" i="4"/>
  <c r="AC30" i="4" s="1"/>
  <c r="AB29" i="4"/>
  <c r="AC29" i="4" s="1"/>
  <c r="AB28" i="4"/>
  <c r="AC28" i="4" s="1"/>
  <c r="AB27" i="4"/>
  <c r="AC27" i="4" s="1"/>
  <c r="AB26" i="4"/>
  <c r="AC26" i="4" s="1"/>
  <c r="AB25" i="4"/>
  <c r="AC25" i="4" s="1"/>
  <c r="AB24" i="4"/>
  <c r="AC24" i="4" s="1"/>
  <c r="AB23" i="4"/>
  <c r="AC23" i="4" s="1"/>
  <c r="AB22" i="4"/>
  <c r="AC22" i="4" s="1"/>
  <c r="AB21" i="4"/>
  <c r="AC21" i="4" s="1"/>
  <c r="AB20" i="4"/>
  <c r="AC20" i="4" s="1"/>
  <c r="AB19" i="4"/>
  <c r="AC19" i="4" s="1"/>
  <c r="AB18" i="4"/>
  <c r="AC18" i="4" s="1"/>
  <c r="AB17" i="4"/>
  <c r="AC17" i="4" s="1"/>
  <c r="AB16" i="4"/>
  <c r="AC16" i="4" s="1"/>
  <c r="AB15" i="4"/>
  <c r="AC15" i="4" s="1"/>
  <c r="AB14" i="4"/>
  <c r="AC14" i="4" s="1"/>
  <c r="AB13" i="4"/>
  <c r="AC13" i="4" s="1"/>
  <c r="AB12" i="4"/>
  <c r="AC12" i="4" s="1"/>
  <c r="AB11" i="4"/>
  <c r="AC11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D738" i="4"/>
  <c r="D737" i="4"/>
  <c r="D736" i="4"/>
  <c r="I736" i="4" s="1"/>
  <c r="D735" i="4"/>
  <c r="I735" i="4" s="1"/>
  <c r="D734" i="4"/>
  <c r="I734" i="4" s="1"/>
  <c r="D733" i="4"/>
  <c r="D732" i="4"/>
  <c r="D731" i="4"/>
  <c r="I731" i="4" s="1"/>
  <c r="D730" i="4"/>
  <c r="I730" i="4" s="1"/>
  <c r="D729" i="4"/>
  <c r="D728" i="4"/>
  <c r="I728" i="4" s="1"/>
  <c r="D727" i="4"/>
  <c r="I727" i="4" s="1"/>
  <c r="D726" i="4"/>
  <c r="I726" i="4" s="1"/>
  <c r="D725" i="4"/>
  <c r="D724" i="4"/>
  <c r="I724" i="4" s="1"/>
  <c r="D723" i="4"/>
  <c r="D722" i="4"/>
  <c r="I722" i="4" s="1"/>
  <c r="D721" i="4"/>
  <c r="D720" i="4"/>
  <c r="I720" i="4" s="1"/>
  <c r="D719" i="4"/>
  <c r="D718" i="4"/>
  <c r="D717" i="4"/>
  <c r="D716" i="4"/>
  <c r="I716" i="4" s="1"/>
  <c r="D715" i="4"/>
  <c r="D714" i="4"/>
  <c r="I714" i="4" s="1"/>
  <c r="D713" i="4"/>
  <c r="I713" i="4" s="1"/>
  <c r="D712" i="4"/>
  <c r="I712" i="4" s="1"/>
  <c r="D711" i="4"/>
  <c r="D710" i="4"/>
  <c r="D709" i="4"/>
  <c r="D708" i="4"/>
  <c r="I708" i="4" s="1"/>
  <c r="D707" i="4"/>
  <c r="D706" i="4"/>
  <c r="I706" i="4" s="1"/>
  <c r="D705" i="4"/>
  <c r="I705" i="4" s="1"/>
  <c r="D704" i="4"/>
  <c r="I704" i="4" s="1"/>
  <c r="D703" i="4"/>
  <c r="D702" i="4"/>
  <c r="D701" i="4"/>
  <c r="D700" i="4"/>
  <c r="I700" i="4" s="1"/>
  <c r="D699" i="4"/>
  <c r="D698" i="4"/>
  <c r="D697" i="4"/>
  <c r="I697" i="4" s="1"/>
  <c r="D696" i="4"/>
  <c r="I696" i="4" s="1"/>
  <c r="D695" i="4"/>
  <c r="D694" i="4"/>
  <c r="I694" i="4" s="1"/>
  <c r="D693" i="4"/>
  <c r="D692" i="4"/>
  <c r="I692" i="4" s="1"/>
  <c r="D691" i="4"/>
  <c r="D690" i="4"/>
  <c r="D689" i="4"/>
  <c r="I689" i="4" s="1"/>
  <c r="D688" i="4"/>
  <c r="I688" i="4" s="1"/>
  <c r="D687" i="4"/>
  <c r="D686" i="4"/>
  <c r="I686" i="4" s="1"/>
  <c r="D685" i="4"/>
  <c r="D684" i="4"/>
  <c r="I684" i="4" s="1"/>
  <c r="D683" i="4"/>
  <c r="D682" i="4"/>
  <c r="I682" i="4" s="1"/>
  <c r="D681" i="4"/>
  <c r="I681" i="4" s="1"/>
  <c r="D680" i="4"/>
  <c r="I680" i="4" s="1"/>
  <c r="D679" i="4"/>
  <c r="D678" i="4"/>
  <c r="I678" i="4" s="1"/>
  <c r="D677" i="4"/>
  <c r="D676" i="4"/>
  <c r="I676" i="4" s="1"/>
  <c r="D675" i="4"/>
  <c r="D674" i="4"/>
  <c r="I674" i="4" s="1"/>
  <c r="D673" i="4"/>
  <c r="D672" i="4"/>
  <c r="I672" i="4" s="1"/>
  <c r="D671" i="4"/>
  <c r="D670" i="4"/>
  <c r="I670" i="4" s="1"/>
  <c r="D669" i="4"/>
  <c r="D668" i="4"/>
  <c r="I668" i="4" s="1"/>
  <c r="D667" i="4"/>
  <c r="D666" i="4"/>
  <c r="I666" i="4" s="1"/>
  <c r="D665" i="4"/>
  <c r="D664" i="4"/>
  <c r="I664" i="4" s="1"/>
  <c r="D663" i="4"/>
  <c r="D662" i="4"/>
  <c r="D661" i="4"/>
  <c r="D660" i="4"/>
  <c r="I660" i="4" s="1"/>
  <c r="D659" i="4"/>
  <c r="D658" i="4"/>
  <c r="I658" i="4" s="1"/>
  <c r="D657" i="4"/>
  <c r="I657" i="4" s="1"/>
  <c r="D656" i="4"/>
  <c r="I656" i="4" s="1"/>
  <c r="D655" i="4"/>
  <c r="D654" i="4"/>
  <c r="I654" i="4" s="1"/>
  <c r="D653" i="4"/>
  <c r="D652" i="4"/>
  <c r="I652" i="4" s="1"/>
  <c r="D651" i="4"/>
  <c r="D650" i="4"/>
  <c r="D649" i="4"/>
  <c r="I649" i="4" s="1"/>
  <c r="D648" i="4"/>
  <c r="I648" i="4" s="1"/>
  <c r="D647" i="4"/>
  <c r="D646" i="4"/>
  <c r="I646" i="4" s="1"/>
  <c r="D645" i="4"/>
  <c r="D644" i="4"/>
  <c r="I644" i="4" s="1"/>
  <c r="D643" i="4"/>
  <c r="D642" i="4"/>
  <c r="I642" i="4" s="1"/>
  <c r="D641" i="4"/>
  <c r="D640" i="4"/>
  <c r="I640" i="4" s="1"/>
  <c r="D639" i="4"/>
  <c r="D638" i="4"/>
  <c r="I638" i="4" s="1"/>
  <c r="D637" i="4"/>
  <c r="D636" i="4"/>
  <c r="D635" i="4"/>
  <c r="D634" i="4"/>
  <c r="I634" i="4" s="1"/>
  <c r="D633" i="4"/>
  <c r="I633" i="4" s="1"/>
  <c r="D632" i="4"/>
  <c r="I632" i="4" s="1"/>
  <c r="D631" i="4"/>
  <c r="D630" i="4"/>
  <c r="I630" i="4" s="1"/>
  <c r="D629" i="4"/>
  <c r="D628" i="4"/>
  <c r="I628" i="4" s="1"/>
  <c r="D627" i="4"/>
  <c r="D626" i="4"/>
  <c r="I626" i="4" s="1"/>
  <c r="D625" i="4"/>
  <c r="I625" i="4" s="1"/>
  <c r="D624" i="4"/>
  <c r="I624" i="4" s="1"/>
  <c r="D623" i="4"/>
  <c r="D622" i="4"/>
  <c r="D621" i="4"/>
  <c r="D620" i="4"/>
  <c r="I620" i="4" s="1"/>
  <c r="D619" i="4"/>
  <c r="D618" i="4"/>
  <c r="I618" i="4" s="1"/>
  <c r="D617" i="4"/>
  <c r="I617" i="4" s="1"/>
  <c r="D616" i="4"/>
  <c r="I616" i="4" s="1"/>
  <c r="D615" i="4"/>
  <c r="D614" i="4"/>
  <c r="I614" i="4" s="1"/>
  <c r="D613" i="4"/>
  <c r="D612" i="4"/>
  <c r="I612" i="4" s="1"/>
  <c r="D611" i="4"/>
  <c r="D610" i="4"/>
  <c r="D609" i="4"/>
  <c r="I609" i="4" s="1"/>
  <c r="D608" i="4"/>
  <c r="I608" i="4" s="1"/>
  <c r="D607" i="4"/>
  <c r="D606" i="4"/>
  <c r="I606" i="4" s="1"/>
  <c r="D605" i="4"/>
  <c r="D604" i="4"/>
  <c r="I604" i="4" s="1"/>
  <c r="D603" i="4"/>
  <c r="D602" i="4"/>
  <c r="I602" i="4" s="1"/>
  <c r="D601" i="4"/>
  <c r="I601" i="4" s="1"/>
  <c r="D600" i="4"/>
  <c r="I600" i="4" s="1"/>
  <c r="D599" i="4"/>
  <c r="D598" i="4"/>
  <c r="D597" i="4"/>
  <c r="D596" i="4"/>
  <c r="I596" i="4" s="1"/>
  <c r="D595" i="4"/>
  <c r="D594" i="4"/>
  <c r="I594" i="4" s="1"/>
  <c r="D593" i="4"/>
  <c r="D592" i="4"/>
  <c r="I592" i="4" s="1"/>
  <c r="D591" i="4"/>
  <c r="D590" i="4"/>
  <c r="I590" i="4" s="1"/>
  <c r="D589" i="4"/>
  <c r="D588" i="4"/>
  <c r="I588" i="4" s="1"/>
  <c r="D587" i="4"/>
  <c r="D586" i="4"/>
  <c r="D585" i="4"/>
  <c r="D584" i="4"/>
  <c r="I584" i="4" s="1"/>
  <c r="D583" i="4"/>
  <c r="D582" i="4"/>
  <c r="I582" i="4" s="1"/>
  <c r="D581" i="4"/>
  <c r="D580" i="4"/>
  <c r="I580" i="4" s="1"/>
  <c r="D579" i="4"/>
  <c r="D578" i="4"/>
  <c r="D577" i="4"/>
  <c r="I577" i="4" s="1"/>
  <c r="D576" i="4"/>
  <c r="I576" i="4" s="1"/>
  <c r="D575" i="4"/>
  <c r="D574" i="4"/>
  <c r="I574" i="4" s="1"/>
  <c r="D573" i="4"/>
  <c r="D572" i="4"/>
  <c r="I572" i="4" s="1"/>
  <c r="D571" i="4"/>
  <c r="D570" i="4"/>
  <c r="I570" i="4" s="1"/>
  <c r="D569" i="4"/>
  <c r="I569" i="4" s="1"/>
  <c r="D568" i="4"/>
  <c r="I568" i="4" s="1"/>
  <c r="D567" i="4"/>
  <c r="D566" i="4"/>
  <c r="I566" i="4" s="1"/>
  <c r="D565" i="4"/>
  <c r="D564" i="4"/>
  <c r="D563" i="4"/>
  <c r="D562" i="4"/>
  <c r="I562" i="4" s="1"/>
  <c r="D561" i="4"/>
  <c r="D560" i="4"/>
  <c r="I560" i="4" s="1"/>
  <c r="D559" i="4"/>
  <c r="D558" i="4"/>
  <c r="I558" i="4" s="1"/>
  <c r="D557" i="4"/>
  <c r="D556" i="4"/>
  <c r="I556" i="4" s="1"/>
  <c r="D555" i="4"/>
  <c r="D554" i="4"/>
  <c r="D553" i="4"/>
  <c r="D552" i="4"/>
  <c r="I552" i="4" s="1"/>
  <c r="D551" i="4"/>
  <c r="D550" i="4"/>
  <c r="I550" i="4" s="1"/>
  <c r="D549" i="4"/>
  <c r="D548" i="4"/>
  <c r="I548" i="4" s="1"/>
  <c r="D547" i="4"/>
  <c r="D546" i="4"/>
  <c r="I546" i="4" s="1"/>
  <c r="D545" i="4"/>
  <c r="I545" i="4" s="1"/>
  <c r="D544" i="4"/>
  <c r="I544" i="4" s="1"/>
  <c r="D543" i="4"/>
  <c r="D542" i="4"/>
  <c r="D541" i="4"/>
  <c r="D540" i="4"/>
  <c r="I540" i="4" s="1"/>
  <c r="D539" i="4"/>
  <c r="D538" i="4"/>
  <c r="I538" i="4" s="1"/>
  <c r="D537" i="4"/>
  <c r="I537" i="4" s="1"/>
  <c r="D536" i="4"/>
  <c r="I536" i="4" s="1"/>
  <c r="D535" i="4"/>
  <c r="D534" i="4"/>
  <c r="I534" i="4" s="1"/>
  <c r="D533" i="4"/>
  <c r="D532" i="4"/>
  <c r="I532" i="4" s="1"/>
  <c r="D531" i="4"/>
  <c r="D530" i="4"/>
  <c r="I530" i="4" s="1"/>
  <c r="D529" i="4"/>
  <c r="D528" i="4"/>
  <c r="I528" i="4" s="1"/>
  <c r="D527" i="4"/>
  <c r="D526" i="4"/>
  <c r="I526" i="4" s="1"/>
  <c r="D525" i="4"/>
  <c r="D524" i="4"/>
  <c r="I524" i="4" s="1"/>
  <c r="D523" i="4"/>
  <c r="D522" i="4"/>
  <c r="I522" i="4" s="1"/>
  <c r="D521" i="4"/>
  <c r="D520" i="4"/>
  <c r="I520" i="4" s="1"/>
  <c r="D519" i="4"/>
  <c r="D518" i="4"/>
  <c r="D517" i="4"/>
  <c r="D516" i="4"/>
  <c r="I516" i="4" s="1"/>
  <c r="D515" i="4"/>
  <c r="D514" i="4"/>
  <c r="I514" i="4" s="1"/>
  <c r="D513" i="4"/>
  <c r="I513" i="4" s="1"/>
  <c r="D512" i="4"/>
  <c r="I512" i="4" s="1"/>
  <c r="D511" i="4"/>
  <c r="D510" i="4"/>
  <c r="I510" i="4" s="1"/>
  <c r="D509" i="4"/>
  <c r="D508" i="4"/>
  <c r="I508" i="4" s="1"/>
  <c r="D507" i="4"/>
  <c r="D506" i="4"/>
  <c r="D505" i="4"/>
  <c r="I505" i="4" s="1"/>
  <c r="D504" i="4"/>
  <c r="I504" i="4" s="1"/>
  <c r="D503" i="4"/>
  <c r="D502" i="4"/>
  <c r="I502" i="4" s="1"/>
  <c r="D501" i="4"/>
  <c r="D500" i="4"/>
  <c r="I500" i="4" s="1"/>
  <c r="D499" i="4"/>
  <c r="D498" i="4"/>
  <c r="D497" i="4"/>
  <c r="D496" i="4"/>
  <c r="I496" i="4" s="1"/>
  <c r="D495" i="4"/>
  <c r="D494" i="4"/>
  <c r="I494" i="4" s="1"/>
  <c r="D493" i="4"/>
  <c r="D492" i="4"/>
  <c r="I492" i="4" s="1"/>
  <c r="D491" i="4"/>
  <c r="D490" i="4"/>
  <c r="I490" i="4" s="1"/>
  <c r="D489" i="4"/>
  <c r="D488" i="4"/>
  <c r="I488" i="4" s="1"/>
  <c r="D487" i="4"/>
  <c r="D486" i="4"/>
  <c r="I486" i="4" s="1"/>
  <c r="D485" i="4"/>
  <c r="D484" i="4"/>
  <c r="I484" i="4" s="1"/>
  <c r="D483" i="4"/>
  <c r="D482" i="4"/>
  <c r="D481" i="4"/>
  <c r="I481" i="4" s="1"/>
  <c r="D480" i="4"/>
  <c r="I480" i="4" s="1"/>
  <c r="D479" i="4"/>
  <c r="D478" i="4"/>
  <c r="I478" i="4" s="1"/>
  <c r="D477" i="4"/>
  <c r="D476" i="4"/>
  <c r="I476" i="4" s="1"/>
  <c r="D475" i="4"/>
  <c r="D474" i="4"/>
  <c r="D473" i="4"/>
  <c r="I473" i="4" s="1"/>
  <c r="D472" i="4"/>
  <c r="I472" i="4" s="1"/>
  <c r="D471" i="4"/>
  <c r="D470" i="4"/>
  <c r="I470" i="4" s="1"/>
  <c r="D469" i="4"/>
  <c r="D468" i="4"/>
  <c r="I468" i="4" s="1"/>
  <c r="D467" i="4"/>
  <c r="D466" i="4"/>
  <c r="D465" i="4"/>
  <c r="D464" i="4"/>
  <c r="I464" i="4" s="1"/>
  <c r="D463" i="4"/>
  <c r="D462" i="4"/>
  <c r="I462" i="4" s="1"/>
  <c r="D461" i="4"/>
  <c r="D460" i="4"/>
  <c r="I460" i="4" s="1"/>
  <c r="D459" i="4"/>
  <c r="D458" i="4"/>
  <c r="I458" i="4" s="1"/>
  <c r="D457" i="4"/>
  <c r="D456" i="4"/>
  <c r="I456" i="4" s="1"/>
  <c r="D455" i="4"/>
  <c r="D454" i="4"/>
  <c r="I454" i="4" s="1"/>
  <c r="D453" i="4"/>
  <c r="D452" i="4"/>
  <c r="I452" i="4" s="1"/>
  <c r="D451" i="4"/>
  <c r="D450" i="4"/>
  <c r="D449" i="4"/>
  <c r="I449" i="4" s="1"/>
  <c r="D448" i="4"/>
  <c r="I448" i="4" s="1"/>
  <c r="D447" i="4"/>
  <c r="D446" i="4"/>
  <c r="I446" i="4" s="1"/>
  <c r="D445" i="4"/>
  <c r="D444" i="4"/>
  <c r="I444" i="4" s="1"/>
  <c r="D443" i="4"/>
  <c r="D442" i="4"/>
  <c r="I442" i="4" s="1"/>
  <c r="D441" i="4"/>
  <c r="I441" i="4" s="1"/>
  <c r="D440" i="4"/>
  <c r="I440" i="4" s="1"/>
  <c r="D439" i="4"/>
  <c r="D438" i="4"/>
  <c r="D437" i="4"/>
  <c r="D436" i="4"/>
  <c r="I436" i="4" s="1"/>
  <c r="D435" i="4"/>
  <c r="D434" i="4"/>
  <c r="D433" i="4"/>
  <c r="D432" i="4"/>
  <c r="I432" i="4" s="1"/>
  <c r="D431" i="4"/>
  <c r="D430" i="4"/>
  <c r="I430" i="4" s="1"/>
  <c r="D429" i="4"/>
  <c r="D428" i="4"/>
  <c r="I428" i="4" s="1"/>
  <c r="D427" i="4"/>
  <c r="D426" i="4"/>
  <c r="D425" i="4"/>
  <c r="D424" i="4"/>
  <c r="I424" i="4" s="1"/>
  <c r="D423" i="4"/>
  <c r="D422" i="4"/>
  <c r="I422" i="4" s="1"/>
  <c r="D421" i="4"/>
  <c r="D420" i="4"/>
  <c r="I420" i="4" s="1"/>
  <c r="D419" i="4"/>
  <c r="D418" i="4"/>
  <c r="I418" i="4" s="1"/>
  <c r="D417" i="4"/>
  <c r="I417" i="4" s="1"/>
  <c r="D416" i="4"/>
  <c r="I416" i="4" s="1"/>
  <c r="D415" i="4"/>
  <c r="D414" i="4"/>
  <c r="I414" i="4" s="1"/>
  <c r="D413" i="4"/>
  <c r="D412" i="4"/>
  <c r="I412" i="4" s="1"/>
  <c r="D411" i="4"/>
  <c r="D410" i="4"/>
  <c r="D409" i="4"/>
  <c r="I409" i="4" s="1"/>
  <c r="D408" i="4"/>
  <c r="I408" i="4" s="1"/>
  <c r="D407" i="4"/>
  <c r="D406" i="4"/>
  <c r="I406" i="4" s="1"/>
  <c r="D405" i="4"/>
  <c r="D404" i="4"/>
  <c r="I404" i="4" s="1"/>
  <c r="D403" i="4"/>
  <c r="D402" i="4"/>
  <c r="I402" i="4" s="1"/>
  <c r="D401" i="4"/>
  <c r="D400" i="4"/>
  <c r="I400" i="4" s="1"/>
  <c r="D399" i="4"/>
  <c r="D398" i="4"/>
  <c r="I398" i="4" s="1"/>
  <c r="D397" i="4"/>
  <c r="D396" i="4"/>
  <c r="I396" i="4" s="1"/>
  <c r="D395" i="4"/>
  <c r="D394" i="4"/>
  <c r="D393" i="4"/>
  <c r="D392" i="4"/>
  <c r="I392" i="4" s="1"/>
  <c r="D391" i="4"/>
  <c r="D390" i="4"/>
  <c r="I390" i="4" s="1"/>
  <c r="D389" i="4"/>
  <c r="D388" i="4"/>
  <c r="I388" i="4" s="1"/>
  <c r="D387" i="4"/>
  <c r="D386" i="4"/>
  <c r="I386" i="4" s="1"/>
  <c r="D385" i="4"/>
  <c r="I385" i="4" s="1"/>
  <c r="D384" i="4"/>
  <c r="I384" i="4" s="1"/>
  <c r="D383" i="4"/>
  <c r="D382" i="4"/>
  <c r="I382" i="4" s="1"/>
  <c r="D381" i="4"/>
  <c r="D380" i="4"/>
  <c r="I380" i="4" s="1"/>
  <c r="D379" i="4"/>
  <c r="D378" i="4"/>
  <c r="D377" i="4"/>
  <c r="I377" i="4" s="1"/>
  <c r="D376" i="4"/>
  <c r="I376" i="4" s="1"/>
  <c r="D375" i="4"/>
  <c r="D374" i="4"/>
  <c r="I374" i="4" s="1"/>
  <c r="D373" i="4"/>
  <c r="D372" i="4"/>
  <c r="D371" i="4"/>
  <c r="D370" i="4"/>
  <c r="I370" i="4" s="1"/>
  <c r="D369" i="4"/>
  <c r="D368" i="4"/>
  <c r="I368" i="4" s="1"/>
  <c r="D367" i="4"/>
  <c r="D366" i="4"/>
  <c r="I366" i="4" s="1"/>
  <c r="D365" i="4"/>
  <c r="D364" i="4"/>
  <c r="I364" i="4" s="1"/>
  <c r="D363" i="4"/>
  <c r="D362" i="4"/>
  <c r="D361" i="4"/>
  <c r="D360" i="4"/>
  <c r="I360" i="4" s="1"/>
  <c r="D359" i="4"/>
  <c r="D358" i="4"/>
  <c r="I358" i="4" s="1"/>
  <c r="D357" i="4"/>
  <c r="D356" i="4"/>
  <c r="I356" i="4" s="1"/>
  <c r="D355" i="4"/>
  <c r="D354" i="4"/>
  <c r="I354" i="4" s="1"/>
  <c r="D353" i="4"/>
  <c r="I353" i="4" s="1"/>
  <c r="D352" i="4"/>
  <c r="I352" i="4" s="1"/>
  <c r="D351" i="4"/>
  <c r="D350" i="4"/>
  <c r="I350" i="4" s="1"/>
  <c r="D349" i="4"/>
  <c r="D348" i="4"/>
  <c r="I348" i="4" s="1"/>
  <c r="D347" i="4"/>
  <c r="D346" i="4"/>
  <c r="D345" i="4"/>
  <c r="I345" i="4" s="1"/>
  <c r="D344" i="4"/>
  <c r="I344" i="4" s="1"/>
  <c r="D343" i="4"/>
  <c r="D342" i="4"/>
  <c r="I342" i="4" s="1"/>
  <c r="D341" i="4"/>
  <c r="D340" i="4"/>
  <c r="I340" i="4" s="1"/>
  <c r="D339" i="4"/>
  <c r="D338" i="4"/>
  <c r="I338" i="4" s="1"/>
  <c r="D337" i="4"/>
  <c r="D336" i="4"/>
  <c r="I336" i="4" s="1"/>
  <c r="D335" i="4"/>
  <c r="D334" i="4"/>
  <c r="I334" i="4" s="1"/>
  <c r="D333" i="4"/>
  <c r="D332" i="4"/>
  <c r="I332" i="4" s="1"/>
  <c r="D331" i="4"/>
  <c r="D330" i="4"/>
  <c r="I330" i="4" s="1"/>
  <c r="D329" i="4"/>
  <c r="D328" i="4"/>
  <c r="I328" i="4" s="1"/>
  <c r="D327" i="4"/>
  <c r="D326" i="4"/>
  <c r="D325" i="4"/>
  <c r="D324" i="4"/>
  <c r="I324" i="4" s="1"/>
  <c r="D323" i="4"/>
  <c r="D322" i="4"/>
  <c r="I322" i="4" s="1"/>
  <c r="D321" i="4"/>
  <c r="I321" i="4" s="1"/>
  <c r="D320" i="4"/>
  <c r="I320" i="4" s="1"/>
  <c r="D319" i="4"/>
  <c r="D318" i="4"/>
  <c r="I318" i="4" s="1"/>
  <c r="D317" i="4"/>
  <c r="D316" i="4"/>
  <c r="I316" i="4" s="1"/>
  <c r="D315" i="4"/>
  <c r="D314" i="4"/>
  <c r="I314" i="4" s="1"/>
  <c r="D313" i="4"/>
  <c r="I313" i="4" s="1"/>
  <c r="D312" i="4"/>
  <c r="I312" i="4" s="1"/>
  <c r="D311" i="4"/>
  <c r="D310" i="4"/>
  <c r="D309" i="4"/>
  <c r="D308" i="4"/>
  <c r="I308" i="4" s="1"/>
  <c r="D307" i="4"/>
  <c r="D306" i="4"/>
  <c r="D305" i="4"/>
  <c r="D304" i="4"/>
  <c r="I304" i="4" s="1"/>
  <c r="D303" i="4"/>
  <c r="D302" i="4"/>
  <c r="I302" i="4" s="1"/>
  <c r="D301" i="4"/>
  <c r="D300" i="4"/>
  <c r="I300" i="4" s="1"/>
  <c r="D299" i="4"/>
  <c r="D298" i="4"/>
  <c r="I298" i="4" s="1"/>
  <c r="D297" i="4"/>
  <c r="D296" i="4"/>
  <c r="I296" i="4" s="1"/>
  <c r="D295" i="4"/>
  <c r="D294" i="4"/>
  <c r="I294" i="4" s="1"/>
  <c r="D293" i="4"/>
  <c r="D292" i="4"/>
  <c r="I292" i="4" s="1"/>
  <c r="D291" i="4"/>
  <c r="D290" i="4"/>
  <c r="D289" i="4"/>
  <c r="I289" i="4" s="1"/>
  <c r="D288" i="4"/>
  <c r="I288" i="4" s="1"/>
  <c r="D287" i="4"/>
  <c r="D286" i="4"/>
  <c r="I286" i="4" s="1"/>
  <c r="D285" i="4"/>
  <c r="D284" i="4"/>
  <c r="I284" i="4" s="1"/>
  <c r="D283" i="4"/>
  <c r="D282" i="4"/>
  <c r="I282" i="4" s="1"/>
  <c r="D281" i="4"/>
  <c r="I281" i="4" s="1"/>
  <c r="D280" i="4"/>
  <c r="I280" i="4" s="1"/>
  <c r="D279" i="4"/>
  <c r="D278" i="4"/>
  <c r="D277" i="4"/>
  <c r="D276" i="4"/>
  <c r="I276" i="4" s="1"/>
  <c r="D275" i="4"/>
  <c r="D274" i="4"/>
  <c r="D273" i="4"/>
  <c r="D272" i="4"/>
  <c r="I272" i="4" s="1"/>
  <c r="D271" i="4"/>
  <c r="D270" i="4"/>
  <c r="I270" i="4" s="1"/>
  <c r="D269" i="4"/>
  <c r="D268" i="4"/>
  <c r="I268" i="4" s="1"/>
  <c r="D267" i="4"/>
  <c r="D266" i="4"/>
  <c r="I266" i="4" s="1"/>
  <c r="D265" i="4"/>
  <c r="D264" i="4"/>
  <c r="I264" i="4" s="1"/>
  <c r="D263" i="4"/>
  <c r="D262" i="4"/>
  <c r="I262" i="4" s="1"/>
  <c r="D261" i="4"/>
  <c r="D260" i="4"/>
  <c r="I260" i="4" s="1"/>
  <c r="D259" i="4"/>
  <c r="D258" i="4"/>
  <c r="D257" i="4"/>
  <c r="I257" i="4" s="1"/>
  <c r="D256" i="4"/>
  <c r="I256" i="4" s="1"/>
  <c r="D255" i="4"/>
  <c r="D254" i="4"/>
  <c r="I254" i="4" s="1"/>
  <c r="D253" i="4"/>
  <c r="D252" i="4"/>
  <c r="I252" i="4" s="1"/>
  <c r="D251" i="4"/>
  <c r="D250" i="4"/>
  <c r="I250" i="4" s="1"/>
  <c r="D249" i="4"/>
  <c r="I249" i="4" s="1"/>
  <c r="D248" i="4"/>
  <c r="I248" i="4" s="1"/>
  <c r="D247" i="4"/>
  <c r="D246" i="4"/>
  <c r="I246" i="4" s="1"/>
  <c r="D245" i="4"/>
  <c r="D244" i="4"/>
  <c r="I244" i="4" s="1"/>
  <c r="D243" i="4"/>
  <c r="D242" i="4"/>
  <c r="I242" i="4" s="1"/>
  <c r="D241" i="4"/>
  <c r="D240" i="4"/>
  <c r="I240" i="4" s="1"/>
  <c r="D239" i="4"/>
  <c r="D238" i="4"/>
  <c r="D237" i="4"/>
  <c r="D236" i="4"/>
  <c r="I236" i="4" s="1"/>
  <c r="D235" i="4"/>
  <c r="D234" i="4"/>
  <c r="I234" i="4" s="1"/>
  <c r="D233" i="4"/>
  <c r="D232" i="4"/>
  <c r="I232" i="4" s="1"/>
  <c r="D231" i="4"/>
  <c r="D230" i="4"/>
  <c r="I230" i="4" s="1"/>
  <c r="D229" i="4"/>
  <c r="D228" i="4"/>
  <c r="I228" i="4" s="1"/>
  <c r="D227" i="4"/>
  <c r="D226" i="4"/>
  <c r="I226" i="4" s="1"/>
  <c r="D225" i="4"/>
  <c r="I225" i="4" s="1"/>
  <c r="D224" i="4"/>
  <c r="I224" i="4" s="1"/>
  <c r="D223" i="4"/>
  <c r="D222" i="4"/>
  <c r="D221" i="4"/>
  <c r="D220" i="4"/>
  <c r="I220" i="4" s="1"/>
  <c r="D219" i="4"/>
  <c r="D218" i="4"/>
  <c r="I218" i="4" s="1"/>
  <c r="D217" i="4"/>
  <c r="I217" i="4" s="1"/>
  <c r="D216" i="4"/>
  <c r="I216" i="4" s="1"/>
  <c r="D215" i="4"/>
  <c r="D214" i="4"/>
  <c r="I214" i="4" s="1"/>
  <c r="D213" i="4"/>
  <c r="D212" i="4"/>
  <c r="D211" i="4"/>
  <c r="D210" i="4"/>
  <c r="I210" i="4" s="1"/>
  <c r="D209" i="4"/>
  <c r="D208" i="4"/>
  <c r="I208" i="4" s="1"/>
  <c r="D207" i="4"/>
  <c r="D206" i="4"/>
  <c r="I206" i="4" s="1"/>
  <c r="D205" i="4"/>
  <c r="D204" i="4"/>
  <c r="I204" i="4" s="1"/>
  <c r="D203" i="4"/>
  <c r="D202" i="4"/>
  <c r="D201" i="4"/>
  <c r="D200" i="4"/>
  <c r="I200" i="4" s="1"/>
  <c r="D199" i="4"/>
  <c r="D198" i="4"/>
  <c r="I198" i="4" s="1"/>
  <c r="D197" i="4"/>
  <c r="D196" i="4"/>
  <c r="I196" i="4" s="1"/>
  <c r="D195" i="4"/>
  <c r="D194" i="4"/>
  <c r="I194" i="4" s="1"/>
  <c r="D193" i="4"/>
  <c r="I193" i="4" s="1"/>
  <c r="D192" i="4"/>
  <c r="I192" i="4" s="1"/>
  <c r="D191" i="4"/>
  <c r="D190" i="4"/>
  <c r="I190" i="4" s="1"/>
  <c r="D189" i="4"/>
  <c r="D188" i="4"/>
  <c r="I188" i="4" s="1"/>
  <c r="D187" i="4"/>
  <c r="D186" i="4"/>
  <c r="D185" i="4"/>
  <c r="I185" i="4" s="1"/>
  <c r="D184" i="4"/>
  <c r="I184" i="4" s="1"/>
  <c r="D183" i="4"/>
  <c r="D182" i="4"/>
  <c r="I182" i="4" s="1"/>
  <c r="D181" i="4"/>
  <c r="D180" i="4"/>
  <c r="I180" i="4" s="1"/>
  <c r="D179" i="4"/>
  <c r="D178" i="4"/>
  <c r="I178" i="4" s="1"/>
  <c r="D177" i="4"/>
  <c r="D176" i="4"/>
  <c r="I176" i="4" s="1"/>
  <c r="D175" i="4"/>
  <c r="D174" i="4"/>
  <c r="D173" i="4"/>
  <c r="D172" i="4"/>
  <c r="I172" i="4" s="1"/>
  <c r="D171" i="4"/>
  <c r="D170" i="4"/>
  <c r="I170" i="4" s="1"/>
  <c r="D169" i="4"/>
  <c r="D168" i="4"/>
  <c r="I168" i="4" s="1"/>
  <c r="D167" i="4"/>
  <c r="D166" i="4"/>
  <c r="I166" i="4" s="1"/>
  <c r="D165" i="4"/>
  <c r="D164" i="4"/>
  <c r="I164" i="4" s="1"/>
  <c r="D163" i="4"/>
  <c r="D162" i="4"/>
  <c r="I162" i="4" s="1"/>
  <c r="D161" i="4"/>
  <c r="I161" i="4" s="1"/>
  <c r="D160" i="4"/>
  <c r="I160" i="4" s="1"/>
  <c r="D159" i="4"/>
  <c r="D158" i="4"/>
  <c r="D157" i="4"/>
  <c r="D156" i="4"/>
  <c r="I156" i="4" s="1"/>
  <c r="D155" i="4"/>
  <c r="D154" i="4"/>
  <c r="I154" i="4" s="1"/>
  <c r="D153" i="4"/>
  <c r="I153" i="4" s="1"/>
  <c r="D152" i="4"/>
  <c r="I152" i="4" s="1"/>
  <c r="D151" i="4"/>
  <c r="D150" i="4"/>
  <c r="D149" i="4"/>
  <c r="D148" i="4"/>
  <c r="I148" i="4" s="1"/>
  <c r="D147" i="4"/>
  <c r="D146" i="4"/>
  <c r="D145" i="4"/>
  <c r="D144" i="4"/>
  <c r="I144" i="4" s="1"/>
  <c r="D143" i="4"/>
  <c r="D142" i="4"/>
  <c r="I142" i="4" s="1"/>
  <c r="D141" i="4"/>
  <c r="D140" i="4"/>
  <c r="I140" i="4" s="1"/>
  <c r="D139" i="4"/>
  <c r="D138" i="4"/>
  <c r="I138" i="4" s="1"/>
  <c r="D137" i="4"/>
  <c r="D136" i="4"/>
  <c r="I136" i="4" s="1"/>
  <c r="D135" i="4"/>
  <c r="D134" i="4"/>
  <c r="D133" i="4"/>
  <c r="D132" i="4"/>
  <c r="I132" i="4" s="1"/>
  <c r="D131" i="4"/>
  <c r="D130" i="4"/>
  <c r="I130" i="4" s="1"/>
  <c r="D129" i="4"/>
  <c r="I129" i="4" s="1"/>
  <c r="D128" i="4"/>
  <c r="I128" i="4" s="1"/>
  <c r="D127" i="4"/>
  <c r="D126" i="4"/>
  <c r="I126" i="4" s="1"/>
  <c r="D125" i="4"/>
  <c r="D124" i="4"/>
  <c r="I124" i="4" s="1"/>
  <c r="D123" i="4"/>
  <c r="D122" i="4"/>
  <c r="I122" i="4" s="1"/>
  <c r="D121" i="4"/>
  <c r="I121" i="4" s="1"/>
  <c r="D120" i="4"/>
  <c r="I120" i="4" s="1"/>
  <c r="D119" i="4"/>
  <c r="D118" i="4"/>
  <c r="D117" i="4"/>
  <c r="D116" i="4"/>
  <c r="I116" i="4" s="1"/>
  <c r="D115" i="4"/>
  <c r="D114" i="4"/>
  <c r="I114" i="4" s="1"/>
  <c r="D113" i="4"/>
  <c r="D112" i="4"/>
  <c r="I112" i="4" s="1"/>
  <c r="D111" i="4"/>
  <c r="D110" i="4"/>
  <c r="D109" i="4"/>
  <c r="D108" i="4"/>
  <c r="I108" i="4" s="1"/>
  <c r="D107" i="4"/>
  <c r="D106" i="4"/>
  <c r="I106" i="4" s="1"/>
  <c r="D105" i="4"/>
  <c r="D104" i="4"/>
  <c r="I104" i="4" s="1"/>
  <c r="D103" i="4"/>
  <c r="D102" i="4"/>
  <c r="I102" i="4" s="1"/>
  <c r="D101" i="4"/>
  <c r="D100" i="4"/>
  <c r="I100" i="4" s="1"/>
  <c r="D99" i="4"/>
  <c r="D98" i="4"/>
  <c r="D97" i="4"/>
  <c r="I97" i="4" s="1"/>
  <c r="D96" i="4"/>
  <c r="I96" i="4" s="1"/>
  <c r="D95" i="4"/>
  <c r="D94" i="4"/>
  <c r="I94" i="4" s="1"/>
  <c r="D93" i="4"/>
  <c r="D92" i="4"/>
  <c r="I92" i="4" s="1"/>
  <c r="D91" i="4"/>
  <c r="D90" i="4"/>
  <c r="I90" i="4" s="1"/>
  <c r="D89" i="4"/>
  <c r="I89" i="4" s="1"/>
  <c r="D88" i="4"/>
  <c r="I88" i="4" s="1"/>
  <c r="D87" i="4"/>
  <c r="D86" i="4"/>
  <c r="D85" i="4"/>
  <c r="D84" i="4"/>
  <c r="I84" i="4" s="1"/>
  <c r="D83" i="4"/>
  <c r="D82" i="4"/>
  <c r="I82" i="4" s="1"/>
  <c r="D81" i="4"/>
  <c r="D80" i="4"/>
  <c r="I80" i="4" s="1"/>
  <c r="D79" i="4"/>
  <c r="D78" i="4"/>
  <c r="I78" i="4" s="1"/>
  <c r="D77" i="4"/>
  <c r="D76" i="4"/>
  <c r="I76" i="4" s="1"/>
  <c r="D75" i="4"/>
  <c r="D74" i="4"/>
  <c r="D73" i="4"/>
  <c r="D72" i="4"/>
  <c r="I72" i="4" s="1"/>
  <c r="D71" i="4"/>
  <c r="D70" i="4"/>
  <c r="I70" i="4" s="1"/>
  <c r="D69" i="4"/>
  <c r="D68" i="4"/>
  <c r="I68" i="4" s="1"/>
  <c r="D67" i="4"/>
  <c r="D66" i="4"/>
  <c r="D65" i="4"/>
  <c r="I65" i="4" s="1"/>
  <c r="D64" i="4"/>
  <c r="I64" i="4" s="1"/>
  <c r="D63" i="4"/>
  <c r="D62" i="4"/>
  <c r="I62" i="4" s="1"/>
  <c r="D61" i="4"/>
  <c r="D60" i="4"/>
  <c r="I60" i="4" s="1"/>
  <c r="D59" i="4"/>
  <c r="D58" i="4"/>
  <c r="I58" i="4" s="1"/>
  <c r="D57" i="4"/>
  <c r="I57" i="4" s="1"/>
  <c r="D56" i="4"/>
  <c r="I56" i="4" s="1"/>
  <c r="D55" i="4"/>
  <c r="D54" i="4"/>
  <c r="I54" i="4" s="1"/>
  <c r="D53" i="4"/>
  <c r="D52" i="4"/>
  <c r="I52" i="4" s="1"/>
  <c r="D51" i="4"/>
  <c r="D50" i="4"/>
  <c r="I50" i="4" s="1"/>
  <c r="D49" i="4"/>
  <c r="D48" i="4"/>
  <c r="I48" i="4" s="1"/>
  <c r="D47" i="4"/>
  <c r="D46" i="4"/>
  <c r="I46" i="4" s="1"/>
  <c r="D45" i="4"/>
  <c r="D44" i="4"/>
  <c r="I44" i="4" s="1"/>
  <c r="D43" i="4"/>
  <c r="I43" i="4" s="1"/>
  <c r="D42" i="4"/>
  <c r="D41" i="4"/>
  <c r="D40" i="4"/>
  <c r="I40" i="4" s="1"/>
  <c r="D39" i="4"/>
  <c r="I39" i="4" s="1"/>
  <c r="D38" i="4"/>
  <c r="I38" i="4" s="1"/>
  <c r="D37" i="4"/>
  <c r="D36" i="4"/>
  <c r="I36" i="4" s="1"/>
  <c r="D35" i="4"/>
  <c r="I35" i="4" s="1"/>
  <c r="D34" i="4"/>
  <c r="I34" i="4" s="1"/>
  <c r="D33" i="4"/>
  <c r="D32" i="4"/>
  <c r="I32" i="4" s="1"/>
  <c r="D31" i="4"/>
  <c r="I31" i="4" s="1"/>
  <c r="D30" i="4"/>
  <c r="D29" i="4"/>
  <c r="I29" i="4" s="1"/>
  <c r="D28" i="4"/>
  <c r="I28" i="4" s="1"/>
  <c r="D27" i="4"/>
  <c r="I27" i="4" s="1"/>
  <c r="D26" i="4"/>
  <c r="I26" i="4" s="1"/>
  <c r="D25" i="4"/>
  <c r="D24" i="4"/>
  <c r="I24" i="4" s="1"/>
  <c r="D23" i="4"/>
  <c r="I23" i="4" s="1"/>
  <c r="D22" i="4"/>
  <c r="I22" i="4" s="1"/>
  <c r="D21" i="4"/>
  <c r="I21" i="4" s="1"/>
  <c r="D20" i="4"/>
  <c r="I20" i="4" s="1"/>
  <c r="D19" i="4"/>
  <c r="I19" i="4" s="1"/>
  <c r="D18" i="4"/>
  <c r="I18" i="4" s="1"/>
  <c r="D17" i="4"/>
  <c r="D16" i="4"/>
  <c r="I16" i="4" s="1"/>
  <c r="D15" i="4"/>
  <c r="I15" i="4" s="1"/>
  <c r="D14" i="4"/>
  <c r="D13" i="4"/>
  <c r="D12" i="4"/>
  <c r="I12" i="4" s="1"/>
  <c r="D11" i="4"/>
  <c r="I11" i="4" s="1"/>
  <c r="D10" i="4"/>
  <c r="I10" i="4" s="1"/>
  <c r="D9" i="4"/>
  <c r="D8" i="4"/>
  <c r="I8" i="4" s="1"/>
  <c r="D7" i="4"/>
  <c r="I7" i="4" s="1"/>
  <c r="D6" i="4"/>
  <c r="I6" i="4" s="1"/>
  <c r="D5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I738" i="4"/>
  <c r="I732" i="4"/>
  <c r="I718" i="4"/>
  <c r="I710" i="4"/>
  <c r="I702" i="4"/>
  <c r="I698" i="4"/>
  <c r="I690" i="4"/>
  <c r="I662" i="4"/>
  <c r="I650" i="4"/>
  <c r="I636" i="4"/>
  <c r="I622" i="4"/>
  <c r="I610" i="4"/>
  <c r="I598" i="4"/>
  <c r="I586" i="4"/>
  <c r="I578" i="4"/>
  <c r="I564" i="4"/>
  <c r="I554" i="4"/>
  <c r="I542" i="4"/>
  <c r="I518" i="4"/>
  <c r="I506" i="4"/>
  <c r="I498" i="4"/>
  <c r="I482" i="4"/>
  <c r="I474" i="4"/>
  <c r="I466" i="4"/>
  <c r="I450" i="4"/>
  <c r="I438" i="4"/>
  <c r="I434" i="4"/>
  <c r="I426" i="4"/>
  <c r="I410" i="4"/>
  <c r="I394" i="4"/>
  <c r="I378" i="4"/>
  <c r="I372" i="4"/>
  <c r="I362" i="4"/>
  <c r="I346" i="4"/>
  <c r="I326" i="4"/>
  <c r="I310" i="4"/>
  <c r="I306" i="4"/>
  <c r="I290" i="4"/>
  <c r="I278" i="4"/>
  <c r="I274" i="4"/>
  <c r="I258" i="4"/>
  <c r="I238" i="4"/>
  <c r="I222" i="4"/>
  <c r="I212" i="4"/>
  <c r="I202" i="4"/>
  <c r="I186" i="4"/>
  <c r="I174" i="4"/>
  <c r="I158" i="4"/>
  <c r="I150" i="4"/>
  <c r="I146" i="4"/>
  <c r="I134" i="4"/>
  <c r="I118" i="4"/>
  <c r="I110" i="4"/>
  <c r="I98" i="4"/>
  <c r="I86" i="4"/>
  <c r="I74" i="4"/>
  <c r="I66" i="4"/>
  <c r="I42" i="4"/>
  <c r="I30" i="4"/>
  <c r="I14" i="4"/>
  <c r="I13" i="4"/>
  <c r="I37" i="4"/>
  <c r="I45" i="4"/>
  <c r="I53" i="4"/>
  <c r="I77" i="4"/>
  <c r="I85" i="4"/>
  <c r="I101" i="4"/>
  <c r="I109" i="4"/>
  <c r="I117" i="4"/>
  <c r="I141" i="4"/>
  <c r="I149" i="4"/>
  <c r="I165" i="4"/>
  <c r="I173" i="4"/>
  <c r="I181" i="4"/>
  <c r="I205" i="4"/>
  <c r="I213" i="4"/>
  <c r="I229" i="4"/>
  <c r="I237" i="4"/>
  <c r="I245" i="4"/>
  <c r="I269" i="4"/>
  <c r="I277" i="4"/>
  <c r="I293" i="4"/>
  <c r="I301" i="4"/>
  <c r="I309" i="4"/>
  <c r="I333" i="4"/>
  <c r="I341" i="4"/>
  <c r="I357" i="4"/>
  <c r="I365" i="4"/>
  <c r="I373" i="4"/>
  <c r="I397" i="4"/>
  <c r="I405" i="4"/>
  <c r="I421" i="4"/>
  <c r="I429" i="4"/>
  <c r="I437" i="4"/>
  <c r="I461" i="4"/>
  <c r="I469" i="4"/>
  <c r="I485" i="4"/>
  <c r="I493" i="4"/>
  <c r="I501" i="4"/>
  <c r="I525" i="4"/>
  <c r="I533" i="4"/>
  <c r="I549" i="4"/>
  <c r="I557" i="4"/>
  <c r="I565" i="4"/>
  <c r="I589" i="4"/>
  <c r="I597" i="4"/>
  <c r="I613" i="4"/>
  <c r="I621" i="4"/>
  <c r="I629" i="4"/>
  <c r="I637" i="4"/>
  <c r="I661" i="4"/>
  <c r="I669" i="4"/>
  <c r="I677" i="4"/>
  <c r="I685" i="4"/>
  <c r="I693" i="4"/>
  <c r="I717" i="4"/>
  <c r="I725" i="4"/>
  <c r="I729" i="4"/>
  <c r="I733" i="4"/>
  <c r="I737" i="4"/>
  <c r="I61" i="4"/>
  <c r="I93" i="4"/>
  <c r="I137" i="4"/>
  <c r="I145" i="4"/>
  <c r="I169" i="4"/>
  <c r="I177" i="4"/>
  <c r="I201" i="4"/>
  <c r="I209" i="4"/>
  <c r="I253" i="4"/>
  <c r="I285" i="4"/>
  <c r="I317" i="4"/>
  <c r="I349" i="4"/>
  <c r="I361" i="4"/>
  <c r="I369" i="4"/>
  <c r="I393" i="4"/>
  <c r="I401" i="4"/>
  <c r="I425" i="4"/>
  <c r="I433" i="4"/>
  <c r="I457" i="4"/>
  <c r="I465" i="4"/>
  <c r="I489" i="4"/>
  <c r="I497" i="4"/>
  <c r="I521" i="4"/>
  <c r="I529" i="4"/>
  <c r="I553" i="4"/>
  <c r="I561" i="4"/>
  <c r="I585" i="4"/>
  <c r="I593" i="4"/>
  <c r="I605" i="4"/>
  <c r="I653" i="4"/>
  <c r="I701" i="4"/>
  <c r="I721" i="4"/>
  <c r="I9" i="4"/>
  <c r="I17" i="4"/>
  <c r="I25" i="4"/>
  <c r="I33" i="4"/>
  <c r="I41" i="4"/>
  <c r="I49" i="4"/>
  <c r="I73" i="4"/>
  <c r="I81" i="4"/>
  <c r="I105" i="4"/>
  <c r="I113" i="4"/>
  <c r="I125" i="4"/>
  <c r="I157" i="4"/>
  <c r="I189" i="4"/>
  <c r="I221" i="4"/>
  <c r="I233" i="4"/>
  <c r="I241" i="4"/>
  <c r="I265" i="4"/>
  <c r="I273" i="4"/>
  <c r="I297" i="4"/>
  <c r="I305" i="4"/>
  <c r="I329" i="4"/>
  <c r="I337" i="4"/>
  <c r="I381" i="4"/>
  <c r="I413" i="4"/>
  <c r="I445" i="4"/>
  <c r="I477" i="4"/>
  <c r="I509" i="4"/>
  <c r="I541" i="4"/>
  <c r="I573" i="4"/>
  <c r="I641" i="4"/>
  <c r="I665" i="4"/>
  <c r="I67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99" i="4"/>
  <c r="I203" i="4"/>
  <c r="I207" i="4"/>
  <c r="I211" i="4"/>
  <c r="I215" i="4"/>
  <c r="I219" i="4"/>
  <c r="I223" i="4"/>
  <c r="I227" i="4"/>
  <c r="I231" i="4"/>
  <c r="I235" i="4"/>
  <c r="I239" i="4"/>
  <c r="I243" i="4"/>
  <c r="I247" i="4"/>
  <c r="I251" i="4"/>
  <c r="I255" i="4"/>
  <c r="I259" i="4"/>
  <c r="I263" i="4"/>
  <c r="I267" i="4"/>
  <c r="I271" i="4"/>
  <c r="I275" i="4"/>
  <c r="I279" i="4"/>
  <c r="I283" i="4"/>
  <c r="I287" i="4"/>
  <c r="I291" i="4"/>
  <c r="I295" i="4"/>
  <c r="I299" i="4"/>
  <c r="I303" i="4"/>
  <c r="I307" i="4"/>
  <c r="I311" i="4"/>
  <c r="I315" i="4"/>
  <c r="I319" i="4"/>
  <c r="I323" i="4"/>
  <c r="I327" i="4"/>
  <c r="I331" i="4"/>
  <c r="I335" i="4"/>
  <c r="I339" i="4"/>
  <c r="I343" i="4"/>
  <c r="I347" i="4"/>
  <c r="I351" i="4"/>
  <c r="I355" i="4"/>
  <c r="I359" i="4"/>
  <c r="I363" i="4"/>
  <c r="I367" i="4"/>
  <c r="I371" i="4"/>
  <c r="I375" i="4"/>
  <c r="I379" i="4"/>
  <c r="I383" i="4"/>
  <c r="I387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503" i="4"/>
  <c r="I507" i="4"/>
  <c r="I511" i="4"/>
  <c r="I515" i="4"/>
  <c r="I519" i="4"/>
  <c r="I523" i="4"/>
  <c r="I527" i="4"/>
  <c r="I531" i="4"/>
  <c r="I535" i="4"/>
  <c r="I539" i="4"/>
  <c r="I543" i="4"/>
  <c r="I547" i="4"/>
  <c r="I551" i="4"/>
  <c r="I555" i="4"/>
  <c r="I559" i="4"/>
  <c r="I563" i="4"/>
  <c r="I567" i="4"/>
  <c r="I571" i="4"/>
  <c r="I575" i="4"/>
  <c r="I579" i="4"/>
  <c r="I583" i="4"/>
  <c r="I587" i="4"/>
  <c r="I591" i="4"/>
  <c r="I595" i="4"/>
  <c r="I599" i="4"/>
  <c r="I603" i="4"/>
  <c r="I607" i="4"/>
  <c r="I611" i="4"/>
  <c r="I615" i="4"/>
  <c r="I619" i="4"/>
  <c r="I623" i="4"/>
  <c r="I627" i="4"/>
  <c r="I631" i="4"/>
  <c r="I635" i="4"/>
  <c r="I639" i="4"/>
  <c r="I643" i="4"/>
  <c r="I647" i="4"/>
  <c r="I651" i="4"/>
  <c r="I655" i="4"/>
  <c r="I659" i="4"/>
  <c r="I663" i="4"/>
  <c r="I667" i="4"/>
  <c r="I671" i="4"/>
  <c r="I675" i="4"/>
  <c r="I679" i="4"/>
  <c r="I683" i="4"/>
  <c r="I687" i="4"/>
  <c r="I691" i="4"/>
  <c r="I695" i="4"/>
  <c r="I699" i="4"/>
  <c r="I703" i="4"/>
  <c r="I707" i="4"/>
  <c r="I711" i="4"/>
  <c r="I715" i="4"/>
  <c r="I719" i="4"/>
  <c r="I723" i="4"/>
  <c r="Y738" i="4"/>
  <c r="Y737" i="4"/>
  <c r="Y736" i="4"/>
  <c r="Y735" i="4"/>
  <c r="Y734" i="4"/>
  <c r="Y733" i="4"/>
  <c r="Y732" i="4"/>
  <c r="Y731" i="4"/>
  <c r="Y730" i="4"/>
  <c r="Y729" i="4"/>
  <c r="Y728" i="4"/>
  <c r="Y727" i="4"/>
  <c r="Y726" i="4"/>
  <c r="Y725" i="4"/>
  <c r="Y724" i="4"/>
  <c r="Y723" i="4"/>
  <c r="Y722" i="4"/>
  <c r="Y721" i="4"/>
  <c r="Y720" i="4"/>
  <c r="Y719" i="4"/>
  <c r="Y718" i="4"/>
  <c r="Y717" i="4"/>
  <c r="Y716" i="4"/>
  <c r="Y715" i="4"/>
  <c r="Y714" i="4"/>
  <c r="Y713" i="4"/>
  <c r="Y712" i="4"/>
  <c r="Y711" i="4"/>
  <c r="Y710" i="4"/>
  <c r="Y708" i="4"/>
  <c r="Y707" i="4"/>
  <c r="Y706" i="4"/>
  <c r="Y705" i="4"/>
  <c r="Y704" i="4"/>
  <c r="Y703" i="4"/>
  <c r="Y702" i="4"/>
  <c r="Y701" i="4"/>
  <c r="Y700" i="4"/>
  <c r="Y699" i="4"/>
  <c r="Y698" i="4"/>
  <c r="Y697" i="4"/>
  <c r="Y696" i="4"/>
  <c r="Y695" i="4"/>
  <c r="Y694" i="4"/>
  <c r="Y693" i="4"/>
  <c r="Y692" i="4"/>
  <c r="Y691" i="4"/>
  <c r="Y690" i="4"/>
  <c r="Y689" i="4"/>
  <c r="Y688" i="4"/>
  <c r="Y687" i="4"/>
  <c r="Y686" i="4"/>
  <c r="Y685" i="4"/>
  <c r="Y684" i="4"/>
  <c r="Y683" i="4"/>
  <c r="Y682" i="4"/>
  <c r="Y681" i="4"/>
  <c r="Y680" i="4"/>
  <c r="Y679" i="4"/>
  <c r="Y678" i="4"/>
  <c r="Y677" i="4"/>
  <c r="Y676" i="4"/>
  <c r="Y675" i="4"/>
  <c r="Y674" i="4"/>
  <c r="Y673" i="4"/>
  <c r="Y672" i="4"/>
  <c r="Y671" i="4"/>
  <c r="Y670" i="4"/>
  <c r="Y669" i="4"/>
  <c r="Y668" i="4"/>
  <c r="Y667" i="4"/>
  <c r="Y666" i="4"/>
  <c r="Y665" i="4"/>
  <c r="Y664" i="4"/>
  <c r="Y663" i="4"/>
  <c r="Y662" i="4"/>
  <c r="Y661" i="4"/>
  <c r="Y660" i="4"/>
  <c r="Y659" i="4"/>
  <c r="Y658" i="4"/>
  <c r="Y657" i="4"/>
  <c r="Y656" i="4"/>
  <c r="Y655" i="4"/>
  <c r="Y654" i="4"/>
  <c r="Y653" i="4"/>
  <c r="Y652" i="4"/>
  <c r="Y651" i="4"/>
  <c r="Y650" i="4"/>
  <c r="Y649" i="4"/>
  <c r="Y648" i="4"/>
  <c r="Y647" i="4"/>
  <c r="Y646" i="4"/>
  <c r="Y644" i="4"/>
  <c r="Y643" i="4"/>
  <c r="Y642" i="4"/>
  <c r="Y641" i="4"/>
  <c r="Y640" i="4"/>
  <c r="Y639" i="4"/>
  <c r="Y638" i="4"/>
  <c r="Y637" i="4"/>
  <c r="Y636" i="4"/>
  <c r="Y635" i="4"/>
  <c r="Y634" i="4"/>
  <c r="Y633" i="4"/>
  <c r="Y632" i="4"/>
  <c r="Y631" i="4"/>
  <c r="Y630" i="4"/>
  <c r="Y629" i="4"/>
  <c r="Y628" i="4"/>
  <c r="Y627" i="4"/>
  <c r="Y626" i="4"/>
  <c r="Y625" i="4"/>
  <c r="Y624" i="4"/>
  <c r="Y623" i="4"/>
  <c r="Y622" i="4"/>
  <c r="Y621" i="4"/>
  <c r="Y620" i="4"/>
  <c r="Y619" i="4"/>
  <c r="Y618" i="4"/>
  <c r="Y617" i="4"/>
  <c r="Y616" i="4"/>
  <c r="Y615" i="4"/>
  <c r="Y614" i="4"/>
  <c r="Y613" i="4"/>
  <c r="Y612" i="4"/>
  <c r="Y611" i="4"/>
  <c r="Y610" i="4"/>
  <c r="Y609" i="4"/>
  <c r="Y608" i="4"/>
  <c r="Y607" i="4"/>
  <c r="Y606" i="4"/>
  <c r="Y605" i="4"/>
  <c r="Y604" i="4"/>
  <c r="Y603" i="4"/>
  <c r="Y602" i="4"/>
  <c r="Y601" i="4"/>
  <c r="Y600" i="4"/>
  <c r="Y599" i="4"/>
  <c r="Y598" i="4"/>
  <c r="Y597" i="4"/>
  <c r="Y596" i="4"/>
  <c r="Y595" i="4"/>
  <c r="Y594" i="4"/>
  <c r="Y593" i="4"/>
  <c r="Y592" i="4"/>
  <c r="Y591" i="4"/>
  <c r="Y590" i="4"/>
  <c r="Y589" i="4"/>
  <c r="Y588" i="4"/>
  <c r="Y587" i="4"/>
  <c r="Y586" i="4"/>
  <c r="Y585" i="4"/>
  <c r="Y584" i="4"/>
  <c r="Y583" i="4"/>
  <c r="Y582" i="4"/>
  <c r="Y580" i="4"/>
  <c r="Y579" i="4"/>
  <c r="Y578" i="4"/>
  <c r="Y577" i="4"/>
  <c r="Y576" i="4"/>
  <c r="Y575" i="4"/>
  <c r="Y574" i="4"/>
  <c r="Y573" i="4"/>
  <c r="Y572" i="4"/>
  <c r="Y571" i="4"/>
  <c r="Y570" i="4"/>
  <c r="Y569" i="4"/>
  <c r="Y568" i="4"/>
  <c r="Y567" i="4"/>
  <c r="Y566" i="4"/>
  <c r="Y565" i="4"/>
  <c r="Y564" i="4"/>
  <c r="Y563" i="4"/>
  <c r="Y562" i="4"/>
  <c r="Y561" i="4"/>
  <c r="Y560" i="4"/>
  <c r="Y559" i="4"/>
  <c r="Y558" i="4"/>
  <c r="Y557" i="4"/>
  <c r="Y556" i="4"/>
  <c r="Y555" i="4"/>
  <c r="Y554" i="4"/>
  <c r="Y553" i="4"/>
  <c r="Y552" i="4"/>
  <c r="Y551" i="4"/>
  <c r="Y550" i="4"/>
  <c r="Y549" i="4"/>
  <c r="Y548" i="4"/>
  <c r="Y547" i="4"/>
  <c r="Y546" i="4"/>
  <c r="Y545" i="4"/>
  <c r="Y544" i="4"/>
  <c r="Y543" i="4"/>
  <c r="Y542" i="4"/>
  <c r="Y541" i="4"/>
  <c r="Y540" i="4"/>
  <c r="Y539" i="4"/>
  <c r="Y538" i="4"/>
  <c r="Y537" i="4"/>
  <c r="Y536" i="4"/>
  <c r="Y535" i="4"/>
  <c r="Y534" i="4"/>
  <c r="Y533" i="4"/>
  <c r="Y532" i="4"/>
  <c r="Y531" i="4"/>
  <c r="Y530" i="4"/>
  <c r="Y529" i="4"/>
  <c r="Y528" i="4"/>
  <c r="Y527" i="4"/>
  <c r="Y526" i="4"/>
  <c r="Y525" i="4"/>
  <c r="Y524" i="4"/>
  <c r="Y523" i="4"/>
  <c r="Y522" i="4"/>
  <c r="Y521" i="4"/>
  <c r="Y520" i="4"/>
  <c r="Y519" i="4"/>
  <c r="Y518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AB4" i="4" l="1"/>
  <c r="AC4" i="4" s="1"/>
  <c r="V4" i="4"/>
  <c r="S4" i="4"/>
  <c r="N4" i="4"/>
  <c r="M4" i="4"/>
  <c r="L4" i="4"/>
  <c r="J4" i="4"/>
  <c r="E4" i="4"/>
  <c r="Y4" i="4" l="1"/>
  <c r="P4" i="4" l="1"/>
  <c r="D4" i="4"/>
  <c r="AE709" i="4"/>
  <c r="Y709" i="4"/>
  <c r="P709" i="4"/>
  <c r="I709" i="4"/>
  <c r="AE645" i="4"/>
  <c r="Y645" i="4"/>
  <c r="P645" i="4"/>
  <c r="I645" i="4"/>
  <c r="AE581" i="4"/>
  <c r="Y581" i="4"/>
  <c r="P581" i="4"/>
  <c r="I581" i="4"/>
  <c r="AE517" i="4"/>
  <c r="Y517" i="4"/>
  <c r="P517" i="4"/>
  <c r="I517" i="4"/>
  <c r="AE453" i="4"/>
  <c r="Y453" i="4"/>
  <c r="P453" i="4"/>
  <c r="I453" i="4"/>
  <c r="AE389" i="4"/>
  <c r="Y389" i="4"/>
  <c r="P389" i="4"/>
  <c r="I389" i="4"/>
  <c r="AE325" i="4"/>
  <c r="Y325" i="4"/>
  <c r="P325" i="4"/>
  <c r="I325" i="4"/>
  <c r="AE261" i="4"/>
  <c r="Y261" i="4"/>
  <c r="P261" i="4"/>
  <c r="I261" i="4"/>
  <c r="AE197" i="4"/>
  <c r="Y197" i="4"/>
  <c r="P197" i="4"/>
  <c r="I197" i="4"/>
  <c r="AE133" i="4"/>
  <c r="Y133" i="4"/>
  <c r="P133" i="4"/>
  <c r="I133" i="4"/>
  <c r="AE69" i="4"/>
  <c r="Y69" i="4"/>
  <c r="P69" i="4"/>
  <c r="I69" i="4"/>
  <c r="AE5" i="4"/>
  <c r="Y5" i="4"/>
  <c r="P5" i="4"/>
  <c r="I5" i="4"/>
</calcChain>
</file>

<file path=xl/sharedStrings.xml><?xml version="1.0" encoding="utf-8"?>
<sst xmlns="http://schemas.openxmlformats.org/spreadsheetml/2006/main" count="5354" uniqueCount="643">
  <si>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</si>
  <si>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</si>
  <si>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</si>
  <si>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</si>
  <si>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</si>
  <si>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</si>
  <si>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</si>
  <si>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</si>
  <si>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</si>
  <si>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</si>
  <si>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</si>
  <si>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</si>
  <si>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</si>
  <si>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</si>
  <si>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</si>
  <si>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</si>
  <si>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</si>
  <si>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</si>
  <si>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</si>
  <si>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</si>
  <si>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</si>
  <si>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</si>
  <si>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</si>
  <si>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</si>
  <si>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</si>
  <si>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</si>
  <si>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</si>
  <si>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</si>
  <si>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</si>
  <si>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</si>
  <si>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</si>
  <si>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</si>
  <si>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</si>
  <si>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</si>
  <si>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</si>
  <si>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</si>
  <si>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</si>
  <si>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</si>
  <si>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</si>
  <si>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</si>
  <si>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</si>
  <si>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</si>
  <si>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</si>
  <si>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</si>
  <si>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</si>
  <si>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</si>
  <si>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</si>
  <si>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</si>
  <si>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</si>
  <si>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</si>
  <si>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</si>
  <si>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</si>
  <si>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</si>
  <si>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</si>
  <si>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</si>
  <si>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</si>
  <si>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</si>
  <si>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</si>
  <si>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</si>
  <si>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</si>
  <si>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</si>
  <si>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</si>
  <si>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</si>
  <si>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</si>
  <si>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</si>
  <si>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</si>
  <si>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</si>
  <si>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</si>
  <si>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</si>
  <si>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</si>
  <si>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</si>
  <si>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</si>
  <si>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</si>
  <si>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</si>
  <si>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</si>
  <si>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</si>
  <si>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</si>
  <si>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</si>
  <si>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</si>
  <si>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</si>
  <si>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</si>
  <si>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</si>
  <si>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</si>
  <si>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</si>
  <si>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</si>
  <si>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</si>
  <si>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</si>
  <si>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</si>
  <si>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</si>
  <si>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</si>
  <si>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</si>
  <si>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</si>
  <si>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</si>
  <si>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</si>
  <si>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</si>
  <si>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</si>
  <si>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</si>
  <si>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</si>
  <si>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</si>
  <si>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</si>
  <si>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</si>
  <si>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</si>
  <si>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</si>
  <si>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</si>
  <si>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</si>
  <si>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</si>
  <si>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</si>
  <si>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</si>
  <si>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</si>
  <si>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</si>
  <si>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</si>
  <si>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</si>
  <si>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</si>
  <si>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</si>
  <si>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</si>
  <si>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</si>
  <si>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</si>
  <si>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</si>
  <si>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</si>
  <si>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</si>
  <si>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</si>
  <si>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</si>
  <si>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</si>
  <si>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</si>
  <si>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</si>
  <si>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</si>
  <si>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</si>
  <si>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</si>
  <si>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</si>
  <si>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</si>
  <si>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</si>
  <si>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</si>
  <si>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</si>
  <si>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</si>
  <si>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</si>
  <si>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</si>
  <si>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</si>
  <si>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</si>
  <si>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</si>
  <si>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</si>
  <si>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</si>
  <si>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</si>
  <si>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</si>
  <si>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</si>
  <si>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</si>
  <si>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</si>
  <si>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</si>
  <si>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</si>
  <si>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</si>
  <si>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</si>
  <si>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</si>
  <si>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</si>
  <si>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</si>
  <si>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</si>
  <si>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</si>
  <si>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</si>
  <si>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</si>
  <si>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</si>
  <si>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</si>
  <si>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</si>
  <si>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</si>
  <si>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</si>
  <si>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</si>
  <si>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</si>
  <si>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</si>
  <si>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</si>
  <si>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</si>
  <si>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</si>
  <si>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</si>
  <si>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</si>
  <si>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</si>
  <si>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</si>
  <si>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</si>
  <si>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</si>
  <si>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</si>
  <si>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</si>
  <si>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</si>
  <si>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</si>
  <si>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</si>
  <si>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</si>
  <si>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</si>
  <si>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</si>
  <si>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</si>
  <si>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</si>
  <si>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</si>
  <si>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</si>
  <si>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</si>
  <si>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</si>
  <si>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</si>
  <si>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</si>
  <si>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</si>
  <si>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</si>
  <si>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</si>
  <si>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</si>
  <si>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</si>
  <si>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</si>
  <si>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</si>
  <si>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</si>
  <si>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</si>
  <si>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</si>
  <si>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</si>
  <si>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</si>
  <si>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</si>
  <si>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</si>
  <si>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</si>
  <si>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</si>
  <si>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</si>
  <si>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</si>
  <si>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</si>
  <si>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</si>
  <si>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</si>
  <si>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</si>
  <si>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</si>
  <si>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</si>
  <si>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</si>
  <si>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</si>
  <si>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</si>
  <si>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</si>
  <si>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</si>
  <si>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</si>
  <si>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</si>
  <si>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</si>
  <si>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</si>
  <si>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</si>
  <si>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</si>
  <si>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</si>
  <si>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</si>
  <si>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</si>
  <si>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</si>
  <si>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</si>
  <si>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</si>
  <si>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</si>
  <si>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</si>
  <si>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</si>
  <si>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</si>
  <si>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</si>
  <si>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</si>
  <si>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</si>
  <si>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</si>
  <si>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</si>
  <si>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</si>
  <si>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</si>
  <si>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</si>
  <si>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</si>
  <si>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</si>
  <si>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</si>
  <si>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</si>
  <si>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</si>
  <si>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</si>
  <si>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</si>
  <si>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</si>
  <si>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</si>
  <si>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</si>
  <si>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</si>
  <si>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</si>
  <si>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</si>
  <si>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</si>
  <si>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</si>
  <si>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</si>
  <si>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</si>
  <si>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</si>
  <si>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</si>
  <si>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</si>
  <si>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</si>
  <si>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</si>
  <si>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</si>
  <si>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</si>
  <si>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</si>
  <si>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</si>
  <si>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</si>
  <si>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</si>
  <si>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</si>
  <si>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</si>
  <si>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</si>
  <si>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</si>
  <si>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</si>
  <si>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</si>
  <si>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</si>
  <si>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</si>
  <si>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</si>
  <si>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</si>
  <si>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</si>
  <si>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</si>
  <si>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</si>
  <si>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</si>
  <si>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</si>
  <si>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</si>
  <si>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</si>
  <si>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</si>
  <si>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</si>
  <si>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</si>
  <si>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</si>
  <si>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</si>
  <si>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</si>
  <si>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</si>
  <si>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</si>
  <si>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</si>
  <si>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</si>
  <si>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</si>
  <si>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</si>
  <si>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</si>
  <si>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</si>
  <si>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</si>
  <si>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</si>
  <si>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</si>
  <si>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</si>
  <si>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</si>
  <si>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</si>
  <si>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</si>
  <si>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</si>
  <si>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</si>
  <si>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</si>
  <si>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</si>
  <si>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</si>
  <si>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</si>
  <si>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</si>
  <si>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</si>
  <si>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</si>
  <si>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</si>
  <si>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</si>
  <si>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</si>
  <si>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</si>
  <si>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</si>
  <si>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</si>
  <si>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</si>
  <si>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</si>
  <si>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</si>
  <si>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</si>
  <si>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</si>
  <si>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</si>
  <si>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</si>
  <si>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</si>
  <si>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</si>
  <si>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</si>
  <si>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</si>
  <si>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</si>
  <si>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</si>
  <si>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</si>
  <si>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</si>
  <si>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</si>
  <si>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</si>
  <si>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</si>
  <si>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</si>
  <si>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</si>
  <si>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</si>
  <si>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</si>
  <si>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</si>
  <si>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</si>
  <si>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</si>
  <si>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</si>
  <si>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</si>
  <si>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</si>
  <si>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</si>
  <si>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</si>
  <si>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</si>
  <si>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</si>
  <si>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</si>
  <si>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</si>
  <si>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</si>
  <si>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</si>
  <si>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</si>
  <si>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</si>
  <si>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</si>
  <si>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</si>
  <si>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</si>
  <si>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</si>
  <si>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</si>
  <si>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</si>
  <si>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</si>
  <si>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</si>
  <si>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</si>
  <si>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</si>
  <si>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</si>
  <si>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</si>
  <si>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</si>
  <si>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</si>
  <si>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</si>
  <si>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</si>
  <si>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</si>
  <si>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</si>
  <si>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</si>
  <si>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</si>
  <si>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</si>
  <si>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</si>
  <si>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</si>
  <si>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</si>
  <si>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</si>
  <si>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</si>
  <si>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</si>
  <si>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</si>
  <si>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</si>
  <si>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</si>
  <si>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</si>
  <si>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</si>
  <si>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</si>
  <si>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</si>
  <si>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</si>
  <si>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</si>
  <si>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</si>
  <si>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</si>
  <si>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</si>
  <si>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</si>
  <si>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</si>
  <si>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</si>
  <si>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</si>
  <si>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</si>
  <si>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</si>
  <si>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</si>
  <si>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</si>
  <si>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</si>
  <si>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</si>
  <si>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</si>
  <si>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</si>
  <si>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</si>
  <si>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</si>
  <si>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</si>
  <si>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</si>
  <si>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</si>
  <si>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</si>
  <si>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</si>
  <si>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</si>
  <si>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</si>
  <si>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</si>
  <si>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</si>
  <si>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</si>
  <si>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</si>
  <si>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</si>
  <si>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</si>
  <si>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</si>
  <si>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</si>
  <si>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</si>
  <si>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</si>
  <si>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</si>
  <si>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</si>
  <si>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</si>
  <si>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</si>
  <si>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</si>
  <si>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</si>
  <si>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</si>
  <si>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</si>
  <si>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</si>
  <si>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</si>
  <si>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</si>
  <si>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</si>
  <si>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</si>
  <si>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</si>
  <si>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</si>
  <si>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</si>
  <si>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</si>
  <si>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</si>
  <si>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</si>
  <si>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</si>
  <si>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</si>
  <si>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</si>
  <si>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</si>
  <si>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</si>
  <si>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</si>
  <si>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</si>
  <si>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</si>
  <si>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</si>
  <si>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</si>
  <si>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</si>
  <si>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</si>
  <si>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</si>
  <si>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</si>
  <si>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</si>
  <si>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</si>
  <si>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</si>
  <si>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</si>
  <si>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</si>
  <si>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</si>
  <si>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</si>
  <si>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</si>
  <si>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</si>
  <si>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</si>
  <si>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</si>
  <si>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</si>
  <si>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</si>
  <si>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</si>
  <si>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</si>
  <si>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</si>
  <si>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</si>
  <si>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</si>
  <si>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</si>
  <si>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</si>
  <si>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</si>
  <si>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</si>
  <si>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</si>
  <si>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</si>
  <si>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</si>
  <si>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</si>
  <si>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</si>
  <si>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</si>
  <si>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</si>
  <si>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</si>
  <si>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</si>
  <si>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</si>
  <si>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</si>
  <si>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</si>
  <si>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</si>
  <si>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</si>
  <si>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</si>
  <si>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</si>
  <si>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</si>
  <si>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</si>
  <si>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</si>
  <si>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</si>
  <si>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</si>
  <si>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</si>
  <si>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</si>
  <si>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</si>
  <si>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</si>
  <si>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</si>
  <si>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</si>
  <si>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</si>
  <si>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</si>
  <si>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</si>
  <si>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</si>
  <si>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</si>
  <si>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</si>
  <si>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</si>
  <si>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</si>
  <si>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</si>
  <si>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</si>
  <si>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</si>
  <si>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</si>
  <si>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</si>
  <si>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</si>
  <si>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</si>
  <si>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</si>
  <si>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</si>
  <si>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</si>
  <si>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</si>
  <si>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</si>
  <si>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</si>
  <si>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</si>
  <si>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</si>
  <si>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</si>
  <si>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</si>
  <si>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</si>
  <si>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</si>
  <si>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</si>
  <si>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</si>
  <si>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</si>
  <si>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</si>
  <si>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</si>
  <si>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</si>
  <si>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</si>
  <si>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</si>
  <si>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</si>
  <si>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</si>
  <si>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</si>
  <si>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</si>
  <si>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</si>
  <si>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</si>
  <si>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</si>
  <si>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</si>
  <si>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</si>
  <si>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</si>
  <si>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</si>
  <si>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</si>
  <si>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</si>
  <si>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</si>
  <si>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</si>
  <si>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</si>
  <si>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</si>
  <si>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</si>
  <si>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</si>
  <si>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</si>
  <si>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</si>
  <si>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</si>
  <si>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</si>
  <si>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</si>
  <si>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</si>
  <si>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</si>
  <si>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</si>
  <si>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</si>
  <si>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</si>
  <si>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</si>
  <si>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</si>
  <si>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</si>
  <si>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</si>
  <si>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</si>
  <si>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</si>
  <si>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</si>
  <si>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</si>
  <si>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</si>
  <si>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</si>
  <si>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</si>
  <si>
    <t>Rótulos de Linha</t>
  </si>
  <si>
    <t>Total Geral</t>
  </si>
  <si>
    <t>Contagem de Liefer</t>
  </si>
  <si>
    <t>Rótulos de Coluna</t>
  </si>
  <si>
    <t>AGUARDANDO TRANSPORTE</t>
  </si>
  <si>
    <t>DTA EADI</t>
  </si>
  <si>
    <t>DTA TRANSP</t>
  </si>
  <si>
    <t>EM DESOVA</t>
  </si>
  <si>
    <t>FINALIZADO</t>
  </si>
  <si>
    <t>RETIDO MAPA</t>
  </si>
  <si>
    <t>#N/D</t>
  </si>
  <si>
    <t>15/02/2022</t>
  </si>
  <si>
    <t>22/02/2022</t>
  </si>
  <si>
    <t>21/02/2022</t>
  </si>
  <si>
    <t>23/02/2022</t>
  </si>
  <si>
    <t>25/03/2022</t>
  </si>
  <si>
    <t>22/03/2022</t>
  </si>
  <si>
    <t>24/02/2022</t>
  </si>
  <si>
    <t>11/03/2022</t>
  </si>
  <si>
    <t>02/03/2022</t>
  </si>
  <si>
    <t>09/03/2022</t>
  </si>
  <si>
    <t>10/03/2022</t>
  </si>
  <si>
    <t>04/03/2022</t>
  </si>
  <si>
    <t>21/03/2022</t>
  </si>
  <si>
    <t>02/02/2022</t>
  </si>
  <si>
    <t>14/02/2022</t>
  </si>
  <si>
    <t>08/02/2022</t>
  </si>
  <si>
    <t>16/02/2022</t>
  </si>
  <si>
    <t>18/03/2022</t>
  </si>
  <si>
    <t>03/03/2022</t>
  </si>
  <si>
    <t>28/02/2022</t>
  </si>
  <si>
    <t>15/03/2022</t>
  </si>
  <si>
    <t>03/02/2022</t>
  </si>
  <si>
    <t>17/03/2022</t>
  </si>
  <si>
    <t>24/03/2022</t>
  </si>
  <si>
    <t>11/02/2022</t>
  </si>
  <si>
    <t>18/02/2022</t>
  </si>
  <si>
    <t>23/03/2022</t>
  </si>
  <si>
    <t>25/02/2022</t>
  </si>
  <si>
    <t>08/03/2022</t>
  </si>
  <si>
    <t>07/03/2022</t>
  </si>
  <si>
    <t>16/03/2022</t>
  </si>
  <si>
    <t>14/03/2022</t>
  </si>
  <si>
    <t>28/03/2022</t>
  </si>
  <si>
    <t>30/03/2022</t>
  </si>
  <si>
    <t>04/02/2022</t>
  </si>
  <si>
    <t>07/02/2022</t>
  </si>
  <si>
    <t>29/03/2022</t>
  </si>
  <si>
    <t>31/03/2022</t>
  </si>
  <si>
    <t>11/04/2022</t>
  </si>
  <si>
    <t>Falta x Programação</t>
  </si>
  <si>
    <t>Programado</t>
  </si>
  <si>
    <t>Sem Data de Falta</t>
  </si>
  <si>
    <t>Sem programação e com data de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</si>
</sst>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2" borderId="0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 wrapText="1"/>
    </xf>
    <xf numFmtId="0" fontId="0" fillId="0" borderId="0" xfId="0" applyNumberFormat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LLOW%20UP%20M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H4" t="str">
            <v>Antwerpen</v>
          </cell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H5" t="str">
            <v>Antwerpen</v>
          </cell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H6" t="str">
            <v>Antwerpen</v>
          </cell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H7" t="str">
            <v>Antwerpen</v>
          </cell>
          <cell r="K7">
            <v>44519</v>
          </cell>
        </row>
        <row r="8">
          <cell r="D8" t="str">
            <v>MSC ATHENS</v>
          </cell>
          <cell r="E8" t="str">
            <v>CC</v>
          </cell>
          <cell r="F8">
            <v>256858000</v>
          </cell>
          <cell r="H8" t="str">
            <v>Antwerpen</v>
          </cell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H9" t="str">
            <v>Antwerpen</v>
          </cell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H10" t="str">
            <v>Antwerpen</v>
          </cell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H11" t="str">
            <v>Antwerpen</v>
          </cell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H12" t="str">
            <v>Antwerpen</v>
          </cell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H13" t="str">
            <v>Antwerpen</v>
          </cell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H14" t="str">
            <v>Antwerpen</v>
          </cell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H15" t="str">
            <v>Antwerpen</v>
          </cell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K19">
            <v>44603</v>
          </cell>
          <cell r="N19">
            <v>44621</v>
          </cell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44639</v>
          </cell>
          <cell r="P20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1">
          <cell r="B1"/>
          <cell r="C1"/>
        </row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80533010</v>
          </cell>
          <cell r="C4" t="str">
            <v xml:space="preserve">540200929 </v>
          </cell>
          <cell r="E4" t="str">
            <v/>
          </cell>
          <cell r="F4" t="str">
            <v>VERDE</v>
          </cell>
          <cell r="G4" t="str">
            <v xml:space="preserve">UASC AL KHOR                                      </v>
          </cell>
          <cell r="H4" t="str">
            <v>25</v>
          </cell>
          <cell r="I4" t="str">
            <v>0</v>
          </cell>
          <cell r="J4">
            <v>14</v>
          </cell>
          <cell r="K4" t="str">
            <v>6</v>
          </cell>
          <cell r="L4" t="str">
            <v>14</v>
          </cell>
          <cell r="M4" t="str">
            <v>0</v>
          </cell>
          <cell r="N4" t="str">
            <v>4</v>
          </cell>
          <cell r="O4" t="str">
            <v>2</v>
          </cell>
          <cell r="P4" t="str">
            <v>27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FSCU9980899           </v>
          </cell>
          <cell r="U4" t="str">
            <v>21/02/2022</v>
          </cell>
          <cell r="V4" t="str">
            <v>22/02/2022</v>
          </cell>
          <cell r="W4" t="str">
            <v>REFORCO ESQ ( DARIO ) PUXE SBL / EXO.TRANSM. GW6E-2800 PUXE SBL/ Mariana A6594100502</v>
          </cell>
          <cell r="X4" t="str">
            <v>FINALIZADO</v>
          </cell>
          <cell r="Y4" t="str">
            <v/>
          </cell>
          <cell r="Z4" t="str">
            <v>10</v>
          </cell>
          <cell r="AA4" t="str">
            <v>3</v>
          </cell>
          <cell r="AB4" t="str">
            <v>33</v>
          </cell>
          <cell r="AC4" t="str">
            <v>11</v>
          </cell>
          <cell r="AD4" t="str">
            <v xml:space="preserve">FSCU9980899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Processado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24/01/2022</v>
          </cell>
          <cell r="AM4" t="str">
            <v>27/01/2022</v>
          </cell>
          <cell r="AN4" t="str">
            <v>2203404808</v>
          </cell>
        </row>
        <row r="5">
          <cell r="B5">
            <v>80533112</v>
          </cell>
          <cell r="C5" t="str">
            <v xml:space="preserve">540200742 </v>
          </cell>
          <cell r="E5" t="str">
            <v/>
          </cell>
          <cell r="F5" t="str">
            <v/>
          </cell>
          <cell r="G5" t="str">
            <v xml:space="preserve">UASC AL KHOR                                      </v>
          </cell>
          <cell r="H5"/>
          <cell r="I5" t="str">
            <v/>
          </cell>
          <cell r="J5">
            <v>22</v>
          </cell>
          <cell r="K5" t="str">
            <v>9</v>
          </cell>
          <cell r="L5" t="str">
            <v>22</v>
          </cell>
          <cell r="M5" t="str">
            <v>0</v>
          </cell>
          <cell r="N5" t="str">
            <v>6</v>
          </cell>
          <cell r="O5" t="str">
            <v>23</v>
          </cell>
          <cell r="P5" t="str">
            <v>19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HLBU1636624           </v>
          </cell>
          <cell r="U5" t="str">
            <v>25/03/2022</v>
          </cell>
          <cell r="V5" t="str">
            <v>22/03/2022</v>
          </cell>
          <cell r="W5" t="str">
            <v/>
          </cell>
          <cell r="X5" t="str">
            <v>DTA TRANSP</v>
          </cell>
          <cell r="Y5" t="str">
            <v/>
          </cell>
          <cell r="Z5" t="str">
            <v xml:space="preserve">8 </v>
          </cell>
          <cell r="AA5" t="str">
            <v>2</v>
          </cell>
          <cell r="AB5" t="str">
            <v>48</v>
          </cell>
          <cell r="AC5" t="str">
            <v>11</v>
          </cell>
          <cell r="AD5" t="str">
            <v xml:space="preserve">HLBU1636624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 xml:space="preserve">          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>VERDE</v>
          </cell>
          <cell r="G6" t="str">
            <v xml:space="preserve">UASC AL KHOR                                      </v>
          </cell>
          <cell r="H6" t="str">
            <v>21</v>
          </cell>
          <cell r="I6" t="str">
            <v/>
          </cell>
          <cell r="J6">
            <v>6</v>
          </cell>
          <cell r="K6" t="str">
            <v>1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U6"/>
          <cell r="V6" t="str">
            <v/>
          </cell>
          <cell r="W6" t="str">
            <v>DTA 08/03-Silas A9606903344  8R35</v>
          </cell>
          <cell r="X6" t="str">
            <v>DTA TRANSP</v>
          </cell>
          <cell r="Y6" t="str">
            <v/>
          </cell>
          <cell r="Z6" t="str">
            <v>20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>2203815930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>VERDE</v>
          </cell>
          <cell r="G7" t="str">
            <v xml:space="preserve">UASC AL KHOR                                      </v>
          </cell>
          <cell r="H7" t="str">
            <v>8</v>
          </cell>
          <cell r="I7" t="str">
            <v/>
          </cell>
          <cell r="J7">
            <v>10</v>
          </cell>
          <cell r="K7" t="str">
            <v>5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18/03/2022</v>
          </cell>
          <cell r="V7" t="str">
            <v>21/03/2022</v>
          </cell>
          <cell r="W7" t="str">
            <v>DTA 18/02/ Milani A0035447003</v>
          </cell>
          <cell r="X7" t="str">
            <v>MBB</v>
          </cell>
          <cell r="Y7" t="str">
            <v/>
          </cell>
          <cell r="Z7" t="str">
            <v>20</v>
          </cell>
          <cell r="AA7" t="str">
            <v>3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>2204631808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H8"/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21/02/2022</v>
          </cell>
          <cell r="V8" t="str">
            <v/>
          </cell>
          <cell r="W8" t="str">
            <v>Milani A9737201416/ Carlos A4600300703 / Desembaraçado</v>
          </cell>
          <cell r="X8" t="str">
            <v/>
          </cell>
          <cell r="Y8" t="str">
            <v/>
          </cell>
          <cell r="Z8" t="str">
            <v>14</v>
          </cell>
          <cell r="AA8" t="str">
            <v>2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>VERMELHO</v>
          </cell>
          <cell r="G9" t="str">
            <v xml:space="preserve">UASC AL KHOR                                      </v>
          </cell>
          <cell r="H9"/>
          <cell r="I9" t="str">
            <v/>
          </cell>
          <cell r="J9">
            <v>37</v>
          </cell>
          <cell r="K9" t="str">
            <v>22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22/03/2022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>14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>2204533040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H10"/>
          <cell r="I10" t="str">
            <v/>
          </cell>
          <cell r="J10">
            <v>9</v>
          </cell>
          <cell r="K10" t="str">
            <v>3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17/03/2022</v>
          </cell>
          <cell r="V10" t="str">
            <v>18/03/2022</v>
          </cell>
          <cell r="W10" t="str">
            <v>Patrick A9305200107</v>
          </cell>
          <cell r="X10" t="str">
            <v>SBL</v>
          </cell>
          <cell r="Y10" t="str">
            <v>03/03/2022</v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>VERDE</v>
          </cell>
          <cell r="G11" t="str">
            <v xml:space="preserve">UASC AL KHOR                                      </v>
          </cell>
          <cell r="H11" t="str">
            <v>7</v>
          </cell>
          <cell r="I11" t="str">
            <v/>
          </cell>
          <cell r="J11">
            <v>18</v>
          </cell>
          <cell r="K11" t="str">
            <v>8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25/03/2022</v>
          </cell>
          <cell r="V11" t="str">
            <v/>
          </cell>
          <cell r="W11" t="str">
            <v/>
          </cell>
          <cell r="X11" t="str">
            <v>DTA EADI</v>
          </cell>
          <cell r="Y11" t="str">
            <v>03/03/2022</v>
          </cell>
          <cell r="Z11" t="str">
            <v>20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>2204730407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H12"/>
          <cell r="I12" t="str">
            <v/>
          </cell>
          <cell r="J12">
            <v>18</v>
          </cell>
          <cell r="K12" t="str">
            <v>6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/>
          <cell r="V12" t="str">
            <v/>
          </cell>
          <cell r="W12" t="str">
            <v/>
          </cell>
          <cell r="X12" t="str">
            <v>DTA EADI</v>
          </cell>
          <cell r="Y12" t="str">
            <v>03/03/2022</v>
          </cell>
          <cell r="Z12" t="str">
            <v xml:space="preserve">8 </v>
          </cell>
          <cell r="AA12" t="str">
            <v>0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H13"/>
          <cell r="I13" t="str">
            <v/>
          </cell>
          <cell r="J13">
            <v>12</v>
          </cell>
          <cell r="K13" t="str">
            <v>6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U13" t="str">
            <v>22/03/2022</v>
          </cell>
          <cell r="V13" t="str">
            <v/>
          </cell>
          <cell r="W13" t="str">
            <v/>
          </cell>
          <cell r="X13" t="str">
            <v>DTA EADI</v>
          </cell>
          <cell r="Y13" t="str">
            <v>03/03/2022</v>
          </cell>
          <cell r="Z13" t="str">
            <v xml:space="preserve">8 </v>
          </cell>
          <cell r="AA13" t="str">
            <v>2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80533282</v>
          </cell>
          <cell r="C14" t="str">
            <v xml:space="preserve">540200762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3</v>
          </cell>
          <cell r="I14" t="str">
            <v/>
          </cell>
          <cell r="J14">
            <v>6</v>
          </cell>
          <cell r="K14" t="str">
            <v>3</v>
          </cell>
          <cell r="L14" t="str">
            <v>6</v>
          </cell>
          <cell r="M14" t="str">
            <v>0</v>
          </cell>
          <cell r="N14" t="str">
            <v>0</v>
          </cell>
          <cell r="O14" t="str">
            <v>34</v>
          </cell>
          <cell r="P14" t="str">
            <v>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HLXU8462120           </v>
          </cell>
          <cell r="U14" t="str">
            <v>24/03/2022</v>
          </cell>
          <cell r="V14" t="str">
            <v>21/03/2022</v>
          </cell>
          <cell r="W14" t="str">
            <v>Silas A9588400006  7D66</v>
          </cell>
          <cell r="X14" t="str">
            <v>SBL</v>
          </cell>
          <cell r="Y14" t="str">
            <v>03/03/2022</v>
          </cell>
          <cell r="Z14" t="str">
            <v>20</v>
          </cell>
          <cell r="AA14" t="str">
            <v>1</v>
          </cell>
          <cell r="AB14" t="str">
            <v>35</v>
          </cell>
          <cell r="AC14" t="str">
            <v>11</v>
          </cell>
          <cell r="AD14" t="str">
            <v xml:space="preserve">HLXU8462120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2204890234</v>
          </cell>
        </row>
        <row r="15">
          <cell r="B15">
            <v>80533249</v>
          </cell>
          <cell r="C15" t="str">
            <v xml:space="preserve">540200771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H15"/>
          <cell r="I15" t="str">
            <v/>
          </cell>
          <cell r="J15">
            <v>8</v>
          </cell>
          <cell r="K15" t="str">
            <v>3</v>
          </cell>
          <cell r="L15" t="str">
            <v>8</v>
          </cell>
          <cell r="M15" t="str">
            <v>0</v>
          </cell>
          <cell r="N15" t="str">
            <v>3</v>
          </cell>
          <cell r="O15" t="str">
            <v>1</v>
          </cell>
          <cell r="P15" t="str">
            <v>41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SLSU8027631           </v>
          </cell>
          <cell r="U15"/>
          <cell r="V15" t="str">
            <v/>
          </cell>
          <cell r="W15" t="str">
            <v/>
          </cell>
          <cell r="X15" t="str">
            <v>DTA EADI</v>
          </cell>
          <cell r="Y15" t="str">
            <v>03/03/2022</v>
          </cell>
          <cell r="Z15" t="str">
            <v xml:space="preserve">8 </v>
          </cell>
          <cell r="AA15" t="str">
            <v>0</v>
          </cell>
          <cell r="AB15" t="str">
            <v>45</v>
          </cell>
          <cell r="AC15" t="str">
            <v>11</v>
          </cell>
          <cell r="AD15" t="str">
            <v xml:space="preserve">SLSU8027631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09/02/2022</v>
          </cell>
          <cell r="AN15" t="str">
            <v xml:space="preserve">          </v>
          </cell>
        </row>
        <row r="16">
          <cell r="B16">
            <v>80533254</v>
          </cell>
          <cell r="C16" t="str">
            <v xml:space="preserve">540200772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H16"/>
          <cell r="I16" t="str">
            <v/>
          </cell>
          <cell r="J16">
            <v>11</v>
          </cell>
          <cell r="K16" t="str">
            <v>7</v>
          </cell>
          <cell r="L16" t="str">
            <v>11</v>
          </cell>
          <cell r="M16" t="str">
            <v>0</v>
          </cell>
          <cell r="N16" t="str">
            <v>12</v>
          </cell>
          <cell r="O16" t="str">
            <v>14</v>
          </cell>
          <cell r="P16" t="str">
            <v>21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BSIU9156291           </v>
          </cell>
          <cell r="U16" t="str">
            <v>17/03/2022</v>
          </cell>
          <cell r="V16" t="str">
            <v>18/03/2022</v>
          </cell>
          <cell r="W16" t="str">
            <v>Patrick A9305200107</v>
          </cell>
          <cell r="X16" t="str">
            <v>MBB</v>
          </cell>
          <cell r="Y16" t="str">
            <v>03/03/2022</v>
          </cell>
          <cell r="Z16" t="str">
            <v xml:space="preserve">8 </v>
          </cell>
          <cell r="AA16" t="str">
            <v>2</v>
          </cell>
          <cell r="AB16" t="str">
            <v>47</v>
          </cell>
          <cell r="AC16" t="str">
            <v>11</v>
          </cell>
          <cell r="AD16" t="str">
            <v xml:space="preserve">BSIU9156291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09/02/2022</v>
          </cell>
          <cell r="AN16" t="str">
            <v xml:space="preserve">          </v>
          </cell>
        </row>
        <row r="17">
          <cell r="B17">
            <v>80533261</v>
          </cell>
          <cell r="C17" t="str">
            <v xml:space="preserve">540200773 </v>
          </cell>
          <cell r="E17" t="str">
            <v/>
          </cell>
          <cell r="F17" t="str">
            <v>VERDE</v>
          </cell>
          <cell r="G17" t="str">
            <v xml:space="preserve">UASC AL KHOR                                      </v>
          </cell>
          <cell r="H17" t="str">
            <v>11</v>
          </cell>
          <cell r="I17" t="str">
            <v/>
          </cell>
          <cell r="J17">
            <v>31</v>
          </cell>
          <cell r="K17" t="str">
            <v>14</v>
          </cell>
          <cell r="L17" t="str">
            <v>31</v>
          </cell>
          <cell r="M17" t="str">
            <v>117</v>
          </cell>
          <cell r="N17" t="str">
            <v>17</v>
          </cell>
          <cell r="O17" t="str">
            <v>24</v>
          </cell>
          <cell r="P17" t="str">
            <v>2</v>
          </cell>
          <cell r="Q17" t="str">
            <v>1</v>
          </cell>
          <cell r="R17" t="str">
            <v>1</v>
          </cell>
          <cell r="S17" t="str">
            <v>Não</v>
          </cell>
          <cell r="T17" t="str">
            <v xml:space="preserve">TCKU6026169           </v>
          </cell>
          <cell r="U17" t="str">
            <v>22/03/2022</v>
          </cell>
          <cell r="V17" t="str">
            <v/>
          </cell>
          <cell r="W17" t="str">
            <v/>
          </cell>
          <cell r="X17" t="str">
            <v>DTA EADI</v>
          </cell>
          <cell r="Y17" t="str">
            <v>03/03/2022</v>
          </cell>
          <cell r="Z17" t="str">
            <v>20</v>
          </cell>
          <cell r="AA17" t="str">
            <v>2</v>
          </cell>
          <cell r="AB17" t="str">
            <v>48</v>
          </cell>
          <cell r="AC17" t="str">
            <v>11</v>
          </cell>
          <cell r="AD17" t="str">
            <v xml:space="preserve">TCKU6026169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>2204337829</v>
          </cell>
        </row>
        <row r="18">
          <cell r="B18">
            <v>80533263</v>
          </cell>
          <cell r="C18" t="str">
            <v xml:space="preserve">540200774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H18"/>
          <cell r="I18" t="str">
            <v/>
          </cell>
          <cell r="J18">
            <v>11</v>
          </cell>
          <cell r="K18" t="str">
            <v>7</v>
          </cell>
          <cell r="L18" t="str">
            <v>11</v>
          </cell>
          <cell r="M18" t="str">
            <v>0</v>
          </cell>
          <cell r="N18" t="str">
            <v>15</v>
          </cell>
          <cell r="O18" t="str">
            <v>12</v>
          </cell>
          <cell r="P18" t="str">
            <v>14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FANU1060994           </v>
          </cell>
          <cell r="U18"/>
          <cell r="V18" t="str">
            <v>22/03/2022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41</v>
          </cell>
          <cell r="AC18" t="str">
            <v>11</v>
          </cell>
          <cell r="AD18" t="str">
            <v xml:space="preserve">FANU1060994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80533286</v>
          </cell>
          <cell r="C19" t="str">
            <v xml:space="preserve">540200777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H19"/>
          <cell r="I19" t="str">
            <v/>
          </cell>
          <cell r="J19">
            <v>1</v>
          </cell>
          <cell r="K19" t="str">
            <v>1</v>
          </cell>
          <cell r="L19" t="str">
            <v>1</v>
          </cell>
          <cell r="M19" t="str">
            <v>0</v>
          </cell>
          <cell r="N19" t="str">
            <v>0</v>
          </cell>
          <cell r="O19" t="str">
            <v>51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HLXU6511463           </v>
          </cell>
          <cell r="U19"/>
          <cell r="V19" t="str">
            <v/>
          </cell>
          <cell r="W19" t="str">
            <v>BANCOS ( ALVARO ) PUXE SBL</v>
          </cell>
          <cell r="X19" t="str">
            <v>DTA EADI</v>
          </cell>
          <cell r="Y19" t="str">
            <v>03/03/2022</v>
          </cell>
          <cell r="Z19" t="str">
            <v xml:space="preserve">8 </v>
          </cell>
          <cell r="AA19" t="str">
            <v>0</v>
          </cell>
          <cell r="AB19" t="str">
            <v>51</v>
          </cell>
          <cell r="AC19" t="str">
            <v>11</v>
          </cell>
          <cell r="AD19" t="str">
            <v xml:space="preserve">HLXU6511463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80533269</v>
          </cell>
          <cell r="C20" t="str">
            <v xml:space="preserve">540200778 </v>
          </cell>
          <cell r="E20" t="str">
            <v/>
          </cell>
          <cell r="F20" t="str">
            <v>VERDE</v>
          </cell>
          <cell r="G20" t="str">
            <v xml:space="preserve">UASC AL KHOR                                      </v>
          </cell>
          <cell r="H20" t="str">
            <v>4</v>
          </cell>
          <cell r="I20" t="str">
            <v/>
          </cell>
          <cell r="J20">
            <v>9</v>
          </cell>
          <cell r="K20" t="str">
            <v>4</v>
          </cell>
          <cell r="L20" t="str">
            <v>9</v>
          </cell>
          <cell r="M20" t="str">
            <v>0</v>
          </cell>
          <cell r="N20" t="str">
            <v>4</v>
          </cell>
          <cell r="O20" t="str">
            <v>26</v>
          </cell>
          <cell r="P20" t="str">
            <v>5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UACU5556005           </v>
          </cell>
          <cell r="U20" t="str">
            <v>22/03/2022</v>
          </cell>
          <cell r="V20" t="str">
            <v/>
          </cell>
          <cell r="W20" t="str">
            <v>Leticia A9406802706  9B51</v>
          </cell>
          <cell r="X20" t="str">
            <v/>
          </cell>
          <cell r="Y20" t="str">
            <v>03/03/2022</v>
          </cell>
          <cell r="Z20" t="str">
            <v>20</v>
          </cell>
          <cell r="AA20" t="str">
            <v>3</v>
          </cell>
          <cell r="AB20" t="str">
            <v>35</v>
          </cell>
          <cell r="AC20" t="str">
            <v>11</v>
          </cell>
          <cell r="AD20" t="str">
            <v xml:space="preserve">UACU5556005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27/01/2022</v>
          </cell>
          <cell r="AM20" t="str">
            <v>09/02/2022</v>
          </cell>
          <cell r="AN20" t="str">
            <v>2204838658</v>
          </cell>
        </row>
        <row r="21">
          <cell r="B21">
            <v>80533274</v>
          </cell>
          <cell r="C21" t="str">
            <v xml:space="preserve">540200781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H21"/>
          <cell r="I21" t="str">
            <v/>
          </cell>
          <cell r="J21">
            <v>24</v>
          </cell>
          <cell r="K21" t="str">
            <v>7</v>
          </cell>
          <cell r="L21" t="str">
            <v>24</v>
          </cell>
          <cell r="M21" t="str">
            <v>0</v>
          </cell>
          <cell r="N21" t="str">
            <v>31</v>
          </cell>
          <cell r="O21" t="str">
            <v>26</v>
          </cell>
          <cell r="P21" t="str">
            <v>8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BMOU4010225           </v>
          </cell>
          <cell r="U21" t="str">
            <v>24/02/2022</v>
          </cell>
          <cell r="V21" t="str">
            <v/>
          </cell>
          <cell r="W21" t="str">
            <v/>
          </cell>
          <cell r="X21" t="str">
            <v>DTA EADI</v>
          </cell>
          <cell r="Y21" t="str">
            <v>03/03/2022</v>
          </cell>
          <cell r="Z21" t="str">
            <v xml:space="preserve">8 </v>
          </cell>
          <cell r="AA21" t="str">
            <v>2</v>
          </cell>
          <cell r="AB21" t="str">
            <v>66</v>
          </cell>
          <cell r="AC21" t="str">
            <v>11</v>
          </cell>
          <cell r="AD21" t="str">
            <v xml:space="preserve">BMOU4010225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27/01/2022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80533276</v>
          </cell>
          <cell r="C22" t="str">
            <v xml:space="preserve">540200782 </v>
          </cell>
          <cell r="E22" t="str">
            <v/>
          </cell>
          <cell r="F22" t="str">
            <v>VERMELHO</v>
          </cell>
          <cell r="G22" t="str">
            <v xml:space="preserve">UASC AL KHOR                                      </v>
          </cell>
          <cell r="H22"/>
          <cell r="I22" t="str">
            <v/>
          </cell>
          <cell r="J22">
            <v>33</v>
          </cell>
          <cell r="K22" t="str">
            <v>16</v>
          </cell>
          <cell r="L22" t="str">
            <v>33</v>
          </cell>
          <cell r="M22" t="str">
            <v>111</v>
          </cell>
          <cell r="N22" t="str">
            <v>37</v>
          </cell>
          <cell r="O22" t="str">
            <v>10</v>
          </cell>
          <cell r="P22" t="str">
            <v>10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TGHU6288165           </v>
          </cell>
          <cell r="U22" t="str">
            <v>21/02/2022</v>
          </cell>
          <cell r="V22" t="str">
            <v/>
          </cell>
          <cell r="W22" t="str">
            <v>Rodrigo A9753300500</v>
          </cell>
          <cell r="X22" t="str">
            <v/>
          </cell>
          <cell r="Y22" t="str">
            <v/>
          </cell>
          <cell r="Z22" t="str">
            <v>14</v>
          </cell>
          <cell r="AA22" t="str">
            <v>1</v>
          </cell>
          <cell r="AB22" t="str">
            <v>62</v>
          </cell>
          <cell r="AC22" t="str">
            <v>11</v>
          </cell>
          <cell r="AD22" t="str">
            <v xml:space="preserve">TGHU6288165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27/01/2022</v>
          </cell>
          <cell r="AM22" t="str">
            <v>09/02/2022</v>
          </cell>
          <cell r="AN22" t="str">
            <v>2203411677</v>
          </cell>
        </row>
        <row r="23">
          <cell r="B23">
            <v>80533351</v>
          </cell>
          <cell r="C23" t="str">
            <v xml:space="preserve">540200785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H23"/>
          <cell r="I23" t="str">
            <v/>
          </cell>
          <cell r="J23">
            <v>9</v>
          </cell>
          <cell r="K23" t="str">
            <v>7</v>
          </cell>
          <cell r="L23" t="str">
            <v>9</v>
          </cell>
          <cell r="M23" t="str">
            <v>0</v>
          </cell>
          <cell r="N23" t="str">
            <v>26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HLBU3363895           </v>
          </cell>
          <cell r="U23"/>
          <cell r="V23" t="str">
            <v/>
          </cell>
          <cell r="W23" t="str">
            <v>CJ. CAMBIO ( ALVARO ) PUXE SBL</v>
          </cell>
          <cell r="X23" t="str">
            <v>DTA EADI</v>
          </cell>
          <cell r="Y23" t="str">
            <v>04/03/2022</v>
          </cell>
          <cell r="Z23" t="str">
            <v xml:space="preserve">8 </v>
          </cell>
          <cell r="AA23" t="str">
            <v>0</v>
          </cell>
          <cell r="AB23" t="str">
            <v>26</v>
          </cell>
          <cell r="AC23" t="str">
            <v>11</v>
          </cell>
          <cell r="AD23" t="str">
            <v xml:space="preserve">HLBU3363895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 xml:space="preserve">          </v>
          </cell>
        </row>
        <row r="24">
          <cell r="B24">
            <v>80533380</v>
          </cell>
          <cell r="C24" t="str">
            <v xml:space="preserve">540200786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H24"/>
          <cell r="I24" t="str">
            <v/>
          </cell>
          <cell r="J24">
            <v>13</v>
          </cell>
          <cell r="K24" t="str">
            <v>10</v>
          </cell>
          <cell r="L24" t="str">
            <v>13</v>
          </cell>
          <cell r="M24" t="str">
            <v>0</v>
          </cell>
          <cell r="N24" t="str">
            <v>0</v>
          </cell>
          <cell r="O24" t="str">
            <v>15</v>
          </cell>
          <cell r="P24" t="str">
            <v>25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TCNU6696000           </v>
          </cell>
          <cell r="U24" t="str">
            <v>23/03/2022</v>
          </cell>
          <cell r="V24" t="str">
            <v>22/03/2022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40</v>
          </cell>
          <cell r="AC24" t="str">
            <v>11</v>
          </cell>
          <cell r="AD24" t="str">
            <v xml:space="preserve">TCNU6696000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80533389</v>
          </cell>
          <cell r="C25" t="str">
            <v xml:space="preserve">540200787 </v>
          </cell>
          <cell r="E25" t="str">
            <v/>
          </cell>
          <cell r="F25" t="str">
            <v>VERDE</v>
          </cell>
          <cell r="G25" t="str">
            <v xml:space="preserve">UASC AL KHOR                                      </v>
          </cell>
          <cell r="H25" t="str">
            <v>14</v>
          </cell>
          <cell r="I25" t="str">
            <v>10</v>
          </cell>
          <cell r="J25">
            <v>13</v>
          </cell>
          <cell r="K25" t="str">
            <v>6</v>
          </cell>
          <cell r="L25" t="str">
            <v>13</v>
          </cell>
          <cell r="M25" t="str">
            <v>18</v>
          </cell>
          <cell r="N25" t="str">
            <v>5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SEGU2683179           </v>
          </cell>
          <cell r="U25"/>
          <cell r="V25" t="str">
            <v/>
          </cell>
          <cell r="W25" t="str">
            <v>(SNS) TROCA DE NOTA</v>
          </cell>
          <cell r="X25" t="str">
            <v/>
          </cell>
          <cell r="Y25" t="str">
            <v/>
          </cell>
          <cell r="Z25" t="str">
            <v>10</v>
          </cell>
          <cell r="AA25" t="str">
            <v>0</v>
          </cell>
          <cell r="AB25" t="str">
            <v>21</v>
          </cell>
          <cell r="AC25" t="str">
            <v>11</v>
          </cell>
          <cell r="AD25" t="str">
            <v xml:space="preserve">SEGU2683179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24/01/2022</v>
          </cell>
          <cell r="AM25" t="str">
            <v>09/02/2022</v>
          </cell>
          <cell r="AN25" t="str">
            <v>2204075077</v>
          </cell>
        </row>
        <row r="26">
          <cell r="B26">
            <v>80533432</v>
          </cell>
          <cell r="C26" t="str">
            <v xml:space="preserve">540200797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8</v>
          </cell>
          <cell r="I26" t="str">
            <v/>
          </cell>
          <cell r="J26">
            <v>18</v>
          </cell>
          <cell r="K26" t="str">
            <v>11</v>
          </cell>
          <cell r="L26" t="str">
            <v>18</v>
          </cell>
          <cell r="M26" t="str">
            <v>0</v>
          </cell>
          <cell r="N26" t="str">
            <v>9</v>
          </cell>
          <cell r="O26" t="str">
            <v>13</v>
          </cell>
          <cell r="P26" t="str">
            <v>21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TCNU7547335           </v>
          </cell>
          <cell r="U26" t="str">
            <v>21/03/2022</v>
          </cell>
          <cell r="V26" t="str">
            <v>21/03/2022</v>
          </cell>
          <cell r="W26" t="str">
            <v>Rodrigo A9423501125 / Patrick A9423260050/ Leticia A9305208533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4</v>
          </cell>
          <cell r="AB26" t="str">
            <v>43</v>
          </cell>
          <cell r="AC26" t="str">
            <v>11</v>
          </cell>
          <cell r="AD26" t="str">
            <v xml:space="preserve">TCNU7547335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2204631824</v>
          </cell>
        </row>
        <row r="27">
          <cell r="B27">
            <v>80533447</v>
          </cell>
          <cell r="C27" t="str">
            <v xml:space="preserve">540200798 </v>
          </cell>
          <cell r="E27" t="str">
            <v/>
          </cell>
          <cell r="F27" t="str">
            <v>VERDE</v>
          </cell>
          <cell r="G27" t="str">
            <v xml:space="preserve">UASC AL KHOR                                      </v>
          </cell>
          <cell r="H27"/>
          <cell r="I27" t="str">
            <v/>
          </cell>
          <cell r="J27">
            <v>1</v>
          </cell>
          <cell r="K27" t="str">
            <v>1</v>
          </cell>
          <cell r="L27" t="str">
            <v>1</v>
          </cell>
          <cell r="M27" t="str">
            <v>0</v>
          </cell>
          <cell r="N27" t="str">
            <v>0</v>
          </cell>
          <cell r="O27" t="str">
            <v>20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HAMU1137950           </v>
          </cell>
          <cell r="U27"/>
          <cell r="V27" t="str">
            <v>16/03/2022</v>
          </cell>
          <cell r="W27" t="str">
            <v>PORTA-OBJETOS AREA DO TETO ( ALVARO ) PUXE SBL</v>
          </cell>
          <cell r="X27" t="str">
            <v>DTA TRANSP</v>
          </cell>
          <cell r="Y27" t="str">
            <v/>
          </cell>
          <cell r="Z27" t="str">
            <v>14</v>
          </cell>
          <cell r="AA27" t="str">
            <v>0</v>
          </cell>
          <cell r="AB27" t="str">
            <v>20</v>
          </cell>
          <cell r="AC27" t="str">
            <v>11</v>
          </cell>
          <cell r="AD27" t="str">
            <v xml:space="preserve">HAMU1137950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27/01/2022</v>
          </cell>
          <cell r="AM27" t="str">
            <v>09/02/2022</v>
          </cell>
          <cell r="AN27" t="str">
            <v>2205127739</v>
          </cell>
        </row>
        <row r="28">
          <cell r="B28">
            <v>80533478</v>
          </cell>
          <cell r="C28" t="str">
            <v xml:space="preserve">540200799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H28"/>
          <cell r="I28" t="str">
            <v/>
          </cell>
          <cell r="J28">
            <v>1</v>
          </cell>
          <cell r="K28" t="str">
            <v>1</v>
          </cell>
          <cell r="L28" t="str">
            <v>1</v>
          </cell>
          <cell r="M28" t="str">
            <v>0</v>
          </cell>
          <cell r="N28" t="str">
            <v>0</v>
          </cell>
          <cell r="O28" t="str">
            <v>0</v>
          </cell>
          <cell r="P28" t="str">
            <v>42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TEMU7269384           </v>
          </cell>
          <cell r="U28"/>
          <cell r="V28" t="str">
            <v/>
          </cell>
          <cell r="W28" t="str">
            <v>DTA 04/03</v>
          </cell>
          <cell r="X28" t="str">
            <v>DTA EADI</v>
          </cell>
          <cell r="Y28" t="str">
            <v>04/03/2022</v>
          </cell>
          <cell r="Z28" t="str">
            <v xml:space="preserve">8 </v>
          </cell>
          <cell r="AA28" t="str">
            <v>0</v>
          </cell>
          <cell r="AB28" t="str">
            <v>42</v>
          </cell>
          <cell r="AC28" t="str">
            <v>11</v>
          </cell>
          <cell r="AD28" t="str">
            <v xml:space="preserve">TEMU7269384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27/01/2022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80533480</v>
          </cell>
          <cell r="C29" t="str">
            <v xml:space="preserve">540200800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H29"/>
          <cell r="I29" t="str">
            <v/>
          </cell>
          <cell r="J29">
            <v>1</v>
          </cell>
          <cell r="K29" t="str">
            <v>1</v>
          </cell>
          <cell r="L29" t="str">
            <v>1</v>
          </cell>
          <cell r="M29" t="str">
            <v>0</v>
          </cell>
          <cell r="N29" t="str">
            <v>0</v>
          </cell>
          <cell r="O29" t="str">
            <v>20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HLBU2673962           </v>
          </cell>
          <cell r="U29"/>
          <cell r="V29" t="str">
            <v/>
          </cell>
          <cell r="W29" t="str">
            <v>DTA 04/03/ PORTA-OBJETOS AREA DO TETO ( ALVARO ) PUXE SBL</v>
          </cell>
          <cell r="X29" t="str">
            <v>DTA EADI</v>
          </cell>
          <cell r="Y29" t="str">
            <v>04/03/2022</v>
          </cell>
          <cell r="Z29" t="str">
            <v xml:space="preserve">8 </v>
          </cell>
          <cell r="AA29" t="str">
            <v>0</v>
          </cell>
          <cell r="AB29" t="str">
            <v>20</v>
          </cell>
          <cell r="AC29" t="str">
            <v>11</v>
          </cell>
          <cell r="AD29" t="str">
            <v xml:space="preserve">HLBU2673962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27/01/2022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80533482</v>
          </cell>
          <cell r="C30" t="str">
            <v xml:space="preserve">540200802 </v>
          </cell>
          <cell r="E30" t="str">
            <v/>
          </cell>
          <cell r="F30" t="str">
            <v/>
          </cell>
          <cell r="G30" t="str">
            <v xml:space="preserve">UASC AL KHOR                                      </v>
          </cell>
          <cell r="H30"/>
          <cell r="I30" t="str">
            <v/>
          </cell>
          <cell r="J30">
            <v>1</v>
          </cell>
          <cell r="K30" t="str">
            <v>1</v>
          </cell>
          <cell r="L30" t="str">
            <v>1</v>
          </cell>
          <cell r="M30" t="str">
            <v>0</v>
          </cell>
          <cell r="N30" t="str">
            <v>0</v>
          </cell>
          <cell r="O30" t="str">
            <v>20</v>
          </cell>
          <cell r="P30" t="str">
            <v>0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HLXU8055249           </v>
          </cell>
          <cell r="U30"/>
          <cell r="V30" t="str">
            <v/>
          </cell>
          <cell r="W30" t="str">
            <v>DTA 04/03/ PORTA-OBJETOS AREA DO TETO ( ALVARO ) PUXE SBL</v>
          </cell>
          <cell r="X30" t="str">
            <v>DTA EADI</v>
          </cell>
          <cell r="Y30" t="str">
            <v>04/03/2022</v>
          </cell>
          <cell r="Z30" t="str">
            <v xml:space="preserve">8 </v>
          </cell>
          <cell r="AA30" t="str">
            <v>0</v>
          </cell>
          <cell r="AB30" t="str">
            <v>20</v>
          </cell>
          <cell r="AC30" t="str">
            <v>11</v>
          </cell>
          <cell r="AD30" t="str">
            <v xml:space="preserve">HLXU8055249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09/02/2022</v>
          </cell>
          <cell r="AN30" t="str">
            <v xml:space="preserve">          </v>
          </cell>
        </row>
        <row r="31">
          <cell r="B31">
            <v>80533490</v>
          </cell>
          <cell r="C31" t="str">
            <v xml:space="preserve">540200805 </v>
          </cell>
          <cell r="E31" t="str">
            <v/>
          </cell>
          <cell r="F31" t="str">
            <v/>
          </cell>
          <cell r="G31" t="str">
            <v xml:space="preserve">UASC AL KHOR                                      </v>
          </cell>
          <cell r="H31"/>
          <cell r="I31" t="str">
            <v/>
          </cell>
          <cell r="J31">
            <v>23</v>
          </cell>
          <cell r="K31" t="str">
            <v>11</v>
          </cell>
          <cell r="L31" t="str">
            <v>23</v>
          </cell>
          <cell r="M31" t="str">
            <v>0</v>
          </cell>
          <cell r="N31" t="str">
            <v>1</v>
          </cell>
          <cell r="O31" t="str">
            <v>33</v>
          </cell>
          <cell r="P31" t="str">
            <v>26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HLBU2589614           </v>
          </cell>
          <cell r="U31" t="str">
            <v>23/03/2022</v>
          </cell>
          <cell r="V31" t="str">
            <v/>
          </cell>
          <cell r="W31" t="str">
            <v>BANCOS ( ALVARO ) PUXE SBL</v>
          </cell>
          <cell r="X31" t="str">
            <v>SBL</v>
          </cell>
          <cell r="Y31" t="str">
            <v/>
          </cell>
          <cell r="Z31" t="str">
            <v>14</v>
          </cell>
          <cell r="AA31" t="str">
            <v>3</v>
          </cell>
          <cell r="AB31" t="str">
            <v>60</v>
          </cell>
          <cell r="AC31" t="str">
            <v>11</v>
          </cell>
          <cell r="AD31" t="str">
            <v xml:space="preserve">HLBU2589614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2205152920</v>
          </cell>
        </row>
        <row r="32">
          <cell r="B32">
            <v>80532676</v>
          </cell>
          <cell r="C32" t="str">
            <v xml:space="preserve">540200886 </v>
          </cell>
          <cell r="E32" t="str">
            <v/>
          </cell>
          <cell r="F32" t="str">
            <v/>
          </cell>
          <cell r="G32" t="str">
            <v xml:space="preserve">UASC AL KHOR                                      </v>
          </cell>
          <cell r="H32"/>
          <cell r="I32" t="str">
            <v/>
          </cell>
          <cell r="J32">
            <v>10</v>
          </cell>
          <cell r="K32" t="str">
            <v>2</v>
          </cell>
          <cell r="L32" t="str">
            <v>10</v>
          </cell>
          <cell r="M32" t="str">
            <v>0</v>
          </cell>
          <cell r="N32" t="str">
            <v>1</v>
          </cell>
          <cell r="O32" t="str">
            <v>29</v>
          </cell>
          <cell r="P32" t="str">
            <v>6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HLBU3244242           </v>
          </cell>
          <cell r="U32"/>
          <cell r="V32" t="str">
            <v/>
          </cell>
          <cell r="W32" t="str">
            <v>DTA 04/03</v>
          </cell>
          <cell r="X32" t="str">
            <v>DTA EADI</v>
          </cell>
          <cell r="Y32" t="str">
            <v>04/03/2022</v>
          </cell>
          <cell r="Z32" t="str">
            <v xml:space="preserve">8 </v>
          </cell>
          <cell r="AA32" t="str">
            <v>0</v>
          </cell>
          <cell r="AB32" t="str">
            <v>36</v>
          </cell>
          <cell r="AC32" t="str">
            <v>11</v>
          </cell>
          <cell r="AD32" t="str">
            <v xml:space="preserve">HLBU3244242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11/02/2022</v>
          </cell>
          <cell r="AN32" t="str">
            <v xml:space="preserve">          </v>
          </cell>
        </row>
        <row r="33">
          <cell r="B33">
            <v>80532697</v>
          </cell>
          <cell r="C33" t="str">
            <v xml:space="preserve">540200892 </v>
          </cell>
          <cell r="E33" t="str">
            <v/>
          </cell>
          <cell r="F33" t="str">
            <v>VERDE</v>
          </cell>
          <cell r="G33" t="str">
            <v xml:space="preserve">UASC AL KHOR                                      </v>
          </cell>
          <cell r="H33" t="str">
            <v>7</v>
          </cell>
          <cell r="I33" t="str">
            <v/>
          </cell>
          <cell r="J33">
            <v>4</v>
          </cell>
          <cell r="K33" t="str">
            <v>3</v>
          </cell>
          <cell r="L33" t="str">
            <v>4</v>
          </cell>
          <cell r="M33" t="str">
            <v>0</v>
          </cell>
          <cell r="N33" t="str">
            <v>0</v>
          </cell>
          <cell r="O33" t="str">
            <v>15</v>
          </cell>
          <cell r="P33" t="str">
            <v>20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TGBU6168342           </v>
          </cell>
          <cell r="U33" t="str">
            <v>09/03/2022</v>
          </cell>
          <cell r="V33" t="str">
            <v>10/03/2022</v>
          </cell>
          <cell r="W33" t="str">
            <v>Leticia A9408400774  7D66 / Patrick A9483254609 7390</v>
          </cell>
          <cell r="X33" t="str">
            <v>MBB</v>
          </cell>
          <cell r="Y33" t="str">
            <v/>
          </cell>
          <cell r="Z33" t="str">
            <v>20</v>
          </cell>
          <cell r="AA33" t="str">
            <v>3</v>
          </cell>
          <cell r="AB33" t="str">
            <v>35</v>
          </cell>
          <cell r="AC33" t="str">
            <v>11</v>
          </cell>
          <cell r="AD33" t="str">
            <v xml:space="preserve">TGBU6168342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27/01/2022</v>
          </cell>
          <cell r="AM33" t="str">
            <v>11/02/2022</v>
          </cell>
          <cell r="AN33" t="str">
            <v>2204686246</v>
          </cell>
        </row>
        <row r="34">
          <cell r="B34">
            <v>80532700</v>
          </cell>
          <cell r="C34" t="str">
            <v xml:space="preserve">540200896 </v>
          </cell>
          <cell r="E34" t="str">
            <v/>
          </cell>
          <cell r="F34" t="str">
            <v>VERDE</v>
          </cell>
          <cell r="G34" t="str">
            <v xml:space="preserve">UASC AL KHOR                                      </v>
          </cell>
          <cell r="H34" t="str">
            <v>8</v>
          </cell>
          <cell r="I34" t="str">
            <v/>
          </cell>
          <cell r="J34">
            <v>113</v>
          </cell>
          <cell r="K34" t="str">
            <v>47</v>
          </cell>
          <cell r="L34" t="str">
            <v>113</v>
          </cell>
          <cell r="M34" t="str">
            <v>770</v>
          </cell>
          <cell r="N34" t="str">
            <v>24</v>
          </cell>
          <cell r="O34" t="str">
            <v>8</v>
          </cell>
          <cell r="P34" t="str">
            <v>13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HLXU6564273           </v>
          </cell>
          <cell r="U34" t="str">
            <v>22/03/2022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20</v>
          </cell>
          <cell r="AA34" t="str">
            <v>2</v>
          </cell>
          <cell r="AB34" t="str">
            <v>61</v>
          </cell>
          <cell r="AC34" t="str">
            <v>11</v>
          </cell>
          <cell r="AD34" t="str">
            <v xml:space="preserve">HLXU6564273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11/02/2022</v>
          </cell>
          <cell r="AN34" t="str">
            <v>2204636290</v>
          </cell>
        </row>
        <row r="35">
          <cell r="B35">
            <v>80532774</v>
          </cell>
          <cell r="C35" t="str">
            <v xml:space="preserve">540200899 </v>
          </cell>
          <cell r="E35" t="str">
            <v/>
          </cell>
          <cell r="F35" t="str">
            <v>VERMELHO</v>
          </cell>
          <cell r="G35" t="str">
            <v xml:space="preserve">UASC AL KHOR                                      </v>
          </cell>
          <cell r="H35"/>
          <cell r="I35" t="str">
            <v/>
          </cell>
          <cell r="J35">
            <v>54</v>
          </cell>
          <cell r="K35" t="str">
            <v>8</v>
          </cell>
          <cell r="L35" t="str">
            <v>54</v>
          </cell>
          <cell r="M35" t="str">
            <v>268</v>
          </cell>
          <cell r="N35" t="str">
            <v>13</v>
          </cell>
          <cell r="O35" t="str">
            <v>5</v>
          </cell>
          <cell r="P35" t="str">
            <v>18</v>
          </cell>
          <cell r="Q35" t="str">
            <v>2</v>
          </cell>
          <cell r="R35" t="str">
            <v>2</v>
          </cell>
          <cell r="S35" t="str">
            <v>Não</v>
          </cell>
          <cell r="T35" t="str">
            <v xml:space="preserve">HLBU2012303           </v>
          </cell>
          <cell r="U35" t="str">
            <v>04/03/2022</v>
          </cell>
          <cell r="V35" t="str">
            <v/>
          </cell>
          <cell r="W35" t="str">
            <v>Ronie A0259976947</v>
          </cell>
          <cell r="X35" t="str">
            <v>AGUARDANDO TRANSPORTE</v>
          </cell>
          <cell r="Y35" t="str">
            <v/>
          </cell>
          <cell r="Z35" t="str">
            <v>14</v>
          </cell>
          <cell r="AA35" t="str">
            <v>5</v>
          </cell>
          <cell r="AB35" t="str">
            <v>45</v>
          </cell>
          <cell r="AC35" t="str">
            <v>11</v>
          </cell>
          <cell r="AD35" t="str">
            <v xml:space="preserve">HLBU2012303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27/01/2022</v>
          </cell>
          <cell r="AM35" t="str">
            <v>11/02/2022</v>
          </cell>
          <cell r="AN35" t="str">
            <v>2203817908</v>
          </cell>
        </row>
        <row r="36">
          <cell r="B36">
            <v>80532798</v>
          </cell>
          <cell r="C36" t="str">
            <v xml:space="preserve">540200901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H36"/>
          <cell r="I36" t="str">
            <v/>
          </cell>
          <cell r="J36">
            <v>12</v>
          </cell>
          <cell r="K36" t="str">
            <v>5</v>
          </cell>
          <cell r="L36" t="str">
            <v>12</v>
          </cell>
          <cell r="M36" t="str">
            <v>0</v>
          </cell>
          <cell r="N36" t="str">
            <v>34</v>
          </cell>
          <cell r="O36" t="str">
            <v>9</v>
          </cell>
          <cell r="P36" t="str">
            <v>12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DFSU7319919           </v>
          </cell>
          <cell r="U36"/>
          <cell r="V36" t="str">
            <v>09/03/2022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8 </v>
          </cell>
          <cell r="AA36" t="str">
            <v>0</v>
          </cell>
          <cell r="AB36" t="str">
            <v>56</v>
          </cell>
          <cell r="AC36" t="str">
            <v>11</v>
          </cell>
          <cell r="AD36" t="str">
            <v xml:space="preserve">DFSU7319919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27/01/2022</v>
          </cell>
          <cell r="AM36" t="str">
            <v>11/02/2022</v>
          </cell>
          <cell r="AN36" t="str">
            <v xml:space="preserve">          </v>
          </cell>
        </row>
        <row r="37">
          <cell r="B37">
            <v>80532847</v>
          </cell>
          <cell r="C37" t="str">
            <v xml:space="preserve">540200904 </v>
          </cell>
          <cell r="E37" t="str">
            <v/>
          </cell>
          <cell r="F37" t="str">
            <v>VERDE</v>
          </cell>
          <cell r="G37" t="str">
            <v xml:space="preserve">UASC AL KHOR                                      </v>
          </cell>
          <cell r="H37"/>
          <cell r="I37" t="str">
            <v/>
          </cell>
          <cell r="J37">
            <v>9</v>
          </cell>
          <cell r="K37" t="str">
            <v>4</v>
          </cell>
          <cell r="L37" t="str">
            <v>9</v>
          </cell>
          <cell r="M37" t="str">
            <v>0</v>
          </cell>
          <cell r="N37" t="str">
            <v>0</v>
          </cell>
          <cell r="O37" t="str">
            <v>17</v>
          </cell>
          <cell r="P37" t="str">
            <v>11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TRHU4503640           </v>
          </cell>
          <cell r="U37" t="str">
            <v>21/03/2022</v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14</v>
          </cell>
          <cell r="AA37" t="str">
            <v>2</v>
          </cell>
          <cell r="AB37" t="str">
            <v>28</v>
          </cell>
          <cell r="AC37" t="str">
            <v>11</v>
          </cell>
          <cell r="AD37" t="str">
            <v xml:space="preserve">TRHU4503640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27/01/2022</v>
          </cell>
          <cell r="AM37" t="str">
            <v>11/02/2022</v>
          </cell>
          <cell r="AN37" t="str">
            <v>2205035940</v>
          </cell>
        </row>
        <row r="38">
          <cell r="B38">
            <v>80532858</v>
          </cell>
          <cell r="C38" t="str">
            <v xml:space="preserve">540200906 </v>
          </cell>
          <cell r="E38" t="str">
            <v/>
          </cell>
          <cell r="F38" t="str">
            <v>VERDE</v>
          </cell>
          <cell r="G38" t="str">
            <v xml:space="preserve">UASC AL KHOR                                      </v>
          </cell>
          <cell r="H38" t="str">
            <v>24</v>
          </cell>
          <cell r="I38" t="str">
            <v>15</v>
          </cell>
          <cell r="J38">
            <v>66</v>
          </cell>
          <cell r="K38" t="str">
            <v>12</v>
          </cell>
          <cell r="L38" t="str">
            <v>66</v>
          </cell>
          <cell r="M38" t="str">
            <v>490</v>
          </cell>
          <cell r="N38" t="str">
            <v>10</v>
          </cell>
          <cell r="O38" t="str">
            <v>12</v>
          </cell>
          <cell r="P38" t="str">
            <v>17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TGBU5697906           </v>
          </cell>
          <cell r="U38" t="str">
            <v>02/02/2022</v>
          </cell>
          <cell r="V38" t="str">
            <v>02/03/2022</v>
          </cell>
          <cell r="W38" t="str">
            <v>Rodrigo N304017008034/ Silas A9606898096 9051</v>
          </cell>
          <cell r="X38" t="str">
            <v>MBB</v>
          </cell>
          <cell r="Y38" t="str">
            <v/>
          </cell>
          <cell r="Z38" t="str">
            <v>10</v>
          </cell>
          <cell r="AA38" t="str">
            <v>10</v>
          </cell>
          <cell r="AB38" t="str">
            <v>47</v>
          </cell>
          <cell r="AC38" t="str">
            <v>11</v>
          </cell>
          <cell r="AD38" t="str">
            <v xml:space="preserve">TGBU5697906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27/01/2022</v>
          </cell>
          <cell r="AM38" t="str">
            <v>11/02/2022</v>
          </cell>
          <cell r="AN38" t="str">
            <v>2203444320</v>
          </cell>
        </row>
        <row r="39">
          <cell r="B39">
            <v>80532924</v>
          </cell>
          <cell r="C39" t="str">
            <v xml:space="preserve">540200911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22</v>
          </cell>
          <cell r="I39" t="str">
            <v/>
          </cell>
          <cell r="J39">
            <v>3</v>
          </cell>
          <cell r="K39" t="str">
            <v>3</v>
          </cell>
          <cell r="L39" t="str">
            <v>3</v>
          </cell>
          <cell r="M39" t="str">
            <v>0</v>
          </cell>
          <cell r="N39" t="str">
            <v>0</v>
          </cell>
          <cell r="O39" t="str">
            <v>20</v>
          </cell>
          <cell r="P39" t="str">
            <v>8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HLBU3224225           </v>
          </cell>
          <cell r="U39" t="str">
            <v>18/03/2022</v>
          </cell>
          <cell r="V39" t="str">
            <v>18/03/2022</v>
          </cell>
          <cell r="W39" t="str">
            <v>Patrick A9483254609  7390</v>
          </cell>
          <cell r="X39" t="str">
            <v>SBL</v>
          </cell>
          <cell r="Y39" t="str">
            <v/>
          </cell>
          <cell r="Z39" t="str">
            <v>20</v>
          </cell>
          <cell r="AA39" t="str">
            <v>1</v>
          </cell>
          <cell r="AB39" t="str">
            <v>28</v>
          </cell>
          <cell r="AC39" t="str">
            <v>11</v>
          </cell>
          <cell r="AD39" t="str">
            <v xml:space="preserve">HLBU3224225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11/02/2022</v>
          </cell>
          <cell r="AN39" t="str">
            <v>2203656904</v>
          </cell>
        </row>
        <row r="40">
          <cell r="B40">
            <v>80532930</v>
          </cell>
          <cell r="C40" t="str">
            <v xml:space="preserve">540200917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H40"/>
          <cell r="I40" t="str">
            <v/>
          </cell>
          <cell r="J40">
            <v>13</v>
          </cell>
          <cell r="K40" t="str">
            <v>5</v>
          </cell>
          <cell r="L40" t="str">
            <v>13</v>
          </cell>
          <cell r="M40" t="str">
            <v>0</v>
          </cell>
          <cell r="N40" t="str">
            <v>25</v>
          </cell>
          <cell r="O40" t="str">
            <v>37</v>
          </cell>
          <cell r="P40" t="str">
            <v>3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HLXU8233572           </v>
          </cell>
          <cell r="U40" t="str">
            <v>28/02/2022</v>
          </cell>
          <cell r="V40" t="str">
            <v>22/03/2022</v>
          </cell>
          <cell r="W40" t="str">
            <v/>
          </cell>
          <cell r="X40" t="str">
            <v>DTA TRANSP</v>
          </cell>
          <cell r="Y40" t="str">
            <v/>
          </cell>
          <cell r="Z40" t="str">
            <v xml:space="preserve">8 </v>
          </cell>
          <cell r="AA40" t="str">
            <v>2</v>
          </cell>
          <cell r="AB40" t="str">
            <v>65</v>
          </cell>
          <cell r="AC40" t="str">
            <v>11</v>
          </cell>
          <cell r="AD40" t="str">
            <v xml:space="preserve">HLXU8233572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27/01/2022</v>
          </cell>
          <cell r="AM40" t="str">
            <v>11/02/2022</v>
          </cell>
          <cell r="AN40" t="str">
            <v xml:space="preserve">          </v>
          </cell>
        </row>
        <row r="41">
          <cell r="B41">
            <v>80533049</v>
          </cell>
          <cell r="C41" t="str">
            <v xml:space="preserve">540200932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21</v>
          </cell>
          <cell r="I41" t="str">
            <v>17</v>
          </cell>
          <cell r="J41">
            <v>34</v>
          </cell>
          <cell r="K41" t="str">
            <v>15</v>
          </cell>
          <cell r="L41" t="str">
            <v>34</v>
          </cell>
          <cell r="M41" t="str">
            <v>31</v>
          </cell>
          <cell r="N41" t="str">
            <v>16</v>
          </cell>
          <cell r="O41" t="str">
            <v>4</v>
          </cell>
          <cell r="P41" t="str">
            <v>20</v>
          </cell>
          <cell r="Q41" t="str">
            <v>1</v>
          </cell>
          <cell r="R41" t="str">
            <v>1</v>
          </cell>
          <cell r="S41" t="str">
            <v>Não</v>
          </cell>
          <cell r="T41" t="str">
            <v xml:space="preserve">CAIU7943097           </v>
          </cell>
          <cell r="U41"/>
          <cell r="V41" t="str">
            <v/>
          </cell>
          <cell r="W41" t="str">
            <v>(SNS) TROCA DE NOTA</v>
          </cell>
          <cell r="X41" t="str">
            <v/>
          </cell>
          <cell r="Y41" t="str">
            <v/>
          </cell>
          <cell r="Z41" t="str">
            <v>10</v>
          </cell>
          <cell r="AA41" t="str">
            <v>0</v>
          </cell>
          <cell r="AB41" t="str">
            <v>46</v>
          </cell>
          <cell r="AC41" t="str">
            <v>11</v>
          </cell>
          <cell r="AD41" t="str">
            <v xml:space="preserve">CAIU7943097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11/02/2022</v>
          </cell>
          <cell r="AN41" t="str">
            <v>2203728913</v>
          </cell>
        </row>
        <row r="42">
          <cell r="B42">
            <v>80533067</v>
          </cell>
          <cell r="C42" t="str">
            <v xml:space="preserve">540200934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7</v>
          </cell>
          <cell r="I42" t="str">
            <v/>
          </cell>
          <cell r="J42">
            <v>14</v>
          </cell>
          <cell r="K42" t="str">
            <v>8</v>
          </cell>
          <cell r="L42" t="str">
            <v>14</v>
          </cell>
          <cell r="M42" t="str">
            <v>0</v>
          </cell>
          <cell r="N42" t="str">
            <v>4</v>
          </cell>
          <cell r="O42" t="str">
            <v>53</v>
          </cell>
          <cell r="P42" t="str">
            <v>2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SEGU5712687           </v>
          </cell>
          <cell r="U42" t="str">
            <v>21/03/2022</v>
          </cell>
          <cell r="V42" t="str">
            <v>21/03/2022</v>
          </cell>
          <cell r="W42" t="str">
            <v>DTA 04/03/ EXO.TRANSM. GW6E ( TEZOTO-GIBA ) PUXE SBL/ Rodrigo A9704204001/ Patrick A9483254609</v>
          </cell>
          <cell r="X42" t="str">
            <v>SBL</v>
          </cell>
          <cell r="Y42" t="str">
            <v>04/03/2022</v>
          </cell>
          <cell r="Z42" t="str">
            <v>20</v>
          </cell>
          <cell r="AA42" t="str">
            <v>2</v>
          </cell>
          <cell r="AB42" t="str">
            <v>59</v>
          </cell>
          <cell r="AC42" t="str">
            <v>11</v>
          </cell>
          <cell r="AD42" t="str">
            <v xml:space="preserve">SEGU5712687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11/02/2022</v>
          </cell>
          <cell r="AN42" t="str">
            <v>2204732400</v>
          </cell>
        </row>
        <row r="43">
          <cell r="B43">
            <v>80533068</v>
          </cell>
          <cell r="C43" t="str">
            <v xml:space="preserve">540200935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/>
          <cell r="I43" t="str">
            <v/>
          </cell>
          <cell r="J43">
            <v>10</v>
          </cell>
          <cell r="K43" t="str">
            <v>6</v>
          </cell>
          <cell r="L43" t="str">
            <v>10</v>
          </cell>
          <cell r="M43" t="str">
            <v>0</v>
          </cell>
          <cell r="N43" t="str">
            <v>0</v>
          </cell>
          <cell r="O43" t="str">
            <v>16</v>
          </cell>
          <cell r="P43" t="str">
            <v>13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SEGU5711227           </v>
          </cell>
          <cell r="U43" t="str">
            <v>22/03/2022</v>
          </cell>
          <cell r="V43" t="str">
            <v>21/03/2022</v>
          </cell>
          <cell r="W43" t="str">
            <v>EXO.TRANSM. GW6E-2800/200KV-12 ( TEZOTO-GIBA ) PUXE SBL/ Leticia A9404600709</v>
          </cell>
          <cell r="X43" t="str">
            <v>SBL</v>
          </cell>
          <cell r="Y43" t="str">
            <v/>
          </cell>
          <cell r="Z43" t="str">
            <v>14</v>
          </cell>
          <cell r="AA43" t="str">
            <v>1</v>
          </cell>
          <cell r="AB43" t="str">
            <v>29</v>
          </cell>
          <cell r="AC43" t="str">
            <v>11</v>
          </cell>
          <cell r="AD43" t="str">
            <v xml:space="preserve">SEGU5711227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2205035966</v>
          </cell>
        </row>
        <row r="44">
          <cell r="B44">
            <v>80533096</v>
          </cell>
          <cell r="C44" t="str">
            <v xml:space="preserve">540200936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8</v>
          </cell>
          <cell r="I44" t="str">
            <v/>
          </cell>
          <cell r="J44">
            <v>7</v>
          </cell>
          <cell r="K44" t="str">
            <v>2</v>
          </cell>
          <cell r="L44" t="str">
            <v>7</v>
          </cell>
          <cell r="M44" t="str">
            <v>0</v>
          </cell>
          <cell r="N44" t="str">
            <v>0</v>
          </cell>
          <cell r="O44" t="str">
            <v>1</v>
          </cell>
          <cell r="P44" t="str">
            <v>52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HLXU6532912           </v>
          </cell>
          <cell r="U44" t="str">
            <v>22/03/2022</v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53</v>
          </cell>
          <cell r="AC44" t="str">
            <v>11</v>
          </cell>
          <cell r="AD44" t="str">
            <v xml:space="preserve">HLXU6532912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2204636273</v>
          </cell>
        </row>
        <row r="45">
          <cell r="B45">
            <v>80532605</v>
          </cell>
          <cell r="C45" t="str">
            <v xml:space="preserve">540200951 </v>
          </cell>
          <cell r="E45" t="str">
            <v/>
          </cell>
          <cell r="F45" t="str">
            <v>VERDE</v>
          </cell>
          <cell r="G45" t="str">
            <v xml:space="preserve">UASC AL KHOR                                      </v>
          </cell>
          <cell r="H45" t="str">
            <v>10</v>
          </cell>
          <cell r="I45" t="str">
            <v/>
          </cell>
          <cell r="J45">
            <v>20</v>
          </cell>
          <cell r="K45" t="str">
            <v>8</v>
          </cell>
          <cell r="L45" t="str">
            <v>20</v>
          </cell>
          <cell r="M45" t="str">
            <v>103</v>
          </cell>
          <cell r="N45" t="str">
            <v>38</v>
          </cell>
          <cell r="O45" t="str">
            <v>7</v>
          </cell>
          <cell r="P45" t="str">
            <v>3</v>
          </cell>
          <cell r="Q45" t="str">
            <v>3</v>
          </cell>
          <cell r="R45" t="str">
            <v>3</v>
          </cell>
          <cell r="S45" t="str">
            <v>Não</v>
          </cell>
          <cell r="T45" t="str">
            <v xml:space="preserve">FANU1816382           </v>
          </cell>
          <cell r="U45" t="str">
            <v>22/03/2022</v>
          </cell>
          <cell r="V45" t="str">
            <v/>
          </cell>
          <cell r="W45" t="str">
            <v>CJ. CAMBIO ( ALVARO ) PUXE SBL</v>
          </cell>
          <cell r="X45" t="str">
            <v>SBL</v>
          </cell>
          <cell r="Y45" t="str">
            <v/>
          </cell>
          <cell r="Z45" t="str">
            <v>20</v>
          </cell>
          <cell r="AA45" t="str">
            <v>2</v>
          </cell>
          <cell r="AB45" t="str">
            <v>47</v>
          </cell>
          <cell r="AC45" t="str">
            <v>11</v>
          </cell>
          <cell r="AD45" t="str">
            <v xml:space="preserve">FANU1816382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27/01/2022</v>
          </cell>
          <cell r="AM45" t="str">
            <v>09/02/2022</v>
          </cell>
          <cell r="AN45" t="str">
            <v>2204432279</v>
          </cell>
        </row>
        <row r="46">
          <cell r="B46">
            <v>80532603</v>
          </cell>
          <cell r="C46" t="str">
            <v xml:space="preserve">540200953 </v>
          </cell>
          <cell r="E46" t="str">
            <v/>
          </cell>
          <cell r="F46" t="str">
            <v>VERDE</v>
          </cell>
          <cell r="G46" t="str">
            <v xml:space="preserve">UASC AL KHOR                                      </v>
          </cell>
          <cell r="H46" t="str">
            <v>4</v>
          </cell>
          <cell r="I46" t="str">
            <v/>
          </cell>
          <cell r="J46">
            <v>16</v>
          </cell>
          <cell r="K46" t="str">
            <v>9</v>
          </cell>
          <cell r="L46" t="str">
            <v>16</v>
          </cell>
          <cell r="M46" t="str">
            <v>0</v>
          </cell>
          <cell r="N46" t="str">
            <v>19</v>
          </cell>
          <cell r="O46" t="str">
            <v>27</v>
          </cell>
          <cell r="P46" t="str">
            <v>8</v>
          </cell>
          <cell r="Q46" t="str">
            <v>6</v>
          </cell>
          <cell r="R46" t="str">
            <v>6</v>
          </cell>
          <cell r="S46" t="str">
            <v>Não</v>
          </cell>
          <cell r="T46" t="str">
            <v xml:space="preserve">FFAU1197094           </v>
          </cell>
          <cell r="U46" t="str">
            <v>25/03/2022</v>
          </cell>
          <cell r="V46" t="str">
            <v/>
          </cell>
          <cell r="W46" t="str">
            <v>DTA 04/03</v>
          </cell>
          <cell r="X46" t="str">
            <v>DTA EADI</v>
          </cell>
          <cell r="Y46" t="str">
            <v>04/03/2022</v>
          </cell>
          <cell r="Z46" t="str">
            <v>20</v>
          </cell>
          <cell r="AA46" t="str">
            <v>1</v>
          </cell>
          <cell r="AB46" t="str">
            <v>60</v>
          </cell>
          <cell r="AC46" t="str">
            <v>11</v>
          </cell>
          <cell r="AD46" t="str">
            <v xml:space="preserve">FFAU1197094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27/01/2022</v>
          </cell>
          <cell r="AM46" t="str">
            <v>09/02/2022</v>
          </cell>
          <cell r="AN46" t="str">
            <v>2204766878</v>
          </cell>
        </row>
        <row r="47">
          <cell r="B47">
            <v>80532618</v>
          </cell>
          <cell r="C47" t="str">
            <v xml:space="preserve">540200954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H47"/>
          <cell r="I47" t="str">
            <v/>
          </cell>
          <cell r="J47">
            <v>4</v>
          </cell>
          <cell r="K47" t="str">
            <v>4</v>
          </cell>
          <cell r="L47" t="str">
            <v>4</v>
          </cell>
          <cell r="M47" t="str">
            <v>0</v>
          </cell>
          <cell r="N47" t="str">
            <v>5</v>
          </cell>
          <cell r="O47" t="str">
            <v>25</v>
          </cell>
          <cell r="P47" t="str">
            <v>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HAMU1224885           </v>
          </cell>
          <cell r="U47" t="str">
            <v>22/03/2022</v>
          </cell>
          <cell r="V47" t="str">
            <v/>
          </cell>
          <cell r="W47" t="str">
            <v>DTA 04/03</v>
          </cell>
          <cell r="X47" t="str">
            <v>DTA EADI</v>
          </cell>
          <cell r="Y47" t="str">
            <v>04/03/2022</v>
          </cell>
          <cell r="Z47" t="str">
            <v xml:space="preserve">8 </v>
          </cell>
          <cell r="AA47" t="str">
            <v>1</v>
          </cell>
          <cell r="AB47" t="str">
            <v>30</v>
          </cell>
          <cell r="AC47" t="str">
            <v>11</v>
          </cell>
          <cell r="AD47" t="str">
            <v xml:space="preserve">HAMU1224885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27/01/2022</v>
          </cell>
          <cell r="AM47" t="str">
            <v>09/02/2022</v>
          </cell>
          <cell r="AN47" t="str">
            <v xml:space="preserve">          </v>
          </cell>
        </row>
        <row r="48">
          <cell r="B48">
            <v>80532669</v>
          </cell>
          <cell r="C48" t="str">
            <v xml:space="preserve">540200959 </v>
          </cell>
          <cell r="E48" t="str">
            <v/>
          </cell>
          <cell r="F48" t="str">
            <v/>
          </cell>
          <cell r="G48" t="str">
            <v xml:space="preserve">UASC AL KHOR                                      </v>
          </cell>
          <cell r="H48"/>
          <cell r="I48" t="str">
            <v/>
          </cell>
          <cell r="J48">
            <v>17</v>
          </cell>
          <cell r="K48" t="str">
            <v>4</v>
          </cell>
          <cell r="L48" t="str">
            <v>17</v>
          </cell>
          <cell r="M48" t="str">
            <v>0</v>
          </cell>
          <cell r="N48" t="str">
            <v>27</v>
          </cell>
          <cell r="O48" t="str">
            <v>17</v>
          </cell>
          <cell r="P48" t="str">
            <v>4</v>
          </cell>
          <cell r="Q48" t="str">
            <v>6</v>
          </cell>
          <cell r="R48" t="str">
            <v>6</v>
          </cell>
          <cell r="S48" t="str">
            <v>Não</v>
          </cell>
          <cell r="T48" t="str">
            <v xml:space="preserve">HLBU2532270           </v>
          </cell>
          <cell r="U48" t="str">
            <v>25/03/2022</v>
          </cell>
          <cell r="V48" t="str">
            <v/>
          </cell>
          <cell r="W48" t="str">
            <v>DTA 04/03</v>
          </cell>
          <cell r="X48" t="str">
            <v>DTA EADI</v>
          </cell>
          <cell r="Y48" t="str">
            <v>04/03/2022</v>
          </cell>
          <cell r="Z48" t="str">
            <v xml:space="preserve">8 </v>
          </cell>
          <cell r="AA48" t="str">
            <v>1</v>
          </cell>
          <cell r="AB48" t="str">
            <v>55</v>
          </cell>
          <cell r="AC48" t="str">
            <v>11</v>
          </cell>
          <cell r="AD48" t="str">
            <v xml:space="preserve">HLBU2532270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09/02/2022</v>
          </cell>
          <cell r="AN48" t="str">
            <v xml:space="preserve">          </v>
          </cell>
        </row>
        <row r="49">
          <cell r="B49">
            <v>80533312</v>
          </cell>
          <cell r="C49" t="str">
            <v xml:space="preserve">540200961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H49"/>
          <cell r="I49" t="str">
            <v/>
          </cell>
          <cell r="J49">
            <v>2</v>
          </cell>
          <cell r="K49" t="str">
            <v>2</v>
          </cell>
          <cell r="L49" t="str">
            <v>2</v>
          </cell>
          <cell r="M49" t="str">
            <v>0</v>
          </cell>
          <cell r="N49" t="str">
            <v>0</v>
          </cell>
          <cell r="O49" t="str">
            <v>51</v>
          </cell>
          <cell r="P49" t="str">
            <v>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UACU5973272           </v>
          </cell>
          <cell r="U49"/>
          <cell r="V49" t="str">
            <v/>
          </cell>
          <cell r="W49" t="str">
            <v>DTA 04/03/ BANCOS ( ALVARO ) PUXE SBL</v>
          </cell>
          <cell r="X49" t="str">
            <v>DTA EADI</v>
          </cell>
          <cell r="Y49" t="str">
            <v>04/03/2022</v>
          </cell>
          <cell r="Z49" t="str">
            <v xml:space="preserve">8 </v>
          </cell>
          <cell r="AA49" t="str">
            <v>0</v>
          </cell>
          <cell r="AB49" t="str">
            <v>51</v>
          </cell>
          <cell r="AC49" t="str">
            <v>11</v>
          </cell>
          <cell r="AD49" t="str">
            <v xml:space="preserve">UACU5973272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27/01/2022</v>
          </cell>
          <cell r="AM49" t="str">
            <v>09/02/2022</v>
          </cell>
          <cell r="AN49" t="str">
            <v xml:space="preserve">          </v>
          </cell>
        </row>
        <row r="50">
          <cell r="B50">
            <v>80533113</v>
          </cell>
          <cell r="C50" t="str">
            <v xml:space="preserve">540200743 </v>
          </cell>
          <cell r="E50" t="str">
            <v/>
          </cell>
          <cell r="F50" t="str">
            <v>VERDE</v>
          </cell>
          <cell r="G50" t="str">
            <v xml:space="preserve">UASC AL KHOR                                      </v>
          </cell>
          <cell r="H50" t="str">
            <v>25</v>
          </cell>
          <cell r="I50" t="str">
            <v>0</v>
          </cell>
          <cell r="J50">
            <v>18</v>
          </cell>
          <cell r="K50" t="str">
            <v>4</v>
          </cell>
          <cell r="L50" t="str">
            <v>18</v>
          </cell>
          <cell r="M50" t="str">
            <v>0</v>
          </cell>
          <cell r="N50" t="str">
            <v>23</v>
          </cell>
          <cell r="O50" t="str">
            <v>21</v>
          </cell>
          <cell r="P50" t="str">
            <v>9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HLBU3345090           </v>
          </cell>
          <cell r="U50" t="str">
            <v>21/02/2022</v>
          </cell>
          <cell r="V50" t="str">
            <v>22/02/2022</v>
          </cell>
          <cell r="W50" t="str">
            <v/>
          </cell>
          <cell r="X50" t="str">
            <v>FINALIZADO</v>
          </cell>
          <cell r="Y50" t="str">
            <v/>
          </cell>
          <cell r="Z50" t="str">
            <v>10</v>
          </cell>
          <cell r="AA50" t="str">
            <v>2</v>
          </cell>
          <cell r="AB50" t="str">
            <v>53</v>
          </cell>
          <cell r="AC50" t="str">
            <v>11</v>
          </cell>
          <cell r="AD50" t="str">
            <v xml:space="preserve">HLBU3345090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Processado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27/01/2022</v>
          </cell>
          <cell r="AM50" t="str">
            <v>09/02/2022</v>
          </cell>
          <cell r="AN50" t="str">
            <v>2203407157</v>
          </cell>
        </row>
        <row r="51">
          <cell r="B51">
            <v>80533114</v>
          </cell>
          <cell r="C51" t="str">
            <v xml:space="preserve">540200746 </v>
          </cell>
          <cell r="E51" t="str">
            <v/>
          </cell>
          <cell r="F51" t="str">
            <v>VERDE</v>
          </cell>
          <cell r="G51" t="str">
            <v xml:space="preserve">UASC AL KHOR                                      </v>
          </cell>
          <cell r="H51" t="str">
            <v>25</v>
          </cell>
          <cell r="I51" t="str">
            <v>0</v>
          </cell>
          <cell r="J51">
            <v>13</v>
          </cell>
          <cell r="K51" t="str">
            <v>3</v>
          </cell>
          <cell r="L51" t="str">
            <v>13</v>
          </cell>
          <cell r="M51" t="str">
            <v>0</v>
          </cell>
          <cell r="N51" t="str">
            <v>2</v>
          </cell>
          <cell r="O51" t="str">
            <v>26</v>
          </cell>
          <cell r="P51" t="str">
            <v>10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HLBU2221577           </v>
          </cell>
          <cell r="U51" t="str">
            <v>22/02/2022</v>
          </cell>
          <cell r="V51" t="str">
            <v>22/02/2022</v>
          </cell>
          <cell r="W51" t="str">
            <v/>
          </cell>
          <cell r="X51" t="str">
            <v>FINALIZADO</v>
          </cell>
          <cell r="Y51" t="str">
            <v/>
          </cell>
          <cell r="Z51" t="str">
            <v>10</v>
          </cell>
          <cell r="AA51" t="str">
            <v>2</v>
          </cell>
          <cell r="AB51" t="str">
            <v>38</v>
          </cell>
          <cell r="AC51" t="str">
            <v>11</v>
          </cell>
          <cell r="AD51" t="str">
            <v xml:space="preserve">HLBU2221577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Processado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27/01/2022</v>
          </cell>
          <cell r="AM51" t="str">
            <v>09/02/2022</v>
          </cell>
          <cell r="AN51" t="str">
            <v>2203409028</v>
          </cell>
        </row>
        <row r="52">
          <cell r="B52">
            <v>80533057</v>
          </cell>
          <cell r="C52" t="str">
            <v xml:space="preserve">540200747 </v>
          </cell>
          <cell r="E52" t="str">
            <v/>
          </cell>
          <cell r="F52" t="str">
            <v>VERDE</v>
          </cell>
          <cell r="G52" t="str">
            <v xml:space="preserve">UASC AL KHOR                                      </v>
          </cell>
          <cell r="H52" t="str">
            <v>25</v>
          </cell>
          <cell r="I52" t="str">
            <v>0</v>
          </cell>
          <cell r="J52">
            <v>18</v>
          </cell>
          <cell r="K52" t="str">
            <v>7</v>
          </cell>
          <cell r="L52" t="str">
            <v>18</v>
          </cell>
          <cell r="M52" t="str">
            <v>0</v>
          </cell>
          <cell r="N52" t="str">
            <v>109</v>
          </cell>
          <cell r="O52" t="str">
            <v>11</v>
          </cell>
          <cell r="P52" t="str">
            <v>1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TCLU6233327           </v>
          </cell>
          <cell r="U52" t="str">
            <v>14/02/2022</v>
          </cell>
          <cell r="V52" t="str">
            <v>22/02/2022</v>
          </cell>
          <cell r="W52" t="str">
            <v>Ronie A0179815105</v>
          </cell>
          <cell r="X52" t="str">
            <v>FINALIZADO</v>
          </cell>
          <cell r="Y52" t="str">
            <v/>
          </cell>
          <cell r="Z52" t="str">
            <v>10</v>
          </cell>
          <cell r="AA52" t="str">
            <v>3</v>
          </cell>
          <cell r="AB52" t="str">
            <v>121</v>
          </cell>
          <cell r="AC52" t="str">
            <v>11</v>
          </cell>
          <cell r="AD52" t="str">
            <v xml:space="preserve">TCLU6233327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Processado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09/02/2022</v>
          </cell>
          <cell r="AN52" t="str">
            <v>2203410964</v>
          </cell>
        </row>
        <row r="53">
          <cell r="B53">
            <v>80533064</v>
          </cell>
          <cell r="C53" t="str">
            <v xml:space="preserve">540200749 </v>
          </cell>
          <cell r="E53" t="str">
            <v/>
          </cell>
          <cell r="F53" t="str">
            <v>VERDE</v>
          </cell>
          <cell r="G53" t="str">
            <v xml:space="preserve">UASC AL KHOR                                      </v>
          </cell>
          <cell r="H53" t="str">
            <v>25</v>
          </cell>
          <cell r="I53" t="str">
            <v>0</v>
          </cell>
          <cell r="J53">
            <v>122</v>
          </cell>
          <cell r="K53" t="str">
            <v>15</v>
          </cell>
          <cell r="L53" t="str">
            <v>122</v>
          </cell>
          <cell r="M53" t="str">
            <v>804</v>
          </cell>
          <cell r="N53" t="str">
            <v>33</v>
          </cell>
          <cell r="O53" t="str">
            <v>18</v>
          </cell>
          <cell r="P53" t="str">
            <v>14</v>
          </cell>
          <cell r="Q53" t="str">
            <v>4</v>
          </cell>
          <cell r="R53" t="str">
            <v>4</v>
          </cell>
          <cell r="S53" t="str">
            <v>Não</v>
          </cell>
          <cell r="T53" t="str">
            <v xml:space="preserve">FSCU8950890           </v>
          </cell>
          <cell r="U53" t="str">
            <v>21/02/2022</v>
          </cell>
          <cell r="V53" t="str">
            <v>22/02/2022</v>
          </cell>
          <cell r="W53" t="str">
            <v>Carlos A4422010380 / Milani A  9408991514</v>
          </cell>
          <cell r="X53" t="str">
            <v>FINALIZADO</v>
          </cell>
          <cell r="Y53" t="str">
            <v/>
          </cell>
          <cell r="Z53" t="str">
            <v>10</v>
          </cell>
          <cell r="AA53" t="str">
            <v>12</v>
          </cell>
          <cell r="AB53" t="str">
            <v>67</v>
          </cell>
          <cell r="AC53" t="str">
            <v>11</v>
          </cell>
          <cell r="AD53" t="str">
            <v xml:space="preserve">FSCU8950890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Processado</v>
          </cell>
          <cell r="AI53" t="str">
            <v>Sim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09/02/2022</v>
          </cell>
          <cell r="AN53" t="str">
            <v>2203405138</v>
          </cell>
        </row>
        <row r="54">
          <cell r="B54">
            <v>80533078</v>
          </cell>
          <cell r="C54" t="str">
            <v xml:space="preserve">540200752 </v>
          </cell>
          <cell r="E54" t="str">
            <v/>
          </cell>
          <cell r="F54" t="str">
            <v>VERDE</v>
          </cell>
          <cell r="G54" t="str">
            <v xml:space="preserve">UASC AL KHOR                                      </v>
          </cell>
          <cell r="H54" t="str">
            <v>25</v>
          </cell>
          <cell r="I54" t="str">
            <v>0</v>
          </cell>
          <cell r="J54">
            <v>20</v>
          </cell>
          <cell r="K54" t="str">
            <v>5</v>
          </cell>
          <cell r="L54" t="str">
            <v>20</v>
          </cell>
          <cell r="M54" t="str">
            <v>92</v>
          </cell>
          <cell r="N54" t="str">
            <v>25</v>
          </cell>
          <cell r="O54" t="str">
            <v>6</v>
          </cell>
          <cell r="P54" t="str">
            <v>6</v>
          </cell>
          <cell r="Q54" t="str">
            <v>2</v>
          </cell>
          <cell r="R54" t="str">
            <v>2</v>
          </cell>
          <cell r="S54" t="str">
            <v>Não</v>
          </cell>
          <cell r="T54" t="str">
            <v xml:space="preserve">CAIU7940349           </v>
          </cell>
          <cell r="U54" t="str">
            <v>22/02/2022</v>
          </cell>
          <cell r="V54" t="str">
            <v>22/02/2022</v>
          </cell>
          <cell r="W54" t="str">
            <v>Rodrigo A9753300500</v>
          </cell>
          <cell r="X54" t="str">
            <v>FINALIZADO</v>
          </cell>
          <cell r="Y54" t="str">
            <v/>
          </cell>
          <cell r="Z54" t="str">
            <v>10</v>
          </cell>
          <cell r="AA54" t="str">
            <v>1</v>
          </cell>
          <cell r="AB54" t="str">
            <v>40</v>
          </cell>
          <cell r="AC54" t="str">
            <v>11</v>
          </cell>
          <cell r="AD54" t="str">
            <v xml:space="preserve">CAIU7940349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Processado</v>
          </cell>
          <cell r="AI54" t="str">
            <v>Sim</v>
          </cell>
          <cell r="AJ54" t="str">
            <v>22/01/2022</v>
          </cell>
          <cell r="AK54" t="str">
            <v>Marítimo</v>
          </cell>
          <cell r="AL54" t="str">
            <v>27/01/2022</v>
          </cell>
          <cell r="AM54" t="str">
            <v>09/02/2022</v>
          </cell>
          <cell r="AN54" t="str">
            <v>2203408838</v>
          </cell>
        </row>
        <row r="55">
          <cell r="B55">
            <v>80533150</v>
          </cell>
          <cell r="C55" t="str">
            <v xml:space="preserve">540200753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25</v>
          </cell>
          <cell r="I55" t="str">
            <v>0</v>
          </cell>
          <cell r="J55">
            <v>30</v>
          </cell>
          <cell r="K55" t="str">
            <v>7</v>
          </cell>
          <cell r="L55" t="str">
            <v>30</v>
          </cell>
          <cell r="M55" t="str">
            <v>165</v>
          </cell>
          <cell r="N55" t="str">
            <v>23</v>
          </cell>
          <cell r="O55" t="str">
            <v>10</v>
          </cell>
          <cell r="P55" t="str">
            <v>11</v>
          </cell>
          <cell r="Q55" t="str">
            <v>5</v>
          </cell>
          <cell r="R55" t="str">
            <v>5</v>
          </cell>
          <cell r="S55" t="str">
            <v>Não</v>
          </cell>
          <cell r="T55" t="str">
            <v xml:space="preserve">UACU5458246           </v>
          </cell>
          <cell r="U55" t="str">
            <v>03/02/2022</v>
          </cell>
          <cell r="V55" t="str">
            <v>22/02/2022</v>
          </cell>
          <cell r="W55" t="str">
            <v/>
          </cell>
          <cell r="X55" t="str">
            <v>FINALIZADO</v>
          </cell>
          <cell r="Y55" t="str">
            <v/>
          </cell>
          <cell r="Z55" t="str">
            <v>10</v>
          </cell>
          <cell r="AA55" t="str">
            <v>2</v>
          </cell>
          <cell r="AB55" t="str">
            <v>49</v>
          </cell>
          <cell r="AC55" t="str">
            <v>11</v>
          </cell>
          <cell r="AD55" t="str">
            <v xml:space="preserve">UACU5458246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Processado</v>
          </cell>
          <cell r="AI55" t="str">
            <v>Sim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09/02/2022</v>
          </cell>
          <cell r="AN55" t="str">
            <v>2203409680</v>
          </cell>
        </row>
        <row r="56">
          <cell r="B56">
            <v>80533190</v>
          </cell>
          <cell r="C56" t="str">
            <v xml:space="preserve">540200755 </v>
          </cell>
          <cell r="E56" t="str">
            <v/>
          </cell>
          <cell r="F56" t="str">
            <v>VERDE</v>
          </cell>
          <cell r="G56" t="str">
            <v xml:space="preserve">UASC AL KHOR                                      </v>
          </cell>
          <cell r="H56" t="str">
            <v>25</v>
          </cell>
          <cell r="I56" t="str">
            <v>0</v>
          </cell>
          <cell r="J56">
            <v>4</v>
          </cell>
          <cell r="K56" t="str">
            <v>3</v>
          </cell>
          <cell r="L56" t="str">
            <v>4</v>
          </cell>
          <cell r="M56" t="str">
            <v>0</v>
          </cell>
          <cell r="N56" t="str">
            <v>0</v>
          </cell>
          <cell r="O56" t="str">
            <v>21</v>
          </cell>
          <cell r="P56" t="str">
            <v>9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HLXU8182710           </v>
          </cell>
          <cell r="U56" t="str">
            <v>22/02/2022</v>
          </cell>
          <cell r="V56" t="str">
            <v>22/02/2022</v>
          </cell>
          <cell r="W56" t="str">
            <v>Milani A9448900304</v>
          </cell>
          <cell r="X56" t="str">
            <v>FINALIZADO</v>
          </cell>
          <cell r="Y56" t="str">
            <v/>
          </cell>
          <cell r="Z56" t="str">
            <v>10</v>
          </cell>
          <cell r="AA56" t="str">
            <v>1</v>
          </cell>
          <cell r="AB56" t="str">
            <v>30</v>
          </cell>
          <cell r="AC56" t="str">
            <v>11</v>
          </cell>
          <cell r="AD56" t="str">
            <v xml:space="preserve">HLXU8182710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Processado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27/01/2022</v>
          </cell>
          <cell r="AM56" t="str">
            <v>09/02/2022</v>
          </cell>
          <cell r="AN56" t="str">
            <v>2203409702</v>
          </cell>
        </row>
        <row r="57">
          <cell r="B57">
            <v>80533210</v>
          </cell>
          <cell r="C57" t="str">
            <v xml:space="preserve">540200756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24</v>
          </cell>
          <cell r="I57" t="str">
            <v>0</v>
          </cell>
          <cell r="J57">
            <v>69</v>
          </cell>
          <cell r="K57" t="str">
            <v>10</v>
          </cell>
          <cell r="L57" t="str">
            <v>69</v>
          </cell>
          <cell r="M57" t="str">
            <v>816</v>
          </cell>
          <cell r="N57" t="str">
            <v>16</v>
          </cell>
          <cell r="O57" t="str">
            <v>11</v>
          </cell>
          <cell r="P57" t="str">
            <v>11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TCKU6551362           </v>
          </cell>
          <cell r="U57" t="str">
            <v>16/02/2022</v>
          </cell>
          <cell r="V57" t="str">
            <v>22/02/2022</v>
          </cell>
          <cell r="W57" t="str">
            <v>HU trocado - Thiago/ Mariana A9609920701</v>
          </cell>
          <cell r="X57" t="str">
            <v>FINALIZADO</v>
          </cell>
          <cell r="Y57" t="str">
            <v/>
          </cell>
          <cell r="Z57" t="str">
            <v>10</v>
          </cell>
          <cell r="AA57" t="str">
            <v>8</v>
          </cell>
          <cell r="AB57" t="str">
            <v>55</v>
          </cell>
          <cell r="AC57" t="str">
            <v>11</v>
          </cell>
          <cell r="AD57" t="str">
            <v xml:space="preserve">TCKU6551362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Processado</v>
          </cell>
          <cell r="AI57" t="str">
            <v>Sim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09/02/2022</v>
          </cell>
          <cell r="AN57" t="str">
            <v>2203418191</v>
          </cell>
        </row>
        <row r="58">
          <cell r="B58">
            <v>80532606</v>
          </cell>
          <cell r="C58" t="str">
            <v xml:space="preserve">540200761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23</v>
          </cell>
          <cell r="I58" t="str">
            <v>0</v>
          </cell>
          <cell r="J58">
            <v>17</v>
          </cell>
          <cell r="K58" t="str">
            <v>4</v>
          </cell>
          <cell r="L58" t="str">
            <v>17</v>
          </cell>
          <cell r="M58" t="str">
            <v>0</v>
          </cell>
          <cell r="N58" t="str">
            <v>4</v>
          </cell>
          <cell r="O58" t="str">
            <v>38</v>
          </cell>
          <cell r="P58" t="str">
            <v>8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CAIU9082629           </v>
          </cell>
          <cell r="U58" t="str">
            <v>24/02/2022</v>
          </cell>
          <cell r="V58" t="str">
            <v>24/02/2022</v>
          </cell>
          <cell r="W58" t="str">
            <v>Leticia A9448800105 0000 / Milani A  9408900676    7354</v>
          </cell>
          <cell r="X58" t="str">
            <v>FINALIZADO</v>
          </cell>
          <cell r="Y58" t="str">
            <v/>
          </cell>
          <cell r="Z58" t="str">
            <v>10</v>
          </cell>
          <cell r="AA58" t="str">
            <v>3</v>
          </cell>
          <cell r="AB58" t="str">
            <v>50</v>
          </cell>
          <cell r="AC58" t="str">
            <v>11</v>
          </cell>
          <cell r="AD58" t="str">
            <v xml:space="preserve">CAIU9082629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Processado</v>
          </cell>
          <cell r="AI58" t="str">
            <v>Sim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2203609914</v>
          </cell>
        </row>
        <row r="59">
          <cell r="B59">
            <v>80532694</v>
          </cell>
          <cell r="C59" t="str">
            <v xml:space="preserve">540200763 </v>
          </cell>
          <cell r="E59" t="str">
            <v/>
          </cell>
          <cell r="F59" t="str">
            <v>VERDE</v>
          </cell>
          <cell r="G59" t="str">
            <v xml:space="preserve">UASC AL KHOR                                      </v>
          </cell>
          <cell r="H59" t="str">
            <v>9</v>
          </cell>
          <cell r="I59" t="str">
            <v>0</v>
          </cell>
          <cell r="J59">
            <v>51</v>
          </cell>
          <cell r="K59" t="str">
            <v>9</v>
          </cell>
          <cell r="L59" t="str">
            <v>51</v>
          </cell>
          <cell r="M59" t="str">
            <v>123</v>
          </cell>
          <cell r="N59" t="str">
            <v>14</v>
          </cell>
          <cell r="O59" t="str">
            <v>27</v>
          </cell>
          <cell r="P59" t="str">
            <v>20</v>
          </cell>
          <cell r="Q59" t="str">
            <v>3</v>
          </cell>
          <cell r="R59" t="str">
            <v>3</v>
          </cell>
          <cell r="S59" t="str">
            <v>Não</v>
          </cell>
          <cell r="T59" t="str">
            <v xml:space="preserve">UACU6039970           </v>
          </cell>
          <cell r="U59" t="str">
            <v>15/02/2022</v>
          </cell>
          <cell r="V59" t="str">
            <v>10/03/2022</v>
          </cell>
          <cell r="W59" t="str">
            <v/>
          </cell>
          <cell r="X59" t="str">
            <v>FINALIZADO</v>
          </cell>
          <cell r="Y59" t="str">
            <v/>
          </cell>
          <cell r="Z59" t="str">
            <v>10</v>
          </cell>
          <cell r="AA59" t="str">
            <v>6</v>
          </cell>
          <cell r="AB59" t="str">
            <v>72</v>
          </cell>
          <cell r="AC59" t="str">
            <v>11</v>
          </cell>
          <cell r="AD59" t="str">
            <v xml:space="preserve">UACU6039970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Processado</v>
          </cell>
          <cell r="AI59" t="str">
            <v>Sim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2204533083</v>
          </cell>
        </row>
        <row r="60">
          <cell r="B60">
            <v>80533264</v>
          </cell>
          <cell r="C60" t="str">
            <v xml:space="preserve">540200775 </v>
          </cell>
          <cell r="E60" t="str">
            <v/>
          </cell>
          <cell r="F60" t="str">
            <v>VERDE</v>
          </cell>
          <cell r="G60" t="str">
            <v xml:space="preserve">UASC AL KHOR                                      </v>
          </cell>
          <cell r="H60" t="str">
            <v>24</v>
          </cell>
          <cell r="I60" t="str">
            <v>0</v>
          </cell>
          <cell r="J60">
            <v>88</v>
          </cell>
          <cell r="K60" t="str">
            <v>15</v>
          </cell>
          <cell r="L60" t="str">
            <v>88</v>
          </cell>
          <cell r="M60" t="str">
            <v>589</v>
          </cell>
          <cell r="N60" t="str">
            <v>6</v>
          </cell>
          <cell r="O60" t="str">
            <v>24</v>
          </cell>
          <cell r="P60" t="str">
            <v>1</v>
          </cell>
          <cell r="Q60" t="str">
            <v>1</v>
          </cell>
          <cell r="R60" t="str">
            <v>1</v>
          </cell>
          <cell r="S60" t="str">
            <v>Não</v>
          </cell>
          <cell r="T60" t="str">
            <v xml:space="preserve">BEAU4542861           </v>
          </cell>
          <cell r="U60" t="str">
            <v>16/02/2022</v>
          </cell>
          <cell r="V60" t="str">
            <v>23/02/2022</v>
          </cell>
          <cell r="W60" t="str">
            <v>Rodrigo A0039890085 / Milani A  9585531682</v>
          </cell>
          <cell r="X60" t="str">
            <v>FINALIZADO</v>
          </cell>
          <cell r="Y60" t="str">
            <v/>
          </cell>
          <cell r="Z60" t="str">
            <v>10</v>
          </cell>
          <cell r="AA60" t="str">
            <v>5</v>
          </cell>
          <cell r="AB60" t="str">
            <v>48</v>
          </cell>
          <cell r="AC60" t="str">
            <v>11</v>
          </cell>
          <cell r="AD60" t="str">
            <v xml:space="preserve">BEAU4542861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Processado</v>
          </cell>
          <cell r="AI60" t="str">
            <v>Sim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09/02/2022</v>
          </cell>
          <cell r="AN60" t="str">
            <v>2203418213</v>
          </cell>
        </row>
        <row r="61">
          <cell r="B61">
            <v>80533283</v>
          </cell>
          <cell r="C61" t="str">
            <v xml:space="preserve">540200776 </v>
          </cell>
          <cell r="E61" t="str">
            <v/>
          </cell>
          <cell r="F61" t="str">
            <v>VERDE</v>
          </cell>
          <cell r="G61" t="str">
            <v xml:space="preserve">UASC AL KHOR                                      </v>
          </cell>
          <cell r="H61" t="str">
            <v>24</v>
          </cell>
          <cell r="I61" t="str">
            <v>0</v>
          </cell>
          <cell r="J61">
            <v>3</v>
          </cell>
          <cell r="K61" t="str">
            <v>1</v>
          </cell>
          <cell r="L61" t="str">
            <v>3</v>
          </cell>
          <cell r="M61" t="str">
            <v>0</v>
          </cell>
          <cell r="N61" t="str">
            <v>0</v>
          </cell>
          <cell r="O61" t="str">
            <v>20</v>
          </cell>
          <cell r="P61" t="str">
            <v>8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HLBU2879378           </v>
          </cell>
          <cell r="U61" t="str">
            <v>23/02/2022</v>
          </cell>
          <cell r="V61" t="str">
            <v>23/02/2022</v>
          </cell>
          <cell r="W61" t="str">
            <v/>
          </cell>
          <cell r="X61" t="str">
            <v>FINALIZADO</v>
          </cell>
          <cell r="Y61" t="str">
            <v/>
          </cell>
          <cell r="Z61" t="str">
            <v>10</v>
          </cell>
          <cell r="AA61" t="str">
            <v>1</v>
          </cell>
          <cell r="AB61" t="str">
            <v>28</v>
          </cell>
          <cell r="AC61" t="str">
            <v>11</v>
          </cell>
          <cell r="AD61" t="str">
            <v xml:space="preserve">HLBU2879378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Processado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27/01/2022</v>
          </cell>
          <cell r="AM61" t="str">
            <v>17/02/2022</v>
          </cell>
          <cell r="AN61" t="str">
            <v>2203431511</v>
          </cell>
        </row>
        <row r="62">
          <cell r="B62">
            <v>80533309</v>
          </cell>
          <cell r="C62" t="str">
            <v xml:space="preserve">540200779 </v>
          </cell>
          <cell r="E62" t="str">
            <v/>
          </cell>
          <cell r="F62" t="str">
            <v>VERDE</v>
          </cell>
          <cell r="G62" t="str">
            <v xml:space="preserve">UASC AL KHOR                                      </v>
          </cell>
          <cell r="H62" t="str">
            <v>22</v>
          </cell>
          <cell r="I62" t="str">
            <v>0</v>
          </cell>
          <cell r="J62">
            <v>8</v>
          </cell>
          <cell r="K62" t="str">
            <v>8</v>
          </cell>
          <cell r="L62" t="str">
            <v>8</v>
          </cell>
          <cell r="M62" t="str">
            <v>0</v>
          </cell>
          <cell r="N62" t="str">
            <v>1</v>
          </cell>
          <cell r="O62" t="str">
            <v>31</v>
          </cell>
          <cell r="P62" t="str">
            <v>2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BSIU9644681           </v>
          </cell>
          <cell r="U62" t="str">
            <v>24/02/2022</v>
          </cell>
          <cell r="V62" t="str">
            <v>24/02/2022</v>
          </cell>
          <cell r="W62" t="str">
            <v>Milani A  9417600459</v>
          </cell>
          <cell r="X62" t="str">
            <v>FINALIZADO</v>
          </cell>
          <cell r="Y62" t="str">
            <v/>
          </cell>
          <cell r="Z62" t="str">
            <v>10</v>
          </cell>
          <cell r="AA62" t="str">
            <v>1</v>
          </cell>
          <cell r="AB62" t="str">
            <v>34</v>
          </cell>
          <cell r="AC62" t="str">
            <v>11</v>
          </cell>
          <cell r="AD62" t="str">
            <v xml:space="preserve">BSIU9644681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Processado</v>
          </cell>
          <cell r="AI62" t="str">
            <v>Sim</v>
          </cell>
          <cell r="AJ62" t="str">
            <v>22/01/2022</v>
          </cell>
          <cell r="AK62" t="str">
            <v>Marítimo</v>
          </cell>
          <cell r="AL62" t="str">
            <v>27/01/2022</v>
          </cell>
          <cell r="AM62" t="str">
            <v>09/02/2022</v>
          </cell>
          <cell r="AN62" t="str">
            <v>2203656882</v>
          </cell>
        </row>
        <row r="63">
          <cell r="B63">
            <v>80533311</v>
          </cell>
          <cell r="C63" t="str">
            <v xml:space="preserve">540200780 </v>
          </cell>
          <cell r="E63" t="str">
            <v/>
          </cell>
          <cell r="F63" t="str">
            <v>VERDE</v>
          </cell>
          <cell r="G63" t="str">
            <v xml:space="preserve">UASC AL KHOR                                      </v>
          </cell>
          <cell r="H63" t="str">
            <v>24</v>
          </cell>
          <cell r="I63" t="str">
            <v>0</v>
          </cell>
          <cell r="J63">
            <v>69</v>
          </cell>
          <cell r="K63" t="str">
            <v>7</v>
          </cell>
          <cell r="L63" t="str">
            <v>69</v>
          </cell>
          <cell r="M63" t="str">
            <v>461</v>
          </cell>
          <cell r="N63" t="str">
            <v>11</v>
          </cell>
          <cell r="O63" t="str">
            <v>0</v>
          </cell>
          <cell r="P63" t="str">
            <v>18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HLBU2443888           </v>
          </cell>
          <cell r="U63" t="str">
            <v>11/02/2022</v>
          </cell>
          <cell r="V63" t="str">
            <v>23/02/2022</v>
          </cell>
          <cell r="W63" t="str">
            <v>Ronie A3892671174</v>
          </cell>
          <cell r="X63" t="str">
            <v>FINALIZADO</v>
          </cell>
          <cell r="Y63" t="str">
            <v/>
          </cell>
          <cell r="Z63" t="str">
            <v>10</v>
          </cell>
          <cell r="AA63" t="str">
            <v>6</v>
          </cell>
          <cell r="AB63" t="str">
            <v>42</v>
          </cell>
          <cell r="AC63" t="str">
            <v>11</v>
          </cell>
          <cell r="AD63" t="str">
            <v xml:space="preserve">HLBU2443888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Processado</v>
          </cell>
          <cell r="AI63" t="str">
            <v>Sim</v>
          </cell>
          <cell r="AJ63" t="str">
            <v>22/01/2022</v>
          </cell>
          <cell r="AK63" t="str">
            <v>Marítimo</v>
          </cell>
          <cell r="AL63" t="str">
            <v>27/01/2022</v>
          </cell>
          <cell r="AM63" t="str">
            <v>09/02/2022</v>
          </cell>
          <cell r="AN63" t="str">
            <v>2203418221</v>
          </cell>
        </row>
        <row r="64">
          <cell r="B64">
            <v>80533323</v>
          </cell>
          <cell r="C64" t="str">
            <v xml:space="preserve">540200783 </v>
          </cell>
          <cell r="E64" t="str">
            <v/>
          </cell>
          <cell r="F64" t="str">
            <v>VERDE</v>
          </cell>
          <cell r="G64" t="str">
            <v xml:space="preserve">UASC AL KHOR                                      </v>
          </cell>
          <cell r="H64" t="str">
            <v>25</v>
          </cell>
          <cell r="I64" t="str">
            <v>0</v>
          </cell>
          <cell r="J64">
            <v>59</v>
          </cell>
          <cell r="K64" t="str">
            <v>17</v>
          </cell>
          <cell r="L64" t="str">
            <v>59</v>
          </cell>
          <cell r="M64" t="str">
            <v>255</v>
          </cell>
          <cell r="N64" t="str">
            <v>5</v>
          </cell>
          <cell r="O64" t="str">
            <v>35</v>
          </cell>
          <cell r="P64" t="str">
            <v>8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HLXU8362543           </v>
          </cell>
          <cell r="U64" t="str">
            <v>21/02/2022</v>
          </cell>
          <cell r="V64" t="str">
            <v>22/02/2022</v>
          </cell>
          <cell r="W64" t="str">
            <v>Ronie A3892671174/ Carlos A4570371416</v>
          </cell>
          <cell r="X64" t="str">
            <v>FINALIZADO</v>
          </cell>
          <cell r="Y64" t="str">
            <v/>
          </cell>
          <cell r="Z64" t="str">
            <v>10</v>
          </cell>
          <cell r="AA64" t="str">
            <v>7</v>
          </cell>
          <cell r="AB64" t="str">
            <v>54</v>
          </cell>
          <cell r="AC64" t="str">
            <v>11</v>
          </cell>
          <cell r="AD64" t="str">
            <v xml:space="preserve">HLXU8362543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Processado</v>
          </cell>
          <cell r="AI64" t="str">
            <v>Sim</v>
          </cell>
          <cell r="AJ64" t="str">
            <v>22/01/2022</v>
          </cell>
          <cell r="AK64" t="str">
            <v>Marítimo</v>
          </cell>
          <cell r="AL64" t="str">
            <v>27/01/2022</v>
          </cell>
          <cell r="AM64" t="str">
            <v>09/02/2022</v>
          </cell>
          <cell r="AN64" t="str">
            <v>2203405278</v>
          </cell>
        </row>
        <row r="65">
          <cell r="B65">
            <v>80533327</v>
          </cell>
          <cell r="C65" t="str">
            <v xml:space="preserve">540200784 </v>
          </cell>
          <cell r="E65" t="str">
            <v/>
          </cell>
          <cell r="F65" t="str">
            <v>VERDE</v>
          </cell>
          <cell r="G65" t="str">
            <v xml:space="preserve">UASC AL KHOR                                      </v>
          </cell>
          <cell r="H65" t="str">
            <v>23</v>
          </cell>
          <cell r="I65" t="str">
            <v>0</v>
          </cell>
          <cell r="J65">
            <v>63</v>
          </cell>
          <cell r="K65" t="str">
            <v>20</v>
          </cell>
          <cell r="L65" t="str">
            <v>63</v>
          </cell>
          <cell r="M65" t="str">
            <v>265</v>
          </cell>
          <cell r="N65" t="str">
            <v>32</v>
          </cell>
          <cell r="O65" t="str">
            <v>15</v>
          </cell>
          <cell r="P65" t="str">
            <v>40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FANU1135265           </v>
          </cell>
          <cell r="U65" t="str">
            <v>18/02/2022</v>
          </cell>
          <cell r="V65" t="str">
            <v>02/03/2022</v>
          </cell>
          <cell r="W65" t="str">
            <v>Carlos A  4570371416</v>
          </cell>
          <cell r="X65" t="str">
            <v>FINALIZADO</v>
          </cell>
          <cell r="Y65" t="str">
            <v/>
          </cell>
          <cell r="Z65" t="str">
            <v>10</v>
          </cell>
          <cell r="AA65" t="str">
            <v>10</v>
          </cell>
          <cell r="AB65" t="str">
            <v>71</v>
          </cell>
          <cell r="AC65" t="str">
            <v>11</v>
          </cell>
          <cell r="AD65" t="str">
            <v xml:space="preserve">FANU1135265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Processado</v>
          </cell>
          <cell r="AI65" t="str">
            <v>Sim</v>
          </cell>
          <cell r="AJ65" t="str">
            <v>22/01/2022</v>
          </cell>
          <cell r="AK65" t="str">
            <v>Marítimo</v>
          </cell>
          <cell r="AL65" t="str">
            <v>27/01/2022</v>
          </cell>
          <cell r="AM65" t="str">
            <v>09/02/2022</v>
          </cell>
          <cell r="AN65" t="str">
            <v>2203608659</v>
          </cell>
        </row>
        <row r="66">
          <cell r="B66">
            <v>80533390</v>
          </cell>
          <cell r="C66" t="str">
            <v xml:space="preserve">540200788 </v>
          </cell>
          <cell r="E66" t="str">
            <v/>
          </cell>
          <cell r="F66" t="str">
            <v>VERDE</v>
          </cell>
          <cell r="G66" t="str">
            <v xml:space="preserve">UASC AL KHOR                                      </v>
          </cell>
          <cell r="H66" t="str">
            <v>24</v>
          </cell>
          <cell r="I66" t="str">
            <v>0</v>
          </cell>
          <cell r="J66">
            <v>67</v>
          </cell>
          <cell r="K66" t="str">
            <v>8</v>
          </cell>
          <cell r="L66" t="str">
            <v>67</v>
          </cell>
          <cell r="M66" t="str">
            <v>411</v>
          </cell>
          <cell r="N66" t="str">
            <v>9</v>
          </cell>
          <cell r="O66" t="str">
            <v>11</v>
          </cell>
          <cell r="P66" t="str">
            <v>21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UACU5775662           </v>
          </cell>
          <cell r="U66" t="str">
            <v>22/02/2022</v>
          </cell>
          <cell r="V66" t="str">
            <v>23/02/2022</v>
          </cell>
          <cell r="W66" t="str">
            <v>Milani A  9304292869</v>
          </cell>
          <cell r="X66" t="str">
            <v>FINALIZADO</v>
          </cell>
          <cell r="Y66" t="str">
            <v/>
          </cell>
          <cell r="Z66" t="str">
            <v>10</v>
          </cell>
          <cell r="AA66" t="str">
            <v>6</v>
          </cell>
          <cell r="AB66" t="str">
            <v>49</v>
          </cell>
          <cell r="AC66" t="str">
            <v>11</v>
          </cell>
          <cell r="AD66" t="str">
            <v xml:space="preserve">UACU5775662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Processado</v>
          </cell>
          <cell r="AI66" t="str">
            <v>Sim</v>
          </cell>
          <cell r="AJ66" t="str">
            <v>22/01/2022</v>
          </cell>
          <cell r="AK66" t="str">
            <v>Marítimo</v>
          </cell>
          <cell r="AL66" t="str">
            <v>27/01/2022</v>
          </cell>
          <cell r="AM66" t="str">
            <v>09/02/2022</v>
          </cell>
          <cell r="AN66" t="str">
            <v>2203427441</v>
          </cell>
        </row>
        <row r="67">
          <cell r="B67">
            <v>80533391</v>
          </cell>
          <cell r="C67" t="str">
            <v xml:space="preserve">540200789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24</v>
          </cell>
          <cell r="I67" t="str">
            <v>0</v>
          </cell>
          <cell r="J67">
            <v>3</v>
          </cell>
          <cell r="K67" t="str">
            <v>2</v>
          </cell>
          <cell r="L67" t="str">
            <v>3</v>
          </cell>
          <cell r="M67" t="str">
            <v>0</v>
          </cell>
          <cell r="N67" t="str">
            <v>20</v>
          </cell>
          <cell r="O67" t="str">
            <v>6</v>
          </cell>
          <cell r="P67" t="str">
            <v>4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HLBU2440467           </v>
          </cell>
          <cell r="U67" t="str">
            <v>22/02/2022</v>
          </cell>
          <cell r="V67" t="str">
            <v>22/02/2022</v>
          </cell>
          <cell r="W67" t="str">
            <v/>
          </cell>
          <cell r="X67" t="str">
            <v>FINALIZADO</v>
          </cell>
          <cell r="Y67" t="str">
            <v/>
          </cell>
          <cell r="Z67" t="str">
            <v>10</v>
          </cell>
          <cell r="AA67" t="str">
            <v>1</v>
          </cell>
          <cell r="AB67" t="str">
            <v>30</v>
          </cell>
          <cell r="AC67" t="str">
            <v>11</v>
          </cell>
          <cell r="AD67" t="str">
            <v xml:space="preserve">HLBU2440467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Processado</v>
          </cell>
          <cell r="AI67" t="str">
            <v>Sim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12/02/2022</v>
          </cell>
          <cell r="AN67" t="str">
            <v>2203427395</v>
          </cell>
        </row>
        <row r="68">
          <cell r="B68">
            <v>80533393</v>
          </cell>
          <cell r="C68" t="str">
            <v xml:space="preserve">540200790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24</v>
          </cell>
          <cell r="I68" t="str">
            <v>0</v>
          </cell>
          <cell r="J68">
            <v>7</v>
          </cell>
          <cell r="K68" t="str">
            <v>3</v>
          </cell>
          <cell r="L68" t="str">
            <v>7</v>
          </cell>
          <cell r="M68" t="str">
            <v>0</v>
          </cell>
          <cell r="N68" t="str">
            <v>14</v>
          </cell>
          <cell r="O68" t="str">
            <v>13</v>
          </cell>
          <cell r="P68" t="str">
            <v>14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HLBU2872250           </v>
          </cell>
          <cell r="U68" t="str">
            <v>23/02/2022</v>
          </cell>
          <cell r="V68" t="str">
            <v>23/02/2022</v>
          </cell>
          <cell r="W68" t="str">
            <v/>
          </cell>
          <cell r="X68" t="str">
            <v>FINALIZADO</v>
          </cell>
          <cell r="Y68" t="str">
            <v/>
          </cell>
          <cell r="Z68" t="str">
            <v>10</v>
          </cell>
          <cell r="AA68" t="str">
            <v>2</v>
          </cell>
          <cell r="AB68" t="str">
            <v>41</v>
          </cell>
          <cell r="AC68" t="str">
            <v>11</v>
          </cell>
          <cell r="AD68" t="str">
            <v xml:space="preserve">HLBU2872250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Processado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09/02/2022</v>
          </cell>
          <cell r="AN68" t="str">
            <v>2203431520</v>
          </cell>
        </row>
        <row r="69">
          <cell r="B69">
            <v>80533403</v>
          </cell>
          <cell r="C69" t="str">
            <v xml:space="preserve">540200791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25</v>
          </cell>
          <cell r="I69" t="str">
            <v>0</v>
          </cell>
          <cell r="J69">
            <v>3</v>
          </cell>
          <cell r="K69" t="str">
            <v>1</v>
          </cell>
          <cell r="L69" t="str">
            <v>3</v>
          </cell>
          <cell r="M69" t="str">
            <v>0</v>
          </cell>
          <cell r="N69" t="str">
            <v>12</v>
          </cell>
          <cell r="O69" t="str">
            <v>0</v>
          </cell>
          <cell r="P69" t="str">
            <v>0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TCKU1755379           </v>
          </cell>
          <cell r="U69" t="str">
            <v>22/02/2022</v>
          </cell>
          <cell r="V69" t="str">
            <v>22/02/2022</v>
          </cell>
          <cell r="W69" t="str">
            <v>Guilherme A9040103621</v>
          </cell>
          <cell r="X69" t="str">
            <v>FINALIZADO</v>
          </cell>
          <cell r="Y69" t="str">
            <v/>
          </cell>
          <cell r="Z69" t="str">
            <v>10</v>
          </cell>
          <cell r="AA69" t="str">
            <v>2</v>
          </cell>
          <cell r="AB69" t="str">
            <v>12</v>
          </cell>
          <cell r="AC69" t="str">
            <v>11</v>
          </cell>
          <cell r="AD69" t="str">
            <v xml:space="preserve">TCKU1755379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Processado</v>
          </cell>
          <cell r="AI69" t="str">
            <v>Sim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09/02/2022</v>
          </cell>
          <cell r="AN69" t="str">
            <v>2203410140</v>
          </cell>
        </row>
        <row r="70">
          <cell r="B70">
            <v>80533401</v>
          </cell>
          <cell r="C70" t="str">
            <v xml:space="preserve">540200792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24</v>
          </cell>
          <cell r="I70" t="str">
            <v>0</v>
          </cell>
          <cell r="J70">
            <v>16</v>
          </cell>
          <cell r="K70" t="str">
            <v>6</v>
          </cell>
          <cell r="L70" t="str">
            <v>16</v>
          </cell>
          <cell r="M70" t="str">
            <v>0</v>
          </cell>
          <cell r="N70" t="str">
            <v>44</v>
          </cell>
          <cell r="O70" t="str">
            <v>12</v>
          </cell>
          <cell r="P70" t="str">
            <v>7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HLXU8558114           </v>
          </cell>
          <cell r="U70" t="str">
            <v>22/02/2022</v>
          </cell>
          <cell r="V70" t="str">
            <v>22/02/2022</v>
          </cell>
          <cell r="W70" t="str">
            <v/>
          </cell>
          <cell r="X70" t="str">
            <v>FINALIZADO</v>
          </cell>
          <cell r="Y70" t="str">
            <v/>
          </cell>
          <cell r="Z70" t="str">
            <v>10</v>
          </cell>
          <cell r="AA70" t="str">
            <v>1</v>
          </cell>
          <cell r="AB70" t="str">
            <v>63</v>
          </cell>
          <cell r="AC70" t="str">
            <v>11</v>
          </cell>
          <cell r="AD70" t="str">
            <v xml:space="preserve">HLXU8558114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Processado</v>
          </cell>
          <cell r="AI70" t="str">
            <v>Sim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09/02/2022</v>
          </cell>
          <cell r="AN70" t="str">
            <v>2203427425</v>
          </cell>
        </row>
        <row r="71">
          <cell r="B71">
            <v>80533408</v>
          </cell>
          <cell r="C71" t="str">
            <v xml:space="preserve">540200793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24</v>
          </cell>
          <cell r="I71" t="str">
            <v>0</v>
          </cell>
          <cell r="J71">
            <v>1</v>
          </cell>
          <cell r="K71" t="str">
            <v>1</v>
          </cell>
          <cell r="L71" t="str">
            <v>1</v>
          </cell>
          <cell r="M71" t="str">
            <v>0</v>
          </cell>
          <cell r="N71" t="str">
            <v>20</v>
          </cell>
          <cell r="O71" t="str">
            <v>0</v>
          </cell>
          <cell r="P71" t="str">
            <v>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HLBU1768092           </v>
          </cell>
          <cell r="U71" t="str">
            <v>25/02/2022</v>
          </cell>
          <cell r="V71" t="str">
            <v>23/02/2022</v>
          </cell>
          <cell r="W71" t="str">
            <v/>
          </cell>
          <cell r="X71" t="str">
            <v>FINALIZADO</v>
          </cell>
          <cell r="Y71" t="str">
            <v/>
          </cell>
          <cell r="Z71" t="str">
            <v>10</v>
          </cell>
          <cell r="AA71" t="str">
            <v>1</v>
          </cell>
          <cell r="AB71" t="str">
            <v>20</v>
          </cell>
          <cell r="AC71" t="str">
            <v>11</v>
          </cell>
          <cell r="AD71" t="str">
            <v xml:space="preserve">HLBU1768092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Processado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09/02/2022</v>
          </cell>
          <cell r="AN71" t="str">
            <v>2203431872</v>
          </cell>
        </row>
        <row r="72">
          <cell r="B72">
            <v>80533417</v>
          </cell>
          <cell r="C72" t="str">
            <v xml:space="preserve">540200794 </v>
          </cell>
          <cell r="E72" t="str">
            <v/>
          </cell>
          <cell r="F72" t="str">
            <v>VERDE</v>
          </cell>
          <cell r="G72" t="str">
            <v xml:space="preserve">UASC AL KHOR                                      </v>
          </cell>
          <cell r="H72" t="str">
            <v>8</v>
          </cell>
          <cell r="I72" t="str">
            <v>0</v>
          </cell>
          <cell r="J72">
            <v>8</v>
          </cell>
          <cell r="K72" t="str">
            <v>4</v>
          </cell>
          <cell r="L72" t="str">
            <v>8</v>
          </cell>
          <cell r="M72" t="str">
            <v>0</v>
          </cell>
          <cell r="N72" t="str">
            <v>3</v>
          </cell>
          <cell r="O72" t="str">
            <v>3</v>
          </cell>
          <cell r="P72" t="str">
            <v>34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HLBU2660076           </v>
          </cell>
          <cell r="U72" t="str">
            <v>11/03/2022</v>
          </cell>
          <cell r="V72" t="str">
            <v>11/03/2022</v>
          </cell>
          <cell r="W72" t="str">
            <v>DTA 04/03/ Patrick A9305200007</v>
          </cell>
          <cell r="X72" t="str">
            <v>EM DESOVA</v>
          </cell>
          <cell r="Y72" t="str">
            <v/>
          </cell>
          <cell r="Z72" t="str">
            <v>10</v>
          </cell>
          <cell r="AA72" t="str">
            <v>1</v>
          </cell>
          <cell r="AB72" t="str">
            <v>40</v>
          </cell>
          <cell r="AC72" t="str">
            <v>11</v>
          </cell>
          <cell r="AD72" t="str">
            <v xml:space="preserve">HLBU2660076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Processado</v>
          </cell>
          <cell r="AI72" t="str">
            <v>Sim</v>
          </cell>
          <cell r="AJ72" t="str">
            <v>22/01/2022</v>
          </cell>
          <cell r="AK72" t="str">
            <v>Marítimo</v>
          </cell>
          <cell r="AL72" t="str">
            <v>27/01/2022</v>
          </cell>
          <cell r="AM72" t="str">
            <v>09/02/2022</v>
          </cell>
          <cell r="AN72" t="str">
            <v>2204636222</v>
          </cell>
        </row>
        <row r="73">
          <cell r="B73">
            <v>80533421</v>
          </cell>
          <cell r="C73" t="str">
            <v xml:space="preserve">540200795 </v>
          </cell>
          <cell r="E73" t="str">
            <v/>
          </cell>
          <cell r="F73" t="str">
            <v>VERDE</v>
          </cell>
          <cell r="G73" t="str">
            <v xml:space="preserve">UASC AL KHOR                                      </v>
          </cell>
          <cell r="H73" t="str">
            <v>25</v>
          </cell>
          <cell r="I73" t="str">
            <v>0</v>
          </cell>
          <cell r="J73">
            <v>18</v>
          </cell>
          <cell r="K73" t="str">
            <v>4</v>
          </cell>
          <cell r="L73" t="str">
            <v>18</v>
          </cell>
          <cell r="M73" t="str">
            <v>258</v>
          </cell>
          <cell r="N73" t="str">
            <v>20</v>
          </cell>
          <cell r="O73" t="str">
            <v>11</v>
          </cell>
          <cell r="P73" t="str">
            <v>0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TGCU5180476           </v>
          </cell>
          <cell r="U73" t="str">
            <v>21/02/2022</v>
          </cell>
          <cell r="V73" t="str">
            <v>22/02/2022</v>
          </cell>
          <cell r="W73" t="str">
            <v/>
          </cell>
          <cell r="X73" t="str">
            <v>FINALIZADO</v>
          </cell>
          <cell r="Y73" t="str">
            <v/>
          </cell>
          <cell r="Z73" t="str">
            <v>10</v>
          </cell>
          <cell r="AA73" t="str">
            <v>1</v>
          </cell>
          <cell r="AB73" t="str">
            <v>34</v>
          </cell>
          <cell r="AC73" t="str">
            <v>11</v>
          </cell>
          <cell r="AD73" t="str">
            <v xml:space="preserve">TGCU5180476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Processado</v>
          </cell>
          <cell r="AI73" t="str">
            <v>Sim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09/02/2022</v>
          </cell>
          <cell r="AN73" t="str">
            <v>2203405197</v>
          </cell>
        </row>
        <row r="74">
          <cell r="B74">
            <v>80533426</v>
          </cell>
          <cell r="C74" t="str">
            <v xml:space="preserve">540200796 </v>
          </cell>
          <cell r="E74" t="str">
            <v/>
          </cell>
          <cell r="F74" t="str">
            <v>VERDE</v>
          </cell>
          <cell r="G74" t="str">
            <v xml:space="preserve">UASC AL KHOR                                      </v>
          </cell>
          <cell r="H74" t="str">
            <v>25</v>
          </cell>
          <cell r="I74" t="str">
            <v>0</v>
          </cell>
          <cell r="J74">
            <v>48</v>
          </cell>
          <cell r="K74" t="str">
            <v>6</v>
          </cell>
          <cell r="L74" t="str">
            <v>48</v>
          </cell>
          <cell r="M74" t="str">
            <v>241</v>
          </cell>
          <cell r="N74" t="str">
            <v>3</v>
          </cell>
          <cell r="O74" t="str">
            <v>13</v>
          </cell>
          <cell r="P74" t="str">
            <v>3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HLXU8314519           </v>
          </cell>
          <cell r="U74" t="str">
            <v>21/02/2022</v>
          </cell>
          <cell r="V74" t="str">
            <v>22/02/2022</v>
          </cell>
          <cell r="W74" t="str">
            <v>Silas A9606903344  8R35</v>
          </cell>
          <cell r="X74" t="str">
            <v>FINALIZADO</v>
          </cell>
          <cell r="Y74" t="str">
            <v/>
          </cell>
          <cell r="Z74" t="str">
            <v>10</v>
          </cell>
          <cell r="AA74" t="str">
            <v>1</v>
          </cell>
          <cell r="AB74" t="str">
            <v>23</v>
          </cell>
          <cell r="AC74" t="str">
            <v>11</v>
          </cell>
          <cell r="AD74" t="str">
            <v xml:space="preserve">HLXU8314519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Processado</v>
          </cell>
          <cell r="AI74" t="str">
            <v>Sim</v>
          </cell>
          <cell r="AJ74" t="str">
            <v>22/01/2022</v>
          </cell>
          <cell r="AK74" t="str">
            <v>Marítimo</v>
          </cell>
          <cell r="AL74" t="str">
            <v>27/01/2022</v>
          </cell>
          <cell r="AM74" t="str">
            <v>09/02/2022</v>
          </cell>
          <cell r="AN74" t="str">
            <v>2203405235</v>
          </cell>
        </row>
        <row r="75">
          <cell r="B75">
            <v>80533479</v>
          </cell>
          <cell r="C75" t="str">
            <v xml:space="preserve">540200801 </v>
          </cell>
          <cell r="E75" t="str">
            <v/>
          </cell>
          <cell r="F75" t="str">
            <v>VERDE</v>
          </cell>
          <cell r="G75" t="str">
            <v xml:space="preserve">UASC AL KHOR                                      </v>
          </cell>
          <cell r="H75" t="str">
            <v>25</v>
          </cell>
          <cell r="I75" t="str">
            <v>0</v>
          </cell>
          <cell r="J75">
            <v>66</v>
          </cell>
          <cell r="K75" t="str">
            <v>12</v>
          </cell>
          <cell r="L75" t="str">
            <v>66</v>
          </cell>
          <cell r="M75" t="str">
            <v>407</v>
          </cell>
          <cell r="N75" t="str">
            <v>1</v>
          </cell>
          <cell r="O75" t="str">
            <v>10</v>
          </cell>
          <cell r="P75" t="str">
            <v>73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FCIU8639045           </v>
          </cell>
          <cell r="U75" t="str">
            <v>22/02/2022</v>
          </cell>
          <cell r="V75" t="str">
            <v>22/02/2022</v>
          </cell>
          <cell r="W75" t="str">
            <v/>
          </cell>
          <cell r="X75" t="str">
            <v>FINALIZADO</v>
          </cell>
          <cell r="Y75" t="str">
            <v/>
          </cell>
          <cell r="Z75" t="str">
            <v>10</v>
          </cell>
          <cell r="AA75" t="str">
            <v>4</v>
          </cell>
          <cell r="AB75" t="str">
            <v>35</v>
          </cell>
          <cell r="AC75" t="str">
            <v>11</v>
          </cell>
          <cell r="AD75" t="str">
            <v xml:space="preserve">FCIU8639045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Processado</v>
          </cell>
          <cell r="AI75" t="str">
            <v>Sim</v>
          </cell>
          <cell r="AJ75" t="str">
            <v>22/01/2022</v>
          </cell>
          <cell r="AK75" t="str">
            <v>Marítimo</v>
          </cell>
          <cell r="AL75" t="str">
            <v>27/01/2022</v>
          </cell>
          <cell r="AM75" t="str">
            <v>09/02/2022</v>
          </cell>
          <cell r="AN75" t="str">
            <v>2203410158</v>
          </cell>
        </row>
        <row r="76">
          <cell r="B76">
            <v>80533485</v>
          </cell>
          <cell r="C76" t="str">
            <v xml:space="preserve">540200803 </v>
          </cell>
          <cell r="E76" t="str">
            <v/>
          </cell>
          <cell r="F76" t="str">
            <v>VERDE</v>
          </cell>
          <cell r="G76" t="str">
            <v xml:space="preserve">UASC AL KHOR                                      </v>
          </cell>
          <cell r="H76" t="str">
            <v>23</v>
          </cell>
          <cell r="I76" t="str">
            <v>0</v>
          </cell>
          <cell r="J76">
            <v>63</v>
          </cell>
          <cell r="K76" t="str">
            <v>15</v>
          </cell>
          <cell r="L76" t="str">
            <v>63</v>
          </cell>
          <cell r="M76" t="str">
            <v>355</v>
          </cell>
          <cell r="N76" t="str">
            <v>16</v>
          </cell>
          <cell r="O76" t="str">
            <v>11</v>
          </cell>
          <cell r="P76" t="str">
            <v>46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SLSU8058078           </v>
          </cell>
          <cell r="U76" t="str">
            <v>22/02/2022</v>
          </cell>
          <cell r="V76" t="str">
            <v>23/02/2022</v>
          </cell>
          <cell r="W76" t="str">
            <v/>
          </cell>
          <cell r="X76" t="str">
            <v>FINALIZADO</v>
          </cell>
          <cell r="Y76" t="str">
            <v/>
          </cell>
          <cell r="Z76" t="str">
            <v>10</v>
          </cell>
          <cell r="AA76" t="str">
            <v>2</v>
          </cell>
          <cell r="AB76" t="str">
            <v>45</v>
          </cell>
          <cell r="AC76" t="str">
            <v>11</v>
          </cell>
          <cell r="AD76" t="str">
            <v xml:space="preserve">SLSU8058078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Processado</v>
          </cell>
          <cell r="AI76" t="str">
            <v>Sim</v>
          </cell>
          <cell r="AJ76" t="str">
            <v>22/01/2022</v>
          </cell>
          <cell r="AK76" t="str">
            <v>Marítimo</v>
          </cell>
          <cell r="AL76" t="str">
            <v>27/01/2022</v>
          </cell>
          <cell r="AM76" t="str">
            <v>09/02/2022</v>
          </cell>
          <cell r="AN76" t="str">
            <v>2203617356</v>
          </cell>
        </row>
        <row r="77">
          <cell r="B77">
            <v>80533488</v>
          </cell>
          <cell r="C77" t="str">
            <v xml:space="preserve">540200804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25</v>
          </cell>
          <cell r="I77" t="str">
            <v>0</v>
          </cell>
          <cell r="J77">
            <v>38</v>
          </cell>
          <cell r="K77" t="str">
            <v>7</v>
          </cell>
          <cell r="L77" t="str">
            <v>38</v>
          </cell>
          <cell r="M77" t="str">
            <v>235</v>
          </cell>
          <cell r="N77" t="str">
            <v>0</v>
          </cell>
          <cell r="O77" t="str">
            <v>18</v>
          </cell>
          <cell r="P77" t="str">
            <v>360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FANU1051755           </v>
          </cell>
          <cell r="U77" t="str">
            <v>22/02/2022</v>
          </cell>
          <cell r="V77" t="str">
            <v>22/02/2022</v>
          </cell>
          <cell r="W77" t="str">
            <v>Milani A  0004208671</v>
          </cell>
          <cell r="X77" t="str">
            <v>FINALIZADO</v>
          </cell>
          <cell r="Y77" t="str">
            <v/>
          </cell>
          <cell r="Z77" t="str">
            <v>10</v>
          </cell>
          <cell r="AA77" t="str">
            <v>2</v>
          </cell>
          <cell r="AB77" t="str">
            <v>34</v>
          </cell>
          <cell r="AC77" t="str">
            <v>11</v>
          </cell>
          <cell r="AD77" t="str">
            <v xml:space="preserve">FANU1051755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Processado</v>
          </cell>
          <cell r="AI77" t="str">
            <v>Sim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2203410611</v>
          </cell>
        </row>
        <row r="78">
          <cell r="B78">
            <v>80533442</v>
          </cell>
          <cell r="C78" t="str">
            <v xml:space="preserve">540200806 </v>
          </cell>
          <cell r="E78" t="str">
            <v/>
          </cell>
          <cell r="F78" t="str">
            <v>VERDE</v>
          </cell>
          <cell r="G78" t="str">
            <v xml:space="preserve">UASC AL KHOR                                      </v>
          </cell>
          <cell r="H78" t="str">
            <v>23</v>
          </cell>
          <cell r="I78" t="str">
            <v>0</v>
          </cell>
          <cell r="J78">
            <v>32</v>
          </cell>
          <cell r="K78" t="str">
            <v>5</v>
          </cell>
          <cell r="L78" t="str">
            <v>32</v>
          </cell>
          <cell r="M78" t="str">
            <v>229</v>
          </cell>
          <cell r="N78" t="str">
            <v>22</v>
          </cell>
          <cell r="O78" t="str">
            <v>5</v>
          </cell>
          <cell r="P78" t="str">
            <v>4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CAIU9415648           </v>
          </cell>
          <cell r="U78" t="str">
            <v>23/02/2022</v>
          </cell>
          <cell r="V78" t="str">
            <v>23/02/2022</v>
          </cell>
          <cell r="W78" t="str">
            <v/>
          </cell>
          <cell r="X78" t="str">
            <v>FINALIZADO</v>
          </cell>
          <cell r="Y78" t="str">
            <v/>
          </cell>
          <cell r="Z78" t="str">
            <v>10</v>
          </cell>
          <cell r="AA78" t="str">
            <v>2</v>
          </cell>
          <cell r="AB78" t="str">
            <v>40</v>
          </cell>
          <cell r="AC78" t="str">
            <v>11</v>
          </cell>
          <cell r="AD78" t="str">
            <v xml:space="preserve">CAIU9415648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Processado</v>
          </cell>
          <cell r="AI78" t="str">
            <v>Sim</v>
          </cell>
          <cell r="AJ78" t="str">
            <v>22/01/2022</v>
          </cell>
          <cell r="AK78" t="str">
            <v>Marítimo</v>
          </cell>
          <cell r="AL78" t="str">
            <v>27/01/2022</v>
          </cell>
          <cell r="AM78" t="str">
            <v>09/02/2022</v>
          </cell>
          <cell r="AN78" t="str">
            <v>2203545681</v>
          </cell>
        </row>
        <row r="79">
          <cell r="B79">
            <v>80533439</v>
          </cell>
          <cell r="C79" t="str">
            <v xml:space="preserve">540200807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23</v>
          </cell>
          <cell r="I79" t="str">
            <v>0</v>
          </cell>
          <cell r="J79">
            <v>5</v>
          </cell>
          <cell r="K79" t="str">
            <v>4</v>
          </cell>
          <cell r="L79" t="str">
            <v>5</v>
          </cell>
          <cell r="M79" t="str">
            <v>0</v>
          </cell>
          <cell r="N79" t="str">
            <v>10</v>
          </cell>
          <cell r="O79" t="str">
            <v>2</v>
          </cell>
          <cell r="P79" t="str">
            <v>26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TGBU9613082           </v>
          </cell>
          <cell r="U79" t="str">
            <v>23/02/2022</v>
          </cell>
          <cell r="V79" t="str">
            <v>23/02/2022</v>
          </cell>
          <cell r="W79" t="str">
            <v/>
          </cell>
          <cell r="X79" t="str">
            <v>FINALIZADO</v>
          </cell>
          <cell r="Y79" t="str">
            <v/>
          </cell>
          <cell r="Z79" t="str">
            <v>10</v>
          </cell>
          <cell r="AA79" t="str">
            <v>2</v>
          </cell>
          <cell r="AB79" t="str">
            <v>38</v>
          </cell>
          <cell r="AC79" t="str">
            <v>11</v>
          </cell>
          <cell r="AD79" t="str">
            <v xml:space="preserve">TGBU9613082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Processado</v>
          </cell>
          <cell r="AI79" t="str">
            <v>Sim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2203545690</v>
          </cell>
        </row>
        <row r="80">
          <cell r="B80">
            <v>80533329</v>
          </cell>
          <cell r="C80" t="str">
            <v xml:space="preserve">540200880 </v>
          </cell>
          <cell r="E80" t="str">
            <v/>
          </cell>
          <cell r="F80" t="str">
            <v>VERDE</v>
          </cell>
          <cell r="G80" t="str">
            <v xml:space="preserve">UASC AL KHOR                                      </v>
          </cell>
          <cell r="H80" t="str">
            <v>25</v>
          </cell>
          <cell r="I80" t="str">
            <v>0</v>
          </cell>
          <cell r="J80">
            <v>38</v>
          </cell>
          <cell r="K80" t="str">
            <v>7</v>
          </cell>
          <cell r="L80" t="str">
            <v>38</v>
          </cell>
          <cell r="M80" t="str">
            <v>285</v>
          </cell>
          <cell r="N80" t="str">
            <v>28</v>
          </cell>
          <cell r="O80" t="str">
            <v>27</v>
          </cell>
          <cell r="P80" t="str">
            <v>1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UETU5276499           </v>
          </cell>
          <cell r="U80" t="str">
            <v>21/02/2022</v>
          </cell>
          <cell r="V80" t="str">
            <v>23/02/2022</v>
          </cell>
          <cell r="W80" t="str">
            <v>Silas A9606903344  8R35</v>
          </cell>
          <cell r="X80" t="str">
            <v>FINALIZADO</v>
          </cell>
          <cell r="Y80" t="str">
            <v/>
          </cell>
          <cell r="Z80" t="str">
            <v>10</v>
          </cell>
          <cell r="AA80" t="str">
            <v>3</v>
          </cell>
          <cell r="AB80" t="str">
            <v>61</v>
          </cell>
          <cell r="AC80" t="str">
            <v>11</v>
          </cell>
          <cell r="AD80" t="str">
            <v xml:space="preserve">UETU5276499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Processado</v>
          </cell>
          <cell r="AI80" t="str">
            <v>Sim</v>
          </cell>
          <cell r="AJ80" t="str">
            <v>22/01/2022</v>
          </cell>
          <cell r="AK80" t="str">
            <v>Marítimo</v>
          </cell>
          <cell r="AL80" t="str">
            <v>27/01/2022</v>
          </cell>
          <cell r="AM80" t="str">
            <v>11/02/2022</v>
          </cell>
          <cell r="AN80" t="str">
            <v>2203405359</v>
          </cell>
        </row>
        <row r="81">
          <cell r="B81">
            <v>80532668</v>
          </cell>
          <cell r="C81" t="str">
            <v xml:space="preserve">540200883 </v>
          </cell>
          <cell r="E81" t="str">
            <v/>
          </cell>
          <cell r="F81" t="str">
            <v>VERDE</v>
          </cell>
          <cell r="G81" t="str">
            <v xml:space="preserve">UASC AL KHOR                                      </v>
          </cell>
          <cell r="H81" t="str">
            <v>25</v>
          </cell>
          <cell r="I81" t="str">
            <v>0</v>
          </cell>
          <cell r="J81">
            <v>21</v>
          </cell>
          <cell r="K81" t="str">
            <v>8</v>
          </cell>
          <cell r="L81" t="str">
            <v>21</v>
          </cell>
          <cell r="M81" t="str">
            <v>54</v>
          </cell>
          <cell r="N81" t="str">
            <v>46</v>
          </cell>
          <cell r="O81" t="str">
            <v>5</v>
          </cell>
          <cell r="P81" t="str">
            <v>5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FANU1127362           </v>
          </cell>
          <cell r="U81" t="str">
            <v>21/02/2022</v>
          </cell>
          <cell r="V81" t="str">
            <v>23/02/2022</v>
          </cell>
          <cell r="W81" t="str">
            <v>CJ. CAMBIO ( ALVARO ) PUXE SBL/ Leticia A9582800000</v>
          </cell>
          <cell r="X81" t="str">
            <v>FINALIZADO</v>
          </cell>
          <cell r="Y81" t="str">
            <v/>
          </cell>
          <cell r="Z81" t="str">
            <v>10</v>
          </cell>
          <cell r="AA81" t="str">
            <v>1</v>
          </cell>
          <cell r="AB81" t="str">
            <v>57</v>
          </cell>
          <cell r="AC81" t="str">
            <v>11</v>
          </cell>
          <cell r="AD81" t="str">
            <v xml:space="preserve">FANU1127362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Processado</v>
          </cell>
          <cell r="AI81" t="str">
            <v>Sim</v>
          </cell>
          <cell r="AJ81" t="str">
            <v>22/01/2022</v>
          </cell>
          <cell r="AK81" t="str">
            <v>Marítimo</v>
          </cell>
          <cell r="AL81" t="str">
            <v>27/01/2022</v>
          </cell>
          <cell r="AM81" t="str">
            <v>11/02/2022</v>
          </cell>
          <cell r="AN81" t="str">
            <v>2203404778</v>
          </cell>
        </row>
        <row r="82">
          <cell r="B82">
            <v>80532633</v>
          </cell>
          <cell r="C82" t="str">
            <v xml:space="preserve">540200885 </v>
          </cell>
          <cell r="E82" t="str">
            <v/>
          </cell>
          <cell r="F82" t="str">
            <v>VERDE</v>
          </cell>
          <cell r="G82" t="str">
            <v xml:space="preserve">UASC AL KHOR                                      </v>
          </cell>
          <cell r="H82" t="str">
            <v>25</v>
          </cell>
          <cell r="I82" t="str">
            <v>0</v>
          </cell>
          <cell r="J82">
            <v>20</v>
          </cell>
          <cell r="K82" t="str">
            <v>2</v>
          </cell>
          <cell r="L82" t="str">
            <v>20</v>
          </cell>
          <cell r="M82" t="str">
            <v>0</v>
          </cell>
          <cell r="N82" t="str">
            <v>10</v>
          </cell>
          <cell r="O82" t="str">
            <v>24</v>
          </cell>
          <cell r="P82" t="str">
            <v>22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FANU1816654           </v>
          </cell>
          <cell r="U82" t="str">
            <v>21/02/2022</v>
          </cell>
          <cell r="V82" t="str">
            <v>22/02/2022</v>
          </cell>
          <cell r="W82" t="str">
            <v>Rodrigo A0069811705</v>
          </cell>
          <cell r="X82" t="str">
            <v>FINALIZADO</v>
          </cell>
          <cell r="Y82" t="str">
            <v/>
          </cell>
          <cell r="Z82" t="str">
            <v>10</v>
          </cell>
          <cell r="AA82" t="str">
            <v>1</v>
          </cell>
          <cell r="AB82" t="str">
            <v>56</v>
          </cell>
          <cell r="AC82" t="str">
            <v>11</v>
          </cell>
          <cell r="AD82" t="str">
            <v xml:space="preserve">FANU1816654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Processado</v>
          </cell>
          <cell r="AI82" t="str">
            <v>Sim</v>
          </cell>
          <cell r="AJ82" t="str">
            <v>22/01/2022</v>
          </cell>
          <cell r="AK82" t="str">
            <v>Marítimo</v>
          </cell>
          <cell r="AL82" t="str">
            <v>27/01/2022</v>
          </cell>
          <cell r="AM82" t="str">
            <v>11/02/2022</v>
          </cell>
          <cell r="AN82" t="str">
            <v>2203404786</v>
          </cell>
        </row>
        <row r="83">
          <cell r="B83">
            <v>80532677</v>
          </cell>
          <cell r="C83" t="str">
            <v xml:space="preserve">540200888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10</v>
          </cell>
          <cell r="I83" t="str">
            <v>0</v>
          </cell>
          <cell r="J83">
            <v>7</v>
          </cell>
          <cell r="K83" t="str">
            <v>3</v>
          </cell>
          <cell r="L83" t="str">
            <v>7</v>
          </cell>
          <cell r="M83" t="str">
            <v>0</v>
          </cell>
          <cell r="N83" t="str">
            <v>8</v>
          </cell>
          <cell r="O83" t="str">
            <v>8</v>
          </cell>
          <cell r="P83" t="str">
            <v>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HLBU1493293           </v>
          </cell>
          <cell r="U83" t="str">
            <v>11/03/2022</v>
          </cell>
          <cell r="V83" t="str">
            <v>11/03/2022</v>
          </cell>
          <cell r="W83" t="str">
            <v>Leticia A9424604709 / Patrick A9483254609  7390</v>
          </cell>
          <cell r="X83" t="str">
            <v>FINALIZADO</v>
          </cell>
          <cell r="Y83" t="str">
            <v/>
          </cell>
          <cell r="Z83" t="str">
            <v>10</v>
          </cell>
          <cell r="AA83" t="str">
            <v>3</v>
          </cell>
          <cell r="AB83" t="str">
            <v>25</v>
          </cell>
          <cell r="AC83" t="str">
            <v>11</v>
          </cell>
          <cell r="AD83" t="str">
            <v xml:space="preserve">HLBU1493293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Processado</v>
          </cell>
          <cell r="AI83" t="str">
            <v>Sim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11/02/2022</v>
          </cell>
          <cell r="AN83" t="str">
            <v>2204335893</v>
          </cell>
        </row>
        <row r="84">
          <cell r="B84">
            <v>80532678</v>
          </cell>
          <cell r="C84" t="str">
            <v xml:space="preserve">540200889 </v>
          </cell>
          <cell r="E84" t="str">
            <v/>
          </cell>
          <cell r="F84" t="str">
            <v>VERDE</v>
          </cell>
          <cell r="G84" t="str">
            <v xml:space="preserve">UASC AL KHOR                                      </v>
          </cell>
          <cell r="H84" t="str">
            <v>15</v>
          </cell>
          <cell r="I84" t="str">
            <v>0</v>
          </cell>
          <cell r="J84">
            <v>8</v>
          </cell>
          <cell r="K84" t="str">
            <v>2</v>
          </cell>
          <cell r="L84" t="str">
            <v>8</v>
          </cell>
          <cell r="M84" t="str">
            <v>0</v>
          </cell>
          <cell r="N84" t="str">
            <v>0</v>
          </cell>
          <cell r="O84" t="str">
            <v>13</v>
          </cell>
          <cell r="P84" t="str">
            <v>20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TGBU5910170           </v>
          </cell>
          <cell r="U84" t="str">
            <v>02/03/2022</v>
          </cell>
          <cell r="V84" t="str">
            <v>02/03/2022</v>
          </cell>
          <cell r="W84" t="str">
            <v>Patrick A9483254609     7390</v>
          </cell>
          <cell r="X84" t="str">
            <v>FINALIZADO</v>
          </cell>
          <cell r="Y84" t="str">
            <v/>
          </cell>
          <cell r="Z84" t="str">
            <v>10</v>
          </cell>
          <cell r="AA84" t="str">
            <v>3</v>
          </cell>
          <cell r="AB84" t="str">
            <v>33</v>
          </cell>
          <cell r="AC84" t="str">
            <v>11</v>
          </cell>
          <cell r="AD84" t="str">
            <v xml:space="preserve">TGBU5910170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Processado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27/01/2022</v>
          </cell>
          <cell r="AM84" t="str">
            <v>11/02/2022</v>
          </cell>
          <cell r="AN84" t="str">
            <v>2203846045</v>
          </cell>
        </row>
        <row r="85">
          <cell r="B85">
            <v>80533054</v>
          </cell>
          <cell r="C85" t="str">
            <v xml:space="preserve">540200891 </v>
          </cell>
          <cell r="E85" t="str">
            <v/>
          </cell>
          <cell r="F85" t="str">
            <v>VERDE</v>
          </cell>
          <cell r="G85" t="str">
            <v xml:space="preserve">UASC AL KHOR                                      </v>
          </cell>
          <cell r="H85" t="str">
            <v>25</v>
          </cell>
          <cell r="I85" t="str">
            <v>0</v>
          </cell>
          <cell r="J85">
            <v>4</v>
          </cell>
          <cell r="K85" t="str">
            <v>1</v>
          </cell>
          <cell r="L85" t="str">
            <v>4</v>
          </cell>
          <cell r="M85" t="str">
            <v>0</v>
          </cell>
          <cell r="N85" t="str">
            <v>14</v>
          </cell>
          <cell r="O85" t="str">
            <v>0</v>
          </cell>
          <cell r="P85" t="str">
            <v>0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HLXU1214009           </v>
          </cell>
          <cell r="U85" t="str">
            <v>15/02/2022</v>
          </cell>
          <cell r="V85" t="str">
            <v>22/02/2022</v>
          </cell>
          <cell r="W85" t="str">
            <v>Guilherme A9040103621</v>
          </cell>
          <cell r="X85" t="str">
            <v>FINALIZADO</v>
          </cell>
          <cell r="Y85" t="str">
            <v/>
          </cell>
          <cell r="Z85" t="str">
            <v>10</v>
          </cell>
          <cell r="AA85" t="str">
            <v>1</v>
          </cell>
          <cell r="AB85" t="str">
            <v>14</v>
          </cell>
          <cell r="AC85" t="str">
            <v>11</v>
          </cell>
          <cell r="AD85" t="str">
            <v xml:space="preserve">HLXU1214009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Processado</v>
          </cell>
          <cell r="AI85" t="str">
            <v>Não</v>
          </cell>
          <cell r="AJ85" t="str">
            <v>22/01/2022</v>
          </cell>
          <cell r="AK85" t="str">
            <v>Marítimo</v>
          </cell>
          <cell r="AL85" t="str">
            <v>27/01/2022</v>
          </cell>
          <cell r="AM85" t="str">
            <v>11/02/2022</v>
          </cell>
          <cell r="AN85" t="str">
            <v>2203411979</v>
          </cell>
        </row>
        <row r="86">
          <cell r="B86">
            <v>80532699</v>
          </cell>
          <cell r="C86" t="str">
            <v xml:space="preserve">540200895 </v>
          </cell>
          <cell r="E86" t="str">
            <v/>
          </cell>
          <cell r="F86" t="str">
            <v>VERDE</v>
          </cell>
          <cell r="G86" t="str">
            <v xml:space="preserve">UASC AL KHOR                                      </v>
          </cell>
          <cell r="H86" t="str">
            <v>9</v>
          </cell>
          <cell r="I86" t="str">
            <v>0</v>
          </cell>
          <cell r="J86">
            <v>5</v>
          </cell>
          <cell r="K86" t="str">
            <v>2</v>
          </cell>
          <cell r="L86" t="str">
            <v>5</v>
          </cell>
          <cell r="M86" t="str">
            <v>0</v>
          </cell>
          <cell r="N86" t="str">
            <v>2</v>
          </cell>
          <cell r="O86" t="str">
            <v>6</v>
          </cell>
          <cell r="P86" t="str">
            <v>13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CXDU1776540           </v>
          </cell>
          <cell r="U86" t="str">
            <v>10/03/2022</v>
          </cell>
          <cell r="V86" t="str">
            <v>09/03/2022</v>
          </cell>
          <cell r="W86" t="str">
            <v>Patrick A9483254609 7390</v>
          </cell>
          <cell r="X86" t="str">
            <v>FINALIZADO</v>
          </cell>
          <cell r="Y86" t="str">
            <v/>
          </cell>
          <cell r="Z86" t="str">
            <v>10</v>
          </cell>
          <cell r="AA86" t="str">
            <v>1</v>
          </cell>
          <cell r="AB86" t="str">
            <v>21</v>
          </cell>
          <cell r="AC86" t="str">
            <v>11</v>
          </cell>
          <cell r="AD86" t="str">
            <v xml:space="preserve">CXDU1776540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Processado</v>
          </cell>
          <cell r="AI86" t="str">
            <v>Não</v>
          </cell>
          <cell r="AJ86" t="str">
            <v>22/01/2022</v>
          </cell>
          <cell r="AK86" t="str">
            <v>Marítimo</v>
          </cell>
          <cell r="AL86" t="str">
            <v>27/01/2022</v>
          </cell>
          <cell r="AM86" t="str">
            <v>11/02/2022</v>
          </cell>
          <cell r="AN86" t="str">
            <v>2204538336</v>
          </cell>
        </row>
        <row r="87">
          <cell r="B87">
            <v>80532718</v>
          </cell>
          <cell r="C87" t="str">
            <v xml:space="preserve">540200897 </v>
          </cell>
          <cell r="E87" t="str">
            <v/>
          </cell>
          <cell r="F87" t="str">
            <v>VERDE</v>
          </cell>
          <cell r="G87" t="str">
            <v xml:space="preserve">UASC AL KHOR                                      </v>
          </cell>
          <cell r="H87" t="str">
            <v>25</v>
          </cell>
          <cell r="I87" t="str">
            <v>0</v>
          </cell>
          <cell r="J87">
            <v>47</v>
          </cell>
          <cell r="K87" t="str">
            <v>8</v>
          </cell>
          <cell r="L87" t="str">
            <v>47</v>
          </cell>
          <cell r="M87" t="str">
            <v>274</v>
          </cell>
          <cell r="N87" t="str">
            <v>27</v>
          </cell>
          <cell r="O87" t="str">
            <v>14</v>
          </cell>
          <cell r="P87" t="str">
            <v>17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BMOU4935971           </v>
          </cell>
          <cell r="U87" t="str">
            <v>22/02/2022</v>
          </cell>
          <cell r="V87" t="str">
            <v>22/02/2022</v>
          </cell>
          <cell r="W87" t="str">
            <v>Ronie A9602600349</v>
          </cell>
          <cell r="X87" t="str">
            <v>FINALIZADO</v>
          </cell>
          <cell r="Y87" t="str">
            <v/>
          </cell>
          <cell r="Z87" t="str">
            <v>10</v>
          </cell>
          <cell r="AA87" t="str">
            <v>4</v>
          </cell>
          <cell r="AB87" t="str">
            <v>67</v>
          </cell>
          <cell r="AC87" t="str">
            <v>11</v>
          </cell>
          <cell r="AD87" t="str">
            <v xml:space="preserve">BMOU4935971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Processado</v>
          </cell>
          <cell r="AI87" t="str">
            <v>Sim</v>
          </cell>
          <cell r="AJ87" t="str">
            <v>22/01/2022</v>
          </cell>
          <cell r="AK87" t="str">
            <v>Marítimo</v>
          </cell>
          <cell r="AL87" t="str">
            <v>27/01/2022</v>
          </cell>
          <cell r="AM87" t="str">
            <v>11/02/2022</v>
          </cell>
          <cell r="AN87" t="str">
            <v>2203410620</v>
          </cell>
        </row>
        <row r="88">
          <cell r="B88">
            <v>80532772</v>
          </cell>
          <cell r="C88" t="str">
            <v xml:space="preserve">540200898 </v>
          </cell>
          <cell r="E88" t="str">
            <v/>
          </cell>
          <cell r="F88" t="str">
            <v>VERDE</v>
          </cell>
          <cell r="G88" t="str">
            <v xml:space="preserve">UASC AL KHOR                                      </v>
          </cell>
          <cell r="H88" t="str">
            <v>22</v>
          </cell>
          <cell r="I88" t="str">
            <v>0</v>
          </cell>
          <cell r="J88">
            <v>18</v>
          </cell>
          <cell r="K88" t="str">
            <v>5</v>
          </cell>
          <cell r="L88" t="str">
            <v>18</v>
          </cell>
          <cell r="M88" t="str">
            <v>0</v>
          </cell>
          <cell r="N88" t="str">
            <v>26</v>
          </cell>
          <cell r="O88" t="str">
            <v>27</v>
          </cell>
          <cell r="P88" t="str">
            <v>3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SEGU5454330           </v>
          </cell>
          <cell r="U88" t="str">
            <v>23/02/2022</v>
          </cell>
          <cell r="V88" t="str">
            <v>23/02/2022</v>
          </cell>
          <cell r="W88" t="str">
            <v/>
          </cell>
          <cell r="X88" t="str">
            <v>FINALIZADO</v>
          </cell>
          <cell r="Y88" t="str">
            <v/>
          </cell>
          <cell r="Z88" t="str">
            <v>10</v>
          </cell>
          <cell r="AA88" t="str">
            <v>3</v>
          </cell>
          <cell r="AB88" t="str">
            <v>56</v>
          </cell>
          <cell r="AC88" t="str">
            <v>11</v>
          </cell>
          <cell r="AD88" t="str">
            <v xml:space="preserve">SEGU5454330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Processado</v>
          </cell>
          <cell r="AI88" t="str">
            <v>Não</v>
          </cell>
          <cell r="AJ88" t="str">
            <v>22/01/2022</v>
          </cell>
          <cell r="AK88" t="str">
            <v>Marítimo</v>
          </cell>
          <cell r="AL88" t="str">
            <v>27/01/2022</v>
          </cell>
          <cell r="AM88" t="str">
            <v>11/02/2022</v>
          </cell>
          <cell r="AN88" t="str">
            <v>2203660197</v>
          </cell>
        </row>
        <row r="89">
          <cell r="B89">
            <v>80532792</v>
          </cell>
          <cell r="C89" t="str">
            <v xml:space="preserve">540200900 </v>
          </cell>
          <cell r="E89" t="str">
            <v/>
          </cell>
          <cell r="F89" t="str">
            <v>VERDE</v>
          </cell>
          <cell r="G89" t="str">
            <v xml:space="preserve">UASC AL KHOR                                      </v>
          </cell>
          <cell r="H89" t="str">
            <v>25</v>
          </cell>
          <cell r="I89" t="str">
            <v>0</v>
          </cell>
          <cell r="J89">
            <v>56</v>
          </cell>
          <cell r="K89" t="str">
            <v>18</v>
          </cell>
          <cell r="L89" t="str">
            <v>56</v>
          </cell>
          <cell r="M89" t="str">
            <v>392</v>
          </cell>
          <cell r="N89" t="str">
            <v>32</v>
          </cell>
          <cell r="O89" t="str">
            <v>9</v>
          </cell>
          <cell r="P89" t="str">
            <v>11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TGHU9418787           </v>
          </cell>
          <cell r="U89" t="str">
            <v>21/02/2022</v>
          </cell>
          <cell r="V89" t="str">
            <v>22/02/2022</v>
          </cell>
          <cell r="W89" t="str">
            <v>Ronie A7152653001</v>
          </cell>
          <cell r="X89" t="str">
            <v>FINALIZADO</v>
          </cell>
          <cell r="Y89" t="str">
            <v/>
          </cell>
          <cell r="Z89" t="str">
            <v>10</v>
          </cell>
          <cell r="AA89" t="str">
            <v>2</v>
          </cell>
          <cell r="AB89" t="str">
            <v>60</v>
          </cell>
          <cell r="AC89" t="str">
            <v>11</v>
          </cell>
          <cell r="AD89" t="str">
            <v xml:space="preserve">TGHU9418787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Processado</v>
          </cell>
          <cell r="AI89" t="str">
            <v>Sim</v>
          </cell>
          <cell r="AJ89" t="str">
            <v>22/01/2022</v>
          </cell>
          <cell r="AK89" t="str">
            <v>Marítimo</v>
          </cell>
          <cell r="AL89" t="str">
            <v>27/01/2022</v>
          </cell>
          <cell r="AM89" t="str">
            <v>11/02/2022</v>
          </cell>
          <cell r="AN89" t="str">
            <v>2203405758</v>
          </cell>
        </row>
        <row r="90">
          <cell r="B90">
            <v>80532832</v>
          </cell>
          <cell r="C90" t="str">
            <v xml:space="preserve">540200902 </v>
          </cell>
          <cell r="E90" t="str">
            <v/>
          </cell>
          <cell r="F90" t="str">
            <v>VERDE</v>
          </cell>
          <cell r="G90" t="str">
            <v xml:space="preserve">UASC AL KHOR                                      </v>
          </cell>
          <cell r="H90" t="str">
            <v>24</v>
          </cell>
          <cell r="I90" t="str">
            <v>0</v>
          </cell>
          <cell r="J90">
            <v>43</v>
          </cell>
          <cell r="K90" t="str">
            <v>11</v>
          </cell>
          <cell r="L90" t="str">
            <v>43</v>
          </cell>
          <cell r="M90" t="str">
            <v>79</v>
          </cell>
          <cell r="N90" t="str">
            <v>51</v>
          </cell>
          <cell r="O90" t="str">
            <v>0</v>
          </cell>
          <cell r="P90" t="str">
            <v>1</v>
          </cell>
          <cell r="Q90" t="str">
            <v>1</v>
          </cell>
          <cell r="R90" t="str">
            <v>1</v>
          </cell>
          <cell r="S90" t="str">
            <v>Não</v>
          </cell>
          <cell r="T90" t="str">
            <v xml:space="preserve">CAIU9322653           </v>
          </cell>
          <cell r="U90" t="str">
            <v>22/02/2022</v>
          </cell>
          <cell r="V90" t="str">
            <v>23/02/2022</v>
          </cell>
          <cell r="W90" t="str">
            <v>CJ. CAMBIO ( ALVARO ) PUXE SBL</v>
          </cell>
          <cell r="X90" t="str">
            <v>FINALIZADO</v>
          </cell>
          <cell r="Y90" t="str">
            <v/>
          </cell>
          <cell r="Z90" t="str">
            <v>10</v>
          </cell>
          <cell r="AA90" t="str">
            <v>4</v>
          </cell>
          <cell r="AB90" t="str">
            <v>55</v>
          </cell>
          <cell r="AC90" t="str">
            <v>11</v>
          </cell>
          <cell r="AD90" t="str">
            <v xml:space="preserve">CAIU9322653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Processado</v>
          </cell>
          <cell r="AI90" t="str">
            <v>Não</v>
          </cell>
          <cell r="AJ90" t="str">
            <v>22/01/2022</v>
          </cell>
          <cell r="AK90" t="str">
            <v>Marítimo</v>
          </cell>
          <cell r="AL90" t="str">
            <v>27/01/2022</v>
          </cell>
          <cell r="AM90" t="str">
            <v>11/02/2022</v>
          </cell>
          <cell r="AN90" t="str">
            <v>2203522770</v>
          </cell>
        </row>
        <row r="91">
          <cell r="B91">
            <v>80532846</v>
          </cell>
          <cell r="C91" t="str">
            <v xml:space="preserve">540200903 </v>
          </cell>
          <cell r="E91" t="str">
            <v/>
          </cell>
          <cell r="F91" t="str">
            <v>VERDE</v>
          </cell>
          <cell r="G91" t="str">
            <v xml:space="preserve">UASC AL KHOR                                      </v>
          </cell>
          <cell r="H91" t="str">
            <v>24</v>
          </cell>
          <cell r="I91" t="str">
            <v>0</v>
          </cell>
          <cell r="J91">
            <v>43</v>
          </cell>
          <cell r="K91" t="str">
            <v>9</v>
          </cell>
          <cell r="L91" t="str">
            <v>43</v>
          </cell>
          <cell r="M91" t="str">
            <v>324</v>
          </cell>
          <cell r="N91" t="str">
            <v>17</v>
          </cell>
          <cell r="O91" t="str">
            <v>25</v>
          </cell>
          <cell r="P91" t="str">
            <v>10</v>
          </cell>
          <cell r="Q91" t="str">
            <v>2</v>
          </cell>
          <cell r="R91" t="str">
            <v>2</v>
          </cell>
          <cell r="S91" t="str">
            <v>Não</v>
          </cell>
          <cell r="T91" t="str">
            <v xml:space="preserve">HLBU2720690           </v>
          </cell>
          <cell r="U91" t="str">
            <v>02/03/2022</v>
          </cell>
          <cell r="V91" t="str">
            <v>23/02/2022</v>
          </cell>
          <cell r="W91" t="str">
            <v/>
          </cell>
          <cell r="X91" t="str">
            <v>FINALIZADO</v>
          </cell>
          <cell r="Y91" t="str">
            <v/>
          </cell>
          <cell r="Z91" t="str">
            <v>10</v>
          </cell>
          <cell r="AA91" t="str">
            <v>2</v>
          </cell>
          <cell r="AB91" t="str">
            <v>63</v>
          </cell>
          <cell r="AC91" t="str">
            <v>11</v>
          </cell>
          <cell r="AD91" t="str">
            <v xml:space="preserve">HLBU2720690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Processado</v>
          </cell>
          <cell r="AI91" t="str">
            <v>Sim</v>
          </cell>
          <cell r="AJ91" t="str">
            <v>22/01/2022</v>
          </cell>
          <cell r="AK91" t="str">
            <v>Marítimo</v>
          </cell>
          <cell r="AL91" t="str">
            <v>27/01/2022</v>
          </cell>
          <cell r="AM91" t="str">
            <v>11/02/2022</v>
          </cell>
          <cell r="AN91" t="str">
            <v>2203431686</v>
          </cell>
        </row>
        <row r="92">
          <cell r="B92">
            <v>80532851</v>
          </cell>
          <cell r="C92" t="str">
            <v xml:space="preserve">540200905 </v>
          </cell>
          <cell r="E92" t="str">
            <v/>
          </cell>
          <cell r="F92" t="str">
            <v>VERDE</v>
          </cell>
          <cell r="G92" t="str">
            <v xml:space="preserve">UASC AL KHOR                                      </v>
          </cell>
          <cell r="H92" t="str">
            <v>24</v>
          </cell>
          <cell r="I92" t="str">
            <v>0</v>
          </cell>
          <cell r="J92">
            <v>34</v>
          </cell>
          <cell r="K92" t="str">
            <v>9</v>
          </cell>
          <cell r="L92" t="str">
            <v>34</v>
          </cell>
          <cell r="M92" t="str">
            <v>0</v>
          </cell>
          <cell r="N92" t="str">
            <v>18</v>
          </cell>
          <cell r="O92" t="str">
            <v>19</v>
          </cell>
          <cell r="P92" t="str">
            <v>32</v>
          </cell>
          <cell r="Q92" t="str">
            <v>1</v>
          </cell>
          <cell r="R92" t="str">
            <v>1</v>
          </cell>
          <cell r="S92" t="str">
            <v>Não</v>
          </cell>
          <cell r="T92" t="str">
            <v xml:space="preserve">HLBU2264455           </v>
          </cell>
          <cell r="U92" t="str">
            <v>22/02/2022</v>
          </cell>
          <cell r="V92" t="str">
            <v>22/02/2022</v>
          </cell>
          <cell r="W92" t="str">
            <v/>
          </cell>
          <cell r="X92" t="str">
            <v>FINALIZADO</v>
          </cell>
          <cell r="Y92" t="str">
            <v/>
          </cell>
          <cell r="Z92" t="str">
            <v>10</v>
          </cell>
          <cell r="AA92" t="str">
            <v>7</v>
          </cell>
          <cell r="AB92" t="str">
            <v>70</v>
          </cell>
          <cell r="AC92" t="str">
            <v>11</v>
          </cell>
          <cell r="AD92" t="str">
            <v xml:space="preserve">HLBU2264455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Processado</v>
          </cell>
          <cell r="AI92" t="str">
            <v>Não</v>
          </cell>
          <cell r="AJ92" t="str">
            <v>22/01/2022</v>
          </cell>
          <cell r="AK92" t="str">
            <v>Marítimo</v>
          </cell>
          <cell r="AL92" t="str">
            <v>27/01/2022</v>
          </cell>
          <cell r="AM92" t="str">
            <v>11/02/2022</v>
          </cell>
          <cell r="AN92" t="str">
            <v>2203427638</v>
          </cell>
        </row>
        <row r="93">
          <cell r="B93">
            <v>80532870</v>
          </cell>
          <cell r="C93" t="str">
            <v xml:space="preserve">540200907 </v>
          </cell>
          <cell r="E93" t="str">
            <v/>
          </cell>
          <cell r="F93" t="str">
            <v>VERDE</v>
          </cell>
          <cell r="G93" t="str">
            <v xml:space="preserve">UASC AL KHOR                                      </v>
          </cell>
          <cell r="H93" t="str">
            <v>25</v>
          </cell>
          <cell r="I93" t="str">
            <v>0</v>
          </cell>
          <cell r="J93">
            <v>7</v>
          </cell>
          <cell r="K93" t="str">
            <v>3</v>
          </cell>
          <cell r="L93" t="str">
            <v>7</v>
          </cell>
          <cell r="M93" t="str">
            <v>0</v>
          </cell>
          <cell r="N93" t="str">
            <v>14</v>
          </cell>
          <cell r="O93" t="str">
            <v>6</v>
          </cell>
          <cell r="P93" t="str">
            <v>1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UACU5691371           </v>
          </cell>
          <cell r="U93" t="str">
            <v>21/02/2022</v>
          </cell>
          <cell r="V93" t="str">
            <v>23/02/2022</v>
          </cell>
          <cell r="W93" t="str">
            <v>Silas A9606903344  8R35</v>
          </cell>
          <cell r="X93" t="str">
            <v>FINALIZADO</v>
          </cell>
          <cell r="Y93" t="str">
            <v/>
          </cell>
          <cell r="Z93" t="str">
            <v>10</v>
          </cell>
          <cell r="AA93" t="str">
            <v>2</v>
          </cell>
          <cell r="AB93" t="str">
            <v>21</v>
          </cell>
          <cell r="AC93" t="str">
            <v>11</v>
          </cell>
          <cell r="AD93" t="str">
            <v xml:space="preserve">UACU5691371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Processado</v>
          </cell>
          <cell r="AI93" t="str">
            <v>Sim</v>
          </cell>
          <cell r="AJ93" t="str">
            <v>22/01/2022</v>
          </cell>
          <cell r="AK93" t="str">
            <v>Marítimo</v>
          </cell>
          <cell r="AL93" t="str">
            <v>27/01/2022</v>
          </cell>
          <cell r="AM93" t="str">
            <v>11/02/2022</v>
          </cell>
          <cell r="AN93" t="str">
            <v>2203405502</v>
          </cell>
        </row>
        <row r="94">
          <cell r="B94">
            <v>80532878</v>
          </cell>
          <cell r="C94" t="str">
            <v xml:space="preserve">540200908 </v>
          </cell>
          <cell r="E94" t="str">
            <v/>
          </cell>
          <cell r="F94" t="str">
            <v>VERDE</v>
          </cell>
          <cell r="G94" t="str">
            <v xml:space="preserve">UASC AL KHOR                                      </v>
          </cell>
          <cell r="H94" t="str">
            <v>25</v>
          </cell>
          <cell r="I94" t="str">
            <v>0</v>
          </cell>
          <cell r="J94">
            <v>58</v>
          </cell>
          <cell r="K94" t="str">
            <v>11</v>
          </cell>
          <cell r="L94" t="str">
            <v>58</v>
          </cell>
          <cell r="M94" t="str">
            <v>530</v>
          </cell>
          <cell r="N94" t="str">
            <v>51</v>
          </cell>
          <cell r="O94" t="str">
            <v>5</v>
          </cell>
          <cell r="P94" t="str">
            <v>16</v>
          </cell>
          <cell r="Q94" t="str">
            <v>1</v>
          </cell>
          <cell r="R94" t="str">
            <v>1</v>
          </cell>
          <cell r="S94" t="str">
            <v>Não</v>
          </cell>
          <cell r="T94" t="str">
            <v xml:space="preserve">TEMU7498415           </v>
          </cell>
          <cell r="U94" t="str">
            <v>14/02/2022</v>
          </cell>
          <cell r="V94" t="str">
            <v>23/02/2022</v>
          </cell>
          <cell r="W94" t="str">
            <v>Guilherme A9262230901/ A9745010982/ Leticia A9715252482/ Ronie A9702600646</v>
          </cell>
          <cell r="X94" t="str">
            <v>FINALIZADO</v>
          </cell>
          <cell r="Y94" t="str">
            <v/>
          </cell>
          <cell r="Z94" t="str">
            <v>10</v>
          </cell>
          <cell r="AA94" t="str">
            <v>9</v>
          </cell>
          <cell r="AB94" t="str">
            <v>79</v>
          </cell>
          <cell r="AC94" t="str">
            <v>11</v>
          </cell>
          <cell r="AD94" t="str">
            <v xml:space="preserve">TEMU7498415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Processado</v>
          </cell>
          <cell r="AI94" t="str">
            <v>Sim</v>
          </cell>
          <cell r="AJ94" t="str">
            <v>22/01/2022</v>
          </cell>
          <cell r="AK94" t="str">
            <v>Marítimo</v>
          </cell>
          <cell r="AL94" t="str">
            <v>27/01/2022</v>
          </cell>
          <cell r="AM94" t="str">
            <v>11/02/2022</v>
          </cell>
          <cell r="AN94" t="str">
            <v>2203411995</v>
          </cell>
        </row>
        <row r="95">
          <cell r="B95">
            <v>80532882</v>
          </cell>
          <cell r="C95" t="str">
            <v xml:space="preserve">540200909 </v>
          </cell>
          <cell r="E95" t="str">
            <v/>
          </cell>
          <cell r="F95" t="str">
            <v>VERDE</v>
          </cell>
          <cell r="G95" t="str">
            <v xml:space="preserve">UASC AL KHOR                                      </v>
          </cell>
          <cell r="H95" t="str">
            <v>22</v>
          </cell>
          <cell r="I95" t="str">
            <v>0</v>
          </cell>
          <cell r="J95">
            <v>10</v>
          </cell>
          <cell r="K95" t="str">
            <v>3</v>
          </cell>
          <cell r="L95" t="str">
            <v>10</v>
          </cell>
          <cell r="M95" t="str">
            <v>0</v>
          </cell>
          <cell r="N95" t="str">
            <v>31</v>
          </cell>
          <cell r="O95" t="str">
            <v>15</v>
          </cell>
          <cell r="P95" t="str">
            <v>6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HLBU2009038           </v>
          </cell>
          <cell r="U95" t="str">
            <v>23/02/2022</v>
          </cell>
          <cell r="V95" t="str">
            <v>23/02/2022</v>
          </cell>
          <cell r="W95" t="str">
            <v/>
          </cell>
          <cell r="X95" t="str">
            <v>FINALIZADO</v>
          </cell>
          <cell r="Y95" t="str">
            <v/>
          </cell>
          <cell r="Z95" t="str">
            <v>10</v>
          </cell>
          <cell r="AA95" t="str">
            <v>1</v>
          </cell>
          <cell r="AB95" t="str">
            <v>52</v>
          </cell>
          <cell r="AC95" t="str">
            <v>11</v>
          </cell>
          <cell r="AD95" t="str">
            <v xml:space="preserve">HLBU2009038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Processado</v>
          </cell>
          <cell r="AI95" t="str">
            <v>Não</v>
          </cell>
          <cell r="AJ95" t="str">
            <v>22/01/2022</v>
          </cell>
          <cell r="AK95" t="str">
            <v>Marítimo</v>
          </cell>
          <cell r="AL95" t="str">
            <v>27/01/2022</v>
          </cell>
          <cell r="AM95" t="str">
            <v>11/02/2022</v>
          </cell>
          <cell r="AN95" t="str">
            <v>2203660219</v>
          </cell>
        </row>
        <row r="96">
          <cell r="B96">
            <v>80532920</v>
          </cell>
          <cell r="C96" t="str">
            <v xml:space="preserve">540200910 </v>
          </cell>
          <cell r="E96" t="str">
            <v/>
          </cell>
          <cell r="F96" t="str">
            <v>VERDE</v>
          </cell>
          <cell r="G96" t="str">
            <v xml:space="preserve">UASC AL KHOR                                      </v>
          </cell>
          <cell r="H96" t="str">
            <v>24</v>
          </cell>
          <cell r="I96" t="str">
            <v>0</v>
          </cell>
          <cell r="J96">
            <v>1</v>
          </cell>
          <cell r="K96" t="str">
            <v/>
          </cell>
          <cell r="L96" t="str">
            <v>1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10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BMOU5496826           </v>
          </cell>
          <cell r="U96" t="str">
            <v>23/02/2022</v>
          </cell>
          <cell r="V96" t="str">
            <v>23/02/2022</v>
          </cell>
          <cell r="W96" t="str">
            <v>Rodrigo A9483254609  7390</v>
          </cell>
          <cell r="X96" t="str">
            <v>FINALIZADO</v>
          </cell>
          <cell r="Y96" t="str">
            <v/>
          </cell>
          <cell r="Z96" t="str">
            <v>10</v>
          </cell>
          <cell r="AA96" t="str">
            <v>1</v>
          </cell>
          <cell r="AB96" t="str">
            <v>10</v>
          </cell>
          <cell r="AC96" t="str">
            <v>11</v>
          </cell>
          <cell r="AD96" t="str">
            <v xml:space="preserve">BMOU5496826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Processado</v>
          </cell>
          <cell r="AI96" t="str">
            <v>Sim</v>
          </cell>
          <cell r="AJ96" t="str">
            <v>22/01/2022</v>
          </cell>
          <cell r="AK96" t="str">
            <v>Marítimo</v>
          </cell>
          <cell r="AL96" t="str">
            <v>27/01/2022</v>
          </cell>
          <cell r="AM96" t="str">
            <v>11/02/2022</v>
          </cell>
          <cell r="AN96" t="str">
            <v>2203431554</v>
          </cell>
        </row>
        <row r="97">
          <cell r="B97">
            <v>80532926</v>
          </cell>
          <cell r="C97" t="str">
            <v xml:space="preserve">540200912 </v>
          </cell>
          <cell r="E97" t="str">
            <v/>
          </cell>
          <cell r="F97" t="str">
            <v>VERDE</v>
          </cell>
          <cell r="G97" t="str">
            <v xml:space="preserve">UASC AL KHOR                                      </v>
          </cell>
          <cell r="H97" t="str">
            <v>15</v>
          </cell>
          <cell r="I97" t="str">
            <v>0</v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0</v>
          </cell>
          <cell r="P97" t="str">
            <v>10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SEGU6955830           </v>
          </cell>
          <cell r="U97" t="str">
            <v>03/03/2022</v>
          </cell>
          <cell r="V97" t="str">
            <v>03/03/2022</v>
          </cell>
          <cell r="W97" t="str">
            <v>Patrick A9483254609 7390</v>
          </cell>
          <cell r="X97" t="str">
            <v>FINALIZADO</v>
          </cell>
          <cell r="Y97" t="str">
            <v/>
          </cell>
          <cell r="Z97" t="str">
            <v>10</v>
          </cell>
          <cell r="AA97" t="str">
            <v>1</v>
          </cell>
          <cell r="AB97" t="str">
            <v>10</v>
          </cell>
          <cell r="AC97" t="str">
            <v>11</v>
          </cell>
          <cell r="AD97" t="str">
            <v xml:space="preserve">SEGU6955830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Processado</v>
          </cell>
          <cell r="AI97" t="str">
            <v>Sim</v>
          </cell>
          <cell r="AJ97" t="str">
            <v>22/01/2022</v>
          </cell>
          <cell r="AK97" t="str">
            <v>Marítimo</v>
          </cell>
          <cell r="AL97" t="str">
            <v>27/01/2022</v>
          </cell>
          <cell r="AM97" t="str">
            <v>11/02/2022</v>
          </cell>
          <cell r="AN97" t="str">
            <v>2203973268</v>
          </cell>
        </row>
        <row r="98">
          <cell r="B98">
            <v>80532927</v>
          </cell>
          <cell r="C98" t="str">
            <v xml:space="preserve">540200913 </v>
          </cell>
          <cell r="E98" t="str">
            <v/>
          </cell>
          <cell r="F98" t="str">
            <v>VERDE</v>
          </cell>
          <cell r="G98" t="str">
            <v xml:space="preserve">UASC AL KHOR                                      </v>
          </cell>
          <cell r="H98" t="str">
            <v>11</v>
          </cell>
          <cell r="I98" t="str">
            <v>0</v>
          </cell>
          <cell r="J98">
            <v>7</v>
          </cell>
          <cell r="K98" t="str">
            <v>5</v>
          </cell>
          <cell r="L98" t="str">
            <v>7</v>
          </cell>
          <cell r="M98" t="str">
            <v>0</v>
          </cell>
          <cell r="N98" t="str">
            <v>1</v>
          </cell>
          <cell r="O98" t="str">
            <v>12</v>
          </cell>
          <cell r="P98" t="str">
            <v>14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TCKU6063922           </v>
          </cell>
          <cell r="U98" t="str">
            <v>09/03/2022</v>
          </cell>
          <cell r="V98" t="str">
            <v>09/03/2022</v>
          </cell>
          <cell r="W98" t="str">
            <v>DTA 04/03/ REFORCO ESQ ( DARIO ) PUXE SBL/ Patrick A9483254609  7390</v>
          </cell>
          <cell r="X98" t="str">
            <v>FINALIZADO</v>
          </cell>
          <cell r="Y98" t="str">
            <v/>
          </cell>
          <cell r="Z98" t="str">
            <v>10</v>
          </cell>
          <cell r="AA98" t="str">
            <v>1</v>
          </cell>
          <cell r="AB98" t="str">
            <v>27</v>
          </cell>
          <cell r="AC98" t="str">
            <v>11</v>
          </cell>
          <cell r="AD98" t="str">
            <v xml:space="preserve">TCKU6063922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Processado</v>
          </cell>
          <cell r="AI98" t="str">
            <v>Não</v>
          </cell>
          <cell r="AJ98" t="str">
            <v>22/01/2022</v>
          </cell>
          <cell r="AK98" t="str">
            <v>Marítimo</v>
          </cell>
          <cell r="AL98" t="str">
            <v>27/01/2022</v>
          </cell>
          <cell r="AM98" t="str">
            <v>11/02/2022</v>
          </cell>
          <cell r="AN98" t="str">
            <v>2204337780</v>
          </cell>
        </row>
        <row r="99">
          <cell r="B99">
            <v>80532933</v>
          </cell>
          <cell r="C99" t="str">
            <v xml:space="preserve">540200914 </v>
          </cell>
          <cell r="E99" t="str">
            <v/>
          </cell>
          <cell r="F99" t="str">
            <v>VERDE</v>
          </cell>
          <cell r="G99" t="str">
            <v xml:space="preserve">UASC AL KHOR                                      </v>
          </cell>
          <cell r="H99" t="str">
            <v>15</v>
          </cell>
          <cell r="I99" t="str">
            <v>0</v>
          </cell>
          <cell r="J99">
            <v>47</v>
          </cell>
          <cell r="K99" t="str">
            <v>9</v>
          </cell>
          <cell r="L99" t="str">
            <v>47</v>
          </cell>
          <cell r="M99" t="str">
            <v>200</v>
          </cell>
          <cell r="N99" t="str">
            <v>5</v>
          </cell>
          <cell r="O99" t="str">
            <v>10</v>
          </cell>
          <cell r="P99" t="str">
            <v>28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FANU1314039           </v>
          </cell>
          <cell r="U99" t="str">
            <v>04/03/2022</v>
          </cell>
          <cell r="V99" t="str">
            <v>03/03/2022</v>
          </cell>
          <cell r="W99" t="str">
            <v>Patrick A9408901225</v>
          </cell>
          <cell r="X99" t="str">
            <v>FINALIZADO</v>
          </cell>
          <cell r="Y99" t="str">
            <v/>
          </cell>
          <cell r="Z99" t="str">
            <v>10</v>
          </cell>
          <cell r="AA99" t="str">
            <v>3</v>
          </cell>
          <cell r="AB99" t="str">
            <v>48</v>
          </cell>
          <cell r="AC99" t="str">
            <v>11</v>
          </cell>
          <cell r="AD99" t="str">
            <v xml:space="preserve">FANU1314039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Processado</v>
          </cell>
          <cell r="AI99" t="str">
            <v>Sim</v>
          </cell>
          <cell r="AJ99" t="str">
            <v>22/01/2022</v>
          </cell>
          <cell r="AK99" t="str">
            <v>Marítimo</v>
          </cell>
          <cell r="AL99" t="str">
            <v>27/01/2022</v>
          </cell>
          <cell r="AM99" t="str">
            <v>11/02/2022</v>
          </cell>
          <cell r="AN99" t="str">
            <v>2203973357</v>
          </cell>
        </row>
        <row r="100">
          <cell r="B100">
            <v>80532936</v>
          </cell>
          <cell r="C100" t="str">
            <v xml:space="preserve">540200915 </v>
          </cell>
          <cell r="E100" t="str">
            <v/>
          </cell>
          <cell r="F100" t="str">
            <v>VERDE</v>
          </cell>
          <cell r="G100" t="str">
            <v xml:space="preserve">UASC AL KHOR                                      </v>
          </cell>
          <cell r="H100" t="str">
            <v>11</v>
          </cell>
          <cell r="I100" t="str">
            <v>0</v>
          </cell>
          <cell r="J100">
            <v>11</v>
          </cell>
          <cell r="K100" t="str">
            <v>4</v>
          </cell>
          <cell r="L100" t="str">
            <v>11</v>
          </cell>
          <cell r="M100" t="str">
            <v>0</v>
          </cell>
          <cell r="N100" t="str">
            <v>2</v>
          </cell>
          <cell r="O100" t="str">
            <v>17</v>
          </cell>
          <cell r="P100" t="str">
            <v>14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UACU5134904           </v>
          </cell>
          <cell r="U100" t="str">
            <v>15/03/2022</v>
          </cell>
          <cell r="V100" t="str">
            <v>15/03/2022</v>
          </cell>
          <cell r="W100" t="str">
            <v>DTA 04/03/ REFORCO ESQ ( DARIO ) PUXE SBL/ Patrick A9483254609  7390</v>
          </cell>
          <cell r="X100" t="str">
            <v>FINALIZADO</v>
          </cell>
          <cell r="Y100" t="str">
            <v/>
          </cell>
          <cell r="Z100" t="str">
            <v>10</v>
          </cell>
          <cell r="AA100" t="str">
            <v>2</v>
          </cell>
          <cell r="AB100" t="str">
            <v>33</v>
          </cell>
          <cell r="AC100" t="str">
            <v>11</v>
          </cell>
          <cell r="AD100" t="str">
            <v xml:space="preserve">UACU5134904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Processado</v>
          </cell>
          <cell r="AI100" t="str">
            <v>Não</v>
          </cell>
          <cell r="AJ100" t="str">
            <v>22/01/2022</v>
          </cell>
          <cell r="AK100" t="str">
            <v>Marítimo</v>
          </cell>
          <cell r="AL100" t="str">
            <v>27/01/2022</v>
          </cell>
          <cell r="AM100" t="str">
            <v>11/02/2022</v>
          </cell>
          <cell r="AN100" t="str">
            <v>2204335982</v>
          </cell>
        </row>
        <row r="101">
          <cell r="B101">
            <v>80532928</v>
          </cell>
          <cell r="C101" t="str">
            <v xml:space="preserve">540200916 </v>
          </cell>
          <cell r="E101" t="str">
            <v/>
          </cell>
          <cell r="F101" t="str">
            <v>VERDE</v>
          </cell>
          <cell r="G101" t="str">
            <v xml:space="preserve">UASC AL KHOR                                      </v>
          </cell>
          <cell r="H101" t="str">
            <v>22</v>
          </cell>
          <cell r="I101" t="str">
            <v>0</v>
          </cell>
          <cell r="J101">
            <v>1</v>
          </cell>
          <cell r="K101" t="str">
            <v>1</v>
          </cell>
          <cell r="L101" t="str">
            <v>1</v>
          </cell>
          <cell r="M101" t="str">
            <v>0</v>
          </cell>
          <cell r="N101" t="str">
            <v>0</v>
          </cell>
          <cell r="O101" t="str">
            <v>0</v>
          </cell>
          <cell r="P101" t="str">
            <v>10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FDCU0194523           </v>
          </cell>
          <cell r="U101" t="str">
            <v>03/03/2022</v>
          </cell>
          <cell r="V101" t="str">
            <v>03/03/2022</v>
          </cell>
          <cell r="W101" t="str">
            <v>Patrick A9483254609    7390</v>
          </cell>
          <cell r="X101" t="str">
            <v>FINALIZADO</v>
          </cell>
          <cell r="Y101" t="str">
            <v/>
          </cell>
          <cell r="Z101" t="str">
            <v>10</v>
          </cell>
          <cell r="AA101" t="str">
            <v>1</v>
          </cell>
          <cell r="AB101" t="str">
            <v>10</v>
          </cell>
          <cell r="AC101" t="str">
            <v>11</v>
          </cell>
          <cell r="AD101" t="str">
            <v xml:space="preserve">FDCU0194523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Processado</v>
          </cell>
          <cell r="AI101" t="str">
            <v>Sim</v>
          </cell>
          <cell r="AJ101" t="str">
            <v>22/01/2022</v>
          </cell>
          <cell r="AK101" t="str">
            <v>Marítimo</v>
          </cell>
          <cell r="AL101" t="str">
            <v>27/01/2022</v>
          </cell>
          <cell r="AM101" t="str">
            <v>11/02/2022</v>
          </cell>
          <cell r="AN101" t="str">
            <v>2203714203</v>
          </cell>
        </row>
        <row r="102">
          <cell r="B102">
            <v>80532888</v>
          </cell>
          <cell r="C102" t="str">
            <v xml:space="preserve">540200918 </v>
          </cell>
          <cell r="E102" t="str">
            <v/>
          </cell>
          <cell r="F102" t="str">
            <v>VERDE</v>
          </cell>
          <cell r="G102" t="str">
            <v xml:space="preserve">UASC AL KHOR                                      </v>
          </cell>
          <cell r="H102" t="str">
            <v>25</v>
          </cell>
          <cell r="I102" t="str">
            <v>0</v>
          </cell>
          <cell r="J102">
            <v>56</v>
          </cell>
          <cell r="K102" t="str">
            <v>9</v>
          </cell>
          <cell r="L102" t="str">
            <v>56</v>
          </cell>
          <cell r="M102" t="str">
            <v>457</v>
          </cell>
          <cell r="N102" t="str">
            <v>25</v>
          </cell>
          <cell r="O102" t="str">
            <v>10</v>
          </cell>
          <cell r="P102" t="str">
            <v>10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DRYU9158200           </v>
          </cell>
          <cell r="U102" t="str">
            <v>21/02/2022</v>
          </cell>
          <cell r="V102" t="str">
            <v>23/02/2022</v>
          </cell>
          <cell r="W102" t="str">
            <v>Ronie A0119811305</v>
          </cell>
          <cell r="X102" t="str">
            <v>FINALIZADO</v>
          </cell>
          <cell r="Y102" t="str">
            <v/>
          </cell>
          <cell r="Z102" t="str">
            <v>10</v>
          </cell>
          <cell r="AA102" t="str">
            <v>6</v>
          </cell>
          <cell r="AB102" t="str">
            <v>54</v>
          </cell>
          <cell r="AC102" t="str">
            <v>11</v>
          </cell>
          <cell r="AD102" t="str">
            <v xml:space="preserve">DRYU9158200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Processado</v>
          </cell>
          <cell r="AI102" t="str">
            <v>Sim</v>
          </cell>
          <cell r="AJ102" t="str">
            <v>22/01/2022</v>
          </cell>
          <cell r="AK102" t="str">
            <v>Marítimo</v>
          </cell>
          <cell r="AL102" t="str">
            <v>27/01/2022</v>
          </cell>
          <cell r="AM102" t="str">
            <v>11/02/2022</v>
          </cell>
          <cell r="AN102" t="str">
            <v>2203405693</v>
          </cell>
        </row>
        <row r="103">
          <cell r="B103">
            <v>80532886</v>
          </cell>
          <cell r="C103" t="str">
            <v xml:space="preserve">540200919 </v>
          </cell>
          <cell r="E103" t="str">
            <v/>
          </cell>
          <cell r="F103" t="str">
            <v>VERDE</v>
          </cell>
          <cell r="G103" t="str">
            <v xml:space="preserve">UASC AL KHOR                                      </v>
          </cell>
          <cell r="H103" t="str">
            <v>24</v>
          </cell>
          <cell r="I103" t="str">
            <v>0</v>
          </cell>
          <cell r="J103">
            <v>59</v>
          </cell>
          <cell r="K103" t="str">
            <v>9</v>
          </cell>
          <cell r="L103" t="str">
            <v>59</v>
          </cell>
          <cell r="M103" t="str">
            <v>609</v>
          </cell>
          <cell r="N103" t="str">
            <v>28</v>
          </cell>
          <cell r="O103" t="str">
            <v>13</v>
          </cell>
          <cell r="P103" t="str">
            <v>14</v>
          </cell>
          <cell r="Q103" t="str">
            <v>1</v>
          </cell>
          <cell r="R103" t="str">
            <v>1</v>
          </cell>
          <cell r="S103" t="str">
            <v>Não</v>
          </cell>
          <cell r="T103" t="str">
            <v xml:space="preserve">HLXU8262502           </v>
          </cell>
          <cell r="U103" t="str">
            <v>08/02/2022</v>
          </cell>
          <cell r="V103" t="str">
            <v>23/02/2022</v>
          </cell>
          <cell r="W103" t="str">
            <v>CJ TRAVESSA ( DARIO ) PUXE SBL/ Silas A9606951969  8N84</v>
          </cell>
          <cell r="X103" t="str">
            <v>FINALIZADO</v>
          </cell>
          <cell r="Y103" t="str">
            <v/>
          </cell>
          <cell r="Z103" t="str">
            <v>10</v>
          </cell>
          <cell r="AA103" t="str">
            <v>12</v>
          </cell>
          <cell r="AB103" t="str">
            <v>64</v>
          </cell>
          <cell r="AC103" t="str">
            <v>11</v>
          </cell>
          <cell r="AD103" t="str">
            <v xml:space="preserve">HLXU8262502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Processado</v>
          </cell>
          <cell r="AI103" t="str">
            <v>Sim</v>
          </cell>
          <cell r="AJ103" t="str">
            <v>22/01/2022</v>
          </cell>
          <cell r="AK103" t="str">
            <v>Marítimo</v>
          </cell>
          <cell r="AL103" t="str">
            <v>27/01/2022</v>
          </cell>
          <cell r="AM103" t="str">
            <v>11/02/2022</v>
          </cell>
          <cell r="AN103" t="str">
            <v>2203431910</v>
          </cell>
        </row>
        <row r="104">
          <cell r="B104">
            <v>80532922</v>
          </cell>
          <cell r="C104" t="str">
            <v xml:space="preserve">540200920 </v>
          </cell>
          <cell r="E104" t="str">
            <v/>
          </cell>
          <cell r="F104" t="str">
            <v>VERDE</v>
          </cell>
          <cell r="G104" t="str">
            <v xml:space="preserve">UASC AL KHOR                                      </v>
          </cell>
          <cell r="H104" t="str">
            <v>25</v>
          </cell>
          <cell r="I104" t="str">
            <v>0</v>
          </cell>
          <cell r="J104">
            <v>78</v>
          </cell>
          <cell r="K104" t="str">
            <v>11</v>
          </cell>
          <cell r="L104" t="str">
            <v>78</v>
          </cell>
          <cell r="M104" t="str">
            <v>541</v>
          </cell>
          <cell r="N104" t="str">
            <v>35</v>
          </cell>
          <cell r="O104" t="str">
            <v>13</v>
          </cell>
          <cell r="P104" t="str">
            <v>26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UACU5110986           </v>
          </cell>
          <cell r="U104" t="str">
            <v>16/02/2022</v>
          </cell>
          <cell r="V104" t="str">
            <v>21/02/2022</v>
          </cell>
          <cell r="W104" t="str">
            <v>Guilherme A9240161120</v>
          </cell>
          <cell r="X104" t="str">
            <v>FINALIZADO</v>
          </cell>
          <cell r="Y104" t="str">
            <v/>
          </cell>
          <cell r="Z104" t="str">
            <v>10</v>
          </cell>
          <cell r="AA104" t="str">
            <v>2</v>
          </cell>
          <cell r="AB104" t="str">
            <v>64</v>
          </cell>
          <cell r="AC104" t="str">
            <v>11</v>
          </cell>
          <cell r="AD104" t="str">
            <v xml:space="preserve">UACU5110986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Processado</v>
          </cell>
          <cell r="AI104" t="str">
            <v>Sim</v>
          </cell>
          <cell r="AJ104" t="str">
            <v>22/01/2022</v>
          </cell>
          <cell r="AK104" t="str">
            <v>Marítimo</v>
          </cell>
          <cell r="AL104" t="str">
            <v>27/01/2022</v>
          </cell>
          <cell r="AM104" t="str">
            <v>11/02/2022</v>
          </cell>
          <cell r="AN104" t="str">
            <v>2203406231</v>
          </cell>
        </row>
        <row r="105">
          <cell r="B105">
            <v>80532945</v>
          </cell>
          <cell r="C105" t="str">
            <v xml:space="preserve">540200921 </v>
          </cell>
          <cell r="E105" t="str">
            <v/>
          </cell>
          <cell r="F105" t="str">
            <v>VERDE</v>
          </cell>
          <cell r="G105" t="str">
            <v xml:space="preserve">UASC AL KHOR                                      </v>
          </cell>
          <cell r="H105" t="str">
            <v>25</v>
          </cell>
          <cell r="I105" t="str">
            <v>0</v>
          </cell>
          <cell r="J105">
            <v>129</v>
          </cell>
          <cell r="K105" t="str">
            <v>25</v>
          </cell>
          <cell r="L105" t="str">
            <v>129</v>
          </cell>
          <cell r="M105" t="str">
            <v>1252</v>
          </cell>
          <cell r="N105" t="str">
            <v>44</v>
          </cell>
          <cell r="O105" t="str">
            <v>3</v>
          </cell>
          <cell r="P105" t="str">
            <v>14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GESU5564883           </v>
          </cell>
          <cell r="U105" t="str">
            <v>21/02/2022</v>
          </cell>
          <cell r="V105" t="str">
            <v>22/02/2022</v>
          </cell>
          <cell r="W105" t="str">
            <v>Ronie A7162620139/ Carlos A5410502022</v>
          </cell>
          <cell r="X105" t="str">
            <v>FINALIZADO</v>
          </cell>
          <cell r="Y105" t="str">
            <v/>
          </cell>
          <cell r="Z105" t="str">
            <v>10</v>
          </cell>
          <cell r="AA105" t="str">
            <v>4</v>
          </cell>
          <cell r="AB105" t="str">
            <v>49</v>
          </cell>
          <cell r="AC105" t="str">
            <v>11</v>
          </cell>
          <cell r="AD105" t="str">
            <v xml:space="preserve">GESU5564883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Processado</v>
          </cell>
          <cell r="AI105" t="str">
            <v>Sim</v>
          </cell>
          <cell r="AJ105" t="str">
            <v>22/01/2022</v>
          </cell>
          <cell r="AK105" t="str">
            <v>Marítimo</v>
          </cell>
          <cell r="AL105" t="str">
            <v>27/01/2022</v>
          </cell>
          <cell r="AM105" t="str">
            <v>11/02/2022</v>
          </cell>
          <cell r="AN105" t="str">
            <v>2203405855</v>
          </cell>
        </row>
        <row r="106">
          <cell r="B106">
            <v>80532971</v>
          </cell>
          <cell r="C106" t="str">
            <v xml:space="preserve">540200922 </v>
          </cell>
          <cell r="E106" t="str">
            <v/>
          </cell>
          <cell r="F106" t="str">
            <v>VERDE</v>
          </cell>
          <cell r="G106" t="str">
            <v xml:space="preserve">UASC AL KHOR                                      </v>
          </cell>
          <cell r="H106" t="str">
            <v>24</v>
          </cell>
          <cell r="I106" t="str">
            <v>0</v>
          </cell>
          <cell r="J106">
            <v>74</v>
          </cell>
          <cell r="K106" t="str">
            <v>24</v>
          </cell>
          <cell r="L106" t="str">
            <v>74</v>
          </cell>
          <cell r="M106" t="str">
            <v>374</v>
          </cell>
          <cell r="N106" t="str">
            <v>45</v>
          </cell>
          <cell r="O106" t="str">
            <v>0</v>
          </cell>
          <cell r="P106" t="str">
            <v>2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UACU5854308           </v>
          </cell>
          <cell r="U106" t="str">
            <v>22/02/2022</v>
          </cell>
          <cell r="V106" t="str">
            <v>23/02/2022</v>
          </cell>
          <cell r="W106" t="str">
            <v>CJ. CAMBIO ( ALVARO ) PUXE SBL</v>
          </cell>
          <cell r="X106" t="str">
            <v>FINALIZADO</v>
          </cell>
          <cell r="Y106" t="str">
            <v/>
          </cell>
          <cell r="Z106" t="str">
            <v>10</v>
          </cell>
          <cell r="AA106" t="str">
            <v>3</v>
          </cell>
          <cell r="AB106" t="str">
            <v>55</v>
          </cell>
          <cell r="AC106" t="str">
            <v>11</v>
          </cell>
          <cell r="AD106" t="str">
            <v xml:space="preserve">UACU5854308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Processado</v>
          </cell>
          <cell r="AI106" t="str">
            <v>Não</v>
          </cell>
          <cell r="AJ106" t="str">
            <v>22/01/2022</v>
          </cell>
          <cell r="AK106" t="str">
            <v>Marítimo</v>
          </cell>
          <cell r="AL106" t="str">
            <v>27/01/2022</v>
          </cell>
          <cell r="AM106" t="str">
            <v>11/02/2022</v>
          </cell>
          <cell r="AN106" t="str">
            <v>2203427670</v>
          </cell>
        </row>
        <row r="107">
          <cell r="B107">
            <v>80532956</v>
          </cell>
          <cell r="C107" t="str">
            <v xml:space="preserve">540200923 </v>
          </cell>
          <cell r="E107" t="str">
            <v/>
          </cell>
          <cell r="F107" t="str">
            <v>VERDE</v>
          </cell>
          <cell r="G107" t="str">
            <v xml:space="preserve">UASC AL KHOR                                      </v>
          </cell>
          <cell r="H107" t="str">
            <v>24</v>
          </cell>
          <cell r="I107" t="str">
            <v>0</v>
          </cell>
          <cell r="J107">
            <v>67</v>
          </cell>
          <cell r="K107" t="str">
            <v>3</v>
          </cell>
          <cell r="L107" t="str">
            <v>67</v>
          </cell>
          <cell r="M107" t="str">
            <v>426</v>
          </cell>
          <cell r="N107" t="str">
            <v>33</v>
          </cell>
          <cell r="O107" t="str">
            <v>4</v>
          </cell>
          <cell r="P107" t="str">
            <v>3</v>
          </cell>
          <cell r="Q107" t="str">
            <v>2</v>
          </cell>
          <cell r="R107" t="str">
            <v>2</v>
          </cell>
          <cell r="S107" t="str">
            <v>Não</v>
          </cell>
          <cell r="T107" t="str">
            <v xml:space="preserve">FANU1816762           </v>
          </cell>
          <cell r="U107" t="str">
            <v>22/02/2022</v>
          </cell>
          <cell r="V107" t="str">
            <v>23/02/2022</v>
          </cell>
          <cell r="W107" t="str">
            <v/>
          </cell>
          <cell r="X107" t="str">
            <v>FINALIZADO</v>
          </cell>
          <cell r="Y107" t="str">
            <v/>
          </cell>
          <cell r="Z107" t="str">
            <v>10</v>
          </cell>
          <cell r="AA107" t="str">
            <v>5</v>
          </cell>
          <cell r="AB107" t="str">
            <v>51</v>
          </cell>
          <cell r="AC107" t="str">
            <v>11</v>
          </cell>
          <cell r="AD107" t="str">
            <v xml:space="preserve">FANU1816762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Processado</v>
          </cell>
          <cell r="AI107" t="str">
            <v>Sim</v>
          </cell>
          <cell r="AJ107" t="str">
            <v>22/01/2022</v>
          </cell>
          <cell r="AK107" t="str">
            <v>Marítimo</v>
          </cell>
          <cell r="AL107" t="str">
            <v>27/01/2022</v>
          </cell>
          <cell r="AM107" t="str">
            <v>11/02/2022</v>
          </cell>
          <cell r="AN107" t="str">
            <v>2203508441</v>
          </cell>
        </row>
        <row r="108">
          <cell r="B108">
            <v>80532991</v>
          </cell>
          <cell r="C108" t="str">
            <v xml:space="preserve">540200924 </v>
          </cell>
          <cell r="E108" t="str">
            <v/>
          </cell>
          <cell r="F108" t="str">
            <v>VERDE</v>
          </cell>
          <cell r="G108" t="str">
            <v xml:space="preserve">UASC AL KHOR                                      </v>
          </cell>
          <cell r="H108" t="str">
            <v>25</v>
          </cell>
          <cell r="I108" t="str">
            <v>0</v>
          </cell>
          <cell r="J108">
            <v>38</v>
          </cell>
          <cell r="K108" t="str">
            <v>5</v>
          </cell>
          <cell r="L108" t="str">
            <v>38</v>
          </cell>
          <cell r="M108" t="str">
            <v>231</v>
          </cell>
          <cell r="N108" t="str">
            <v>14</v>
          </cell>
          <cell r="O108" t="str">
            <v>2</v>
          </cell>
          <cell r="P108" t="str">
            <v>23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HLBU1554932           </v>
          </cell>
          <cell r="U108" t="str">
            <v>21/02/2022</v>
          </cell>
          <cell r="V108" t="str">
            <v>22/02/2022</v>
          </cell>
          <cell r="W108" t="str">
            <v/>
          </cell>
          <cell r="X108" t="str">
            <v>FINALIZADO</v>
          </cell>
          <cell r="Y108" t="str">
            <v/>
          </cell>
          <cell r="Z108" t="str">
            <v>10</v>
          </cell>
          <cell r="AA108" t="str">
            <v>2</v>
          </cell>
          <cell r="AB108" t="str">
            <v>43</v>
          </cell>
          <cell r="AC108" t="str">
            <v>11</v>
          </cell>
          <cell r="AD108" t="str">
            <v xml:space="preserve">HLBU1554932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Processado</v>
          </cell>
          <cell r="AI108" t="str">
            <v>Sim</v>
          </cell>
          <cell r="AJ108" t="str">
            <v>22/01/2022</v>
          </cell>
          <cell r="AK108" t="str">
            <v>Marítimo</v>
          </cell>
          <cell r="AL108" t="str">
            <v>27/01/2022</v>
          </cell>
          <cell r="AM108" t="str">
            <v>11/02/2022</v>
          </cell>
          <cell r="AN108" t="str">
            <v>2203406266</v>
          </cell>
        </row>
        <row r="109">
          <cell r="B109">
            <v>80533001</v>
          </cell>
          <cell r="C109" t="str">
            <v xml:space="preserve">540200925 </v>
          </cell>
          <cell r="E109" t="str">
            <v/>
          </cell>
          <cell r="F109" t="str">
            <v>VERDE</v>
          </cell>
          <cell r="G109" t="str">
            <v xml:space="preserve">UASC AL KHOR                                      </v>
          </cell>
          <cell r="H109" t="str">
            <v>25</v>
          </cell>
          <cell r="I109" t="str">
            <v>0</v>
          </cell>
          <cell r="J109">
            <v>31</v>
          </cell>
          <cell r="K109" t="str">
            <v>10</v>
          </cell>
          <cell r="L109" t="str">
            <v>31</v>
          </cell>
          <cell r="M109" t="str">
            <v>0</v>
          </cell>
          <cell r="N109" t="str">
            <v>23</v>
          </cell>
          <cell r="O109" t="str">
            <v>17</v>
          </cell>
          <cell r="P109" t="str">
            <v>11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DFSU6633334           </v>
          </cell>
          <cell r="U109" t="str">
            <v>23/02/2022</v>
          </cell>
          <cell r="V109" t="str">
            <v>22/02/2022</v>
          </cell>
          <cell r="W109" t="str">
            <v>CJ TRAVESSA ( DARIO ) PUXE SBL / Rodrigo A9603530136 / Milani 9408850053</v>
          </cell>
          <cell r="X109" t="str">
            <v>FINALIZADO</v>
          </cell>
          <cell r="Y109" t="str">
            <v/>
          </cell>
          <cell r="Z109" t="str">
            <v>10</v>
          </cell>
          <cell r="AA109" t="str">
            <v>7</v>
          </cell>
          <cell r="AB109" t="str">
            <v>53</v>
          </cell>
          <cell r="AC109" t="str">
            <v>11</v>
          </cell>
          <cell r="AD109" t="str">
            <v xml:space="preserve">DFSU6633334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Processado</v>
          </cell>
          <cell r="AI109" t="str">
            <v>Sim</v>
          </cell>
          <cell r="AJ109" t="str">
            <v>22/01/2022</v>
          </cell>
          <cell r="AK109" t="str">
            <v>Marítimo</v>
          </cell>
          <cell r="AL109" t="str">
            <v>27/01/2022</v>
          </cell>
          <cell r="AM109" t="str">
            <v>11/02/2022</v>
          </cell>
          <cell r="AN109" t="str">
            <v>2203412401</v>
          </cell>
        </row>
        <row r="110">
          <cell r="B110">
            <v>80533002</v>
          </cell>
          <cell r="C110" t="str">
            <v xml:space="preserve">540200926 </v>
          </cell>
          <cell r="E110" t="str">
            <v/>
          </cell>
          <cell r="F110" t="str">
            <v>VERDE</v>
          </cell>
          <cell r="G110" t="str">
            <v xml:space="preserve">UASC AL KHOR                                      </v>
          </cell>
          <cell r="H110" t="str">
            <v>24</v>
          </cell>
          <cell r="I110" t="str">
            <v>0</v>
          </cell>
          <cell r="J110">
            <v>29</v>
          </cell>
          <cell r="K110" t="str">
            <v>1</v>
          </cell>
          <cell r="L110" t="str">
            <v>29</v>
          </cell>
          <cell r="M110" t="str">
            <v>0</v>
          </cell>
          <cell r="N110" t="str">
            <v>33</v>
          </cell>
          <cell r="O110" t="str">
            <v>32</v>
          </cell>
          <cell r="P110" t="str">
            <v>10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HLBU1934300           </v>
          </cell>
          <cell r="U110" t="str">
            <v>22/02/2022</v>
          </cell>
          <cell r="V110" t="str">
            <v>23/02/2022</v>
          </cell>
          <cell r="W110" t="str">
            <v/>
          </cell>
          <cell r="X110" t="str">
            <v>FINALIZADO</v>
          </cell>
          <cell r="Y110" t="str">
            <v/>
          </cell>
          <cell r="Z110" t="str">
            <v>10</v>
          </cell>
          <cell r="AA110" t="str">
            <v>3</v>
          </cell>
          <cell r="AB110" t="str">
            <v>75</v>
          </cell>
          <cell r="AC110" t="str">
            <v>11</v>
          </cell>
          <cell r="AD110" t="str">
            <v xml:space="preserve">HLBU1934300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Processado</v>
          </cell>
          <cell r="AI110" t="str">
            <v>Não</v>
          </cell>
          <cell r="AJ110" t="str">
            <v>22/01/2022</v>
          </cell>
          <cell r="AK110" t="str">
            <v>Marítimo</v>
          </cell>
          <cell r="AL110" t="str">
            <v>27/01/2022</v>
          </cell>
          <cell r="AM110" t="str">
            <v>11/02/2022</v>
          </cell>
          <cell r="AN110" t="str">
            <v>2203427808</v>
          </cell>
        </row>
        <row r="111">
          <cell r="B111">
            <v>80533006</v>
          </cell>
          <cell r="C111" t="str">
            <v xml:space="preserve">540200927 </v>
          </cell>
          <cell r="E111" t="str">
            <v/>
          </cell>
          <cell r="F111" t="str">
            <v>VERDE</v>
          </cell>
          <cell r="G111" t="str">
            <v xml:space="preserve">UASC AL KHOR                                      </v>
          </cell>
          <cell r="H111" t="str">
            <v>24</v>
          </cell>
          <cell r="I111" t="str">
            <v>0</v>
          </cell>
          <cell r="J111">
            <v>15</v>
          </cell>
          <cell r="K111" t="str">
            <v>8</v>
          </cell>
          <cell r="L111" t="str">
            <v>15</v>
          </cell>
          <cell r="M111" t="str">
            <v>0</v>
          </cell>
          <cell r="N111" t="str">
            <v>6</v>
          </cell>
          <cell r="O111" t="str">
            <v>16</v>
          </cell>
          <cell r="P111" t="str">
            <v>20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TEMU6719661           </v>
          </cell>
          <cell r="U111" t="str">
            <v>23/02/2022</v>
          </cell>
          <cell r="V111" t="str">
            <v>23/02/2022</v>
          </cell>
          <cell r="W111" t="str">
            <v>EXO.TRANSM. GW6E-2800/200KV-12 ( TEZOTO-GIBA ) PUXE SBL</v>
          </cell>
          <cell r="X111" t="str">
            <v>FINALIZADO</v>
          </cell>
          <cell r="Y111" t="str">
            <v/>
          </cell>
          <cell r="Z111" t="str">
            <v>10</v>
          </cell>
          <cell r="AA111" t="str">
            <v>1</v>
          </cell>
          <cell r="AB111" t="str">
            <v>42</v>
          </cell>
          <cell r="AC111" t="str">
            <v>11</v>
          </cell>
          <cell r="AD111" t="str">
            <v xml:space="preserve">TEMU6719661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Processado</v>
          </cell>
          <cell r="AI111" t="str">
            <v>Não</v>
          </cell>
          <cell r="AJ111" t="str">
            <v>22/01/2022</v>
          </cell>
          <cell r="AK111" t="str">
            <v>Marítimo</v>
          </cell>
          <cell r="AL111" t="str">
            <v>27/01/2022</v>
          </cell>
          <cell r="AM111" t="str">
            <v>11/02/2022</v>
          </cell>
          <cell r="AN111" t="str">
            <v>2203522797</v>
          </cell>
        </row>
        <row r="112">
          <cell r="B112">
            <v>80533008</v>
          </cell>
          <cell r="C112" t="str">
            <v xml:space="preserve">540200928 </v>
          </cell>
          <cell r="E112" t="str">
            <v/>
          </cell>
          <cell r="F112" t="str">
            <v>VERDE</v>
          </cell>
          <cell r="G112" t="str">
            <v xml:space="preserve">UASC AL KHOR                                      </v>
          </cell>
          <cell r="H112" t="str">
            <v>25</v>
          </cell>
          <cell r="I112" t="str">
            <v>0</v>
          </cell>
          <cell r="J112">
            <v>54</v>
          </cell>
          <cell r="K112" t="str">
            <v>9</v>
          </cell>
          <cell r="L112" t="str">
            <v>54</v>
          </cell>
          <cell r="M112" t="str">
            <v>284</v>
          </cell>
          <cell r="N112" t="str">
            <v>12</v>
          </cell>
          <cell r="O112" t="str">
            <v>17</v>
          </cell>
          <cell r="P112" t="str">
            <v>11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HLXU8543536           </v>
          </cell>
          <cell r="U112" t="str">
            <v>21/02/2022</v>
          </cell>
          <cell r="V112" t="str">
            <v>22/02/2022</v>
          </cell>
          <cell r="W112" t="str">
            <v>Silas A0004468660/ Leticia A9435205422</v>
          </cell>
          <cell r="X112" t="str">
            <v>FINALIZADO</v>
          </cell>
          <cell r="Y112" t="str">
            <v/>
          </cell>
          <cell r="Z112" t="str">
            <v>10</v>
          </cell>
          <cell r="AA112" t="str">
            <v>5</v>
          </cell>
          <cell r="AB112" t="str">
            <v>40</v>
          </cell>
          <cell r="AC112" t="str">
            <v>11</v>
          </cell>
          <cell r="AD112" t="str">
            <v xml:space="preserve">HLXU8543536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Processado</v>
          </cell>
          <cell r="AI112" t="str">
            <v>Sim</v>
          </cell>
          <cell r="AJ112" t="str">
            <v>22/01/2022</v>
          </cell>
          <cell r="AK112" t="str">
            <v>Marítimo</v>
          </cell>
          <cell r="AL112" t="str">
            <v>27/01/2022</v>
          </cell>
          <cell r="AM112" t="str">
            <v>11/02/2022</v>
          </cell>
          <cell r="AN112" t="str">
            <v>2203406150</v>
          </cell>
        </row>
        <row r="113">
          <cell r="B113">
            <v>80533046</v>
          </cell>
          <cell r="C113" t="str">
            <v xml:space="preserve">540200930 </v>
          </cell>
          <cell r="E113" t="str">
            <v/>
          </cell>
          <cell r="F113" t="str">
            <v>VERDE</v>
          </cell>
          <cell r="G113" t="str">
            <v xml:space="preserve">UASC AL KHOR                                      </v>
          </cell>
          <cell r="H113" t="str">
            <v>24</v>
          </cell>
          <cell r="I113" t="str">
            <v>0</v>
          </cell>
          <cell r="J113">
            <v>3</v>
          </cell>
          <cell r="K113" t="str">
            <v>1</v>
          </cell>
          <cell r="L113" t="str">
            <v>3</v>
          </cell>
          <cell r="M113" t="str">
            <v>0</v>
          </cell>
          <cell r="N113" t="str">
            <v>0</v>
          </cell>
          <cell r="O113" t="str">
            <v>0</v>
          </cell>
          <cell r="P113" t="str">
            <v>20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HLBU1818830           </v>
          </cell>
          <cell r="U113" t="str">
            <v>23/02/2022</v>
          </cell>
          <cell r="V113" t="str">
            <v>23/02/2022</v>
          </cell>
          <cell r="W113" t="str">
            <v>EXO.TRANSM. GW6E-2800/200KV-12 ( TEZOTO-GIBA ) PUXE SBL</v>
          </cell>
          <cell r="X113" t="str">
            <v>FINALIZADO</v>
          </cell>
          <cell r="Y113" t="str">
            <v/>
          </cell>
          <cell r="Z113" t="str">
            <v>10</v>
          </cell>
          <cell r="AA113" t="str">
            <v>2</v>
          </cell>
          <cell r="AB113" t="str">
            <v>20</v>
          </cell>
          <cell r="AC113" t="str">
            <v>11</v>
          </cell>
          <cell r="AD113" t="str">
            <v xml:space="preserve">HLBU1818830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Processado</v>
          </cell>
          <cell r="AI113" t="str">
            <v>Não</v>
          </cell>
          <cell r="AJ113" t="str">
            <v>22/01/2022</v>
          </cell>
          <cell r="AK113" t="str">
            <v>Marítimo</v>
          </cell>
          <cell r="AL113" t="str">
            <v>27/01/2022</v>
          </cell>
          <cell r="AM113" t="str">
            <v>11/02/2022</v>
          </cell>
          <cell r="AN113" t="str">
            <v>2203431694</v>
          </cell>
        </row>
        <row r="114">
          <cell r="B114">
            <v>80533047</v>
          </cell>
          <cell r="C114" t="str">
            <v xml:space="preserve">540200931 </v>
          </cell>
          <cell r="E114" t="str">
            <v/>
          </cell>
          <cell r="F114" t="str">
            <v>VERDE</v>
          </cell>
          <cell r="G114" t="str">
            <v xml:space="preserve">UASC AL KHOR                                      </v>
          </cell>
          <cell r="H114" t="str">
            <v>10</v>
          </cell>
          <cell r="I114" t="str">
            <v>0</v>
          </cell>
          <cell r="J114">
            <v>15</v>
          </cell>
          <cell r="K114" t="str">
            <v>9</v>
          </cell>
          <cell r="L114" t="str">
            <v>15</v>
          </cell>
          <cell r="M114" t="str">
            <v>0</v>
          </cell>
          <cell r="N114" t="str">
            <v>3</v>
          </cell>
          <cell r="O114" t="str">
            <v>12</v>
          </cell>
          <cell r="P114" t="str">
            <v>23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HLBU1165381           </v>
          </cell>
          <cell r="U114" t="str">
            <v>15/03/2022</v>
          </cell>
          <cell r="V114" t="str">
            <v>15/03/2022</v>
          </cell>
          <cell r="W114" t="str">
            <v>EXO.TRANSM. GW6E-2800/200KV-12 ( TEZOTO-GIBA ) PUXE SBL/ Patrick A9483254609 7390</v>
          </cell>
          <cell r="X114" t="str">
            <v>FINALIZADO</v>
          </cell>
          <cell r="Y114" t="str">
            <v/>
          </cell>
          <cell r="Z114" t="str">
            <v>10</v>
          </cell>
          <cell r="AA114" t="str">
            <v>1</v>
          </cell>
          <cell r="AB114" t="str">
            <v>38</v>
          </cell>
          <cell r="AC114" t="str">
            <v>11</v>
          </cell>
          <cell r="AD114" t="str">
            <v xml:space="preserve">HLBU1165381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Processado</v>
          </cell>
          <cell r="AI114" t="str">
            <v>Não</v>
          </cell>
          <cell r="AJ114" t="str">
            <v>22/01/2022</v>
          </cell>
          <cell r="AK114" t="str">
            <v>Marítimo</v>
          </cell>
          <cell r="AL114" t="str">
            <v>27/01/2022</v>
          </cell>
          <cell r="AM114" t="str">
            <v>11/02/2022</v>
          </cell>
          <cell r="AN114" t="str">
            <v>2204335907</v>
          </cell>
        </row>
        <row r="115">
          <cell r="B115">
            <v>80533042</v>
          </cell>
          <cell r="C115" t="str">
            <v xml:space="preserve">540200933 </v>
          </cell>
          <cell r="E115" t="str">
            <v/>
          </cell>
          <cell r="F115" t="str">
            <v>VERDE</v>
          </cell>
          <cell r="G115" t="str">
            <v xml:space="preserve">UASC AL KHOR                                      </v>
          </cell>
          <cell r="H115" t="str">
            <v>24</v>
          </cell>
          <cell r="I115" t="str">
            <v>0</v>
          </cell>
          <cell r="J115">
            <v>10</v>
          </cell>
          <cell r="K115" t="str">
            <v>1</v>
          </cell>
          <cell r="L115" t="str">
            <v>10</v>
          </cell>
          <cell r="M115" t="str">
            <v>0</v>
          </cell>
          <cell r="N115" t="str">
            <v>3</v>
          </cell>
          <cell r="O115" t="str">
            <v>8</v>
          </cell>
          <cell r="P115" t="str">
            <v>16</v>
          </cell>
          <cell r="Q115" t="str">
            <v>16</v>
          </cell>
          <cell r="R115" t="str">
            <v>16</v>
          </cell>
          <cell r="S115" t="str">
            <v>Não</v>
          </cell>
          <cell r="T115" t="str">
            <v xml:space="preserve">FANU1834621           </v>
          </cell>
          <cell r="U115" t="str">
            <v>22/02/2022</v>
          </cell>
          <cell r="V115" t="str">
            <v>23/02/2022</v>
          </cell>
          <cell r="W115" t="str">
            <v/>
          </cell>
          <cell r="X115" t="str">
            <v>FINALIZADO</v>
          </cell>
          <cell r="Y115" t="str">
            <v/>
          </cell>
          <cell r="Z115" t="str">
            <v>10</v>
          </cell>
          <cell r="AA115" t="str">
            <v>2</v>
          </cell>
          <cell r="AB115" t="str">
            <v>43</v>
          </cell>
          <cell r="AC115" t="str">
            <v>11</v>
          </cell>
          <cell r="AD115" t="str">
            <v xml:space="preserve">FANU1834621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Processado</v>
          </cell>
          <cell r="AI115" t="str">
            <v>Não</v>
          </cell>
          <cell r="AJ115" t="str">
            <v>22/01/2022</v>
          </cell>
          <cell r="AK115" t="str">
            <v>Marítimo</v>
          </cell>
          <cell r="AL115" t="str">
            <v>27/01/2022</v>
          </cell>
          <cell r="AM115" t="str">
            <v>11/02/2022</v>
          </cell>
          <cell r="AN115" t="str">
            <v>2203427816</v>
          </cell>
        </row>
        <row r="116">
          <cell r="B116">
            <v>80532539</v>
          </cell>
          <cell r="C116" t="str">
            <v xml:space="preserve">540200949 </v>
          </cell>
          <cell r="E116" t="str">
            <v/>
          </cell>
          <cell r="F116" t="str">
            <v>VERDE</v>
          </cell>
          <cell r="G116" t="str">
            <v xml:space="preserve">UASC AL KHOR                                      </v>
          </cell>
          <cell r="H116" t="str">
            <v>25</v>
          </cell>
          <cell r="I116" t="str">
            <v>0</v>
          </cell>
          <cell r="J116">
            <v>11</v>
          </cell>
          <cell r="K116" t="str">
            <v>5</v>
          </cell>
          <cell r="L116" t="str">
            <v>11</v>
          </cell>
          <cell r="M116" t="str">
            <v>0</v>
          </cell>
          <cell r="N116" t="str">
            <v>2</v>
          </cell>
          <cell r="O116" t="str">
            <v>14</v>
          </cell>
          <cell r="P116" t="str">
            <v>23</v>
          </cell>
          <cell r="Q116" t="str">
            <v>2</v>
          </cell>
          <cell r="R116" t="str">
            <v>2</v>
          </cell>
          <cell r="S116" t="str">
            <v>Não</v>
          </cell>
          <cell r="T116" t="str">
            <v xml:space="preserve">BMOU4031505           </v>
          </cell>
          <cell r="U116" t="str">
            <v>21/02/2022</v>
          </cell>
          <cell r="V116" t="str">
            <v>22/02/2022</v>
          </cell>
          <cell r="W116" t="str">
            <v>Leticia A9745221101</v>
          </cell>
          <cell r="X116" t="str">
            <v>FINALIZADO</v>
          </cell>
          <cell r="Y116" t="str">
            <v/>
          </cell>
          <cell r="Z116" t="str">
            <v>10</v>
          </cell>
          <cell r="AA116" t="str">
            <v>4</v>
          </cell>
          <cell r="AB116" t="str">
            <v>43</v>
          </cell>
          <cell r="AC116" t="str">
            <v>11</v>
          </cell>
          <cell r="AD116" t="str">
            <v xml:space="preserve">BMOU4031505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Processado</v>
          </cell>
          <cell r="AI116" t="str">
            <v>Não</v>
          </cell>
          <cell r="AJ116" t="str">
            <v>22/01/2022</v>
          </cell>
          <cell r="AK116" t="str">
            <v>Marítimo</v>
          </cell>
          <cell r="AL116" t="str">
            <v>27/01/2022</v>
          </cell>
          <cell r="AM116" t="str">
            <v>09/02/2022</v>
          </cell>
          <cell r="AN116" t="str">
            <v>2203408293</v>
          </cell>
        </row>
        <row r="117">
          <cell r="B117">
            <v>80532217</v>
          </cell>
          <cell r="C117" t="str">
            <v xml:space="preserve">540200950 </v>
          </cell>
          <cell r="E117" t="str">
            <v/>
          </cell>
          <cell r="F117" t="str">
            <v>VERDE</v>
          </cell>
          <cell r="G117" t="str">
            <v xml:space="preserve">UASC AL KHOR                                      </v>
          </cell>
          <cell r="H117" t="str">
            <v>24</v>
          </cell>
          <cell r="I117" t="str">
            <v>0</v>
          </cell>
          <cell r="J117">
            <v>28</v>
          </cell>
          <cell r="K117" t="str">
            <v>9</v>
          </cell>
          <cell r="L117" t="str">
            <v>28</v>
          </cell>
          <cell r="M117" t="str">
            <v>0</v>
          </cell>
          <cell r="N117" t="str">
            <v>83</v>
          </cell>
          <cell r="O117" t="str">
            <v>4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FJKU6000348           </v>
          </cell>
          <cell r="U117" t="str">
            <v>15/02/2022</v>
          </cell>
          <cell r="V117" t="str">
            <v>23/02/2022</v>
          </cell>
          <cell r="W117" t="str">
            <v>Carlos A4600708532</v>
          </cell>
          <cell r="X117" t="str">
            <v>FINALIZADO</v>
          </cell>
          <cell r="Y117" t="str">
            <v/>
          </cell>
          <cell r="Z117" t="str">
            <v>10</v>
          </cell>
          <cell r="AA117" t="str">
            <v>3</v>
          </cell>
          <cell r="AB117" t="str">
            <v>88</v>
          </cell>
          <cell r="AC117" t="str">
            <v>11</v>
          </cell>
          <cell r="AD117" t="str">
            <v xml:space="preserve">FJKU6000348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Processado</v>
          </cell>
          <cell r="AI117" t="str">
            <v>Não</v>
          </cell>
          <cell r="AJ117" t="str">
            <v>22/01/2022</v>
          </cell>
          <cell r="AK117" t="str">
            <v>Marítimo</v>
          </cell>
          <cell r="AL117" t="str">
            <v>27/01/2022</v>
          </cell>
          <cell r="AM117" t="str">
            <v>09/02/2022</v>
          </cell>
          <cell r="AN117" t="str">
            <v>2203431902</v>
          </cell>
        </row>
        <row r="118">
          <cell r="B118">
            <v>80532602</v>
          </cell>
          <cell r="C118" t="str">
            <v xml:space="preserve">540200952 </v>
          </cell>
          <cell r="E118" t="str">
            <v/>
          </cell>
          <cell r="F118" t="str">
            <v>VERDE</v>
          </cell>
          <cell r="G118" t="str">
            <v xml:space="preserve">UASC AL KHOR                                      </v>
          </cell>
          <cell r="H118" t="str">
            <v>24</v>
          </cell>
          <cell r="I118" t="str">
            <v>0</v>
          </cell>
          <cell r="J118">
            <v>43</v>
          </cell>
          <cell r="K118" t="str">
            <v>3</v>
          </cell>
          <cell r="L118" t="str">
            <v>43</v>
          </cell>
          <cell r="M118" t="str">
            <v>548</v>
          </cell>
          <cell r="N118" t="str">
            <v>5</v>
          </cell>
          <cell r="O118" t="str">
            <v>16</v>
          </cell>
          <cell r="P118" t="str">
            <v>17</v>
          </cell>
          <cell r="Q118" t="str">
            <v>4</v>
          </cell>
          <cell r="R118" t="str">
            <v>4</v>
          </cell>
          <cell r="S118" t="str">
            <v>Não</v>
          </cell>
          <cell r="T118" t="str">
            <v xml:space="preserve">FANU1831617           </v>
          </cell>
          <cell r="U118" t="str">
            <v>23/02/2022</v>
          </cell>
          <cell r="V118" t="str">
            <v>23/02/2022</v>
          </cell>
          <cell r="W118" t="str">
            <v>Silas A0099887778</v>
          </cell>
          <cell r="X118" t="str">
            <v>FINALIZADO</v>
          </cell>
          <cell r="Y118" t="str">
            <v/>
          </cell>
          <cell r="Z118" t="str">
            <v>10</v>
          </cell>
          <cell r="AA118" t="str">
            <v>3</v>
          </cell>
          <cell r="AB118" t="str">
            <v>51</v>
          </cell>
          <cell r="AC118" t="str">
            <v>11</v>
          </cell>
          <cell r="AD118" t="str">
            <v xml:space="preserve">FANU1831617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Processado</v>
          </cell>
          <cell r="AI118" t="str">
            <v>Sim</v>
          </cell>
          <cell r="AJ118" t="str">
            <v>22/01/2022</v>
          </cell>
          <cell r="AK118" t="str">
            <v>Marítimo</v>
          </cell>
          <cell r="AL118" t="str">
            <v>27/01/2022</v>
          </cell>
          <cell r="AM118" t="str">
            <v>09/02/2022</v>
          </cell>
          <cell r="AN118" t="str">
            <v>2203431708</v>
          </cell>
        </row>
        <row r="119">
          <cell r="B119">
            <v>80532621</v>
          </cell>
          <cell r="C119" t="str">
            <v xml:space="preserve">540200955 </v>
          </cell>
          <cell r="E119" t="str">
            <v/>
          </cell>
          <cell r="F119" t="str">
            <v>VERDE</v>
          </cell>
          <cell r="G119" t="str">
            <v xml:space="preserve">UASC AL KHOR                                      </v>
          </cell>
          <cell r="H119" t="str">
            <v>25</v>
          </cell>
          <cell r="I119" t="str">
            <v>0</v>
          </cell>
          <cell r="J119">
            <v>14</v>
          </cell>
          <cell r="K119" t="str">
            <v>4</v>
          </cell>
          <cell r="L119" t="str">
            <v>14</v>
          </cell>
          <cell r="M119" t="str">
            <v>0</v>
          </cell>
          <cell r="N119" t="str">
            <v>6</v>
          </cell>
          <cell r="O119" t="str">
            <v>30</v>
          </cell>
          <cell r="P119" t="str">
            <v>10</v>
          </cell>
          <cell r="Q119" t="str">
            <v>3</v>
          </cell>
          <cell r="R119" t="str">
            <v>3</v>
          </cell>
          <cell r="S119" t="str">
            <v>Não</v>
          </cell>
          <cell r="T119" t="str">
            <v xml:space="preserve">HLBU3093716           </v>
          </cell>
          <cell r="U119" t="str">
            <v>21/02/2022</v>
          </cell>
          <cell r="V119" t="str">
            <v>22/02/2022</v>
          </cell>
          <cell r="W119" t="str">
            <v>MARIANA A9605460964</v>
          </cell>
          <cell r="X119" t="str">
            <v>FINALIZADO</v>
          </cell>
          <cell r="Y119" t="str">
            <v/>
          </cell>
          <cell r="Z119" t="str">
            <v>10</v>
          </cell>
          <cell r="AA119" t="str">
            <v>3</v>
          </cell>
          <cell r="AB119" t="str">
            <v>57</v>
          </cell>
          <cell r="AC119" t="str">
            <v>11</v>
          </cell>
          <cell r="AD119" t="str">
            <v xml:space="preserve">HLBU3093716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Processado</v>
          </cell>
          <cell r="AI119" t="str">
            <v>Não</v>
          </cell>
          <cell r="AJ119" t="str">
            <v>22/01/2022</v>
          </cell>
          <cell r="AK119" t="str">
            <v>Marítimo</v>
          </cell>
          <cell r="AL119" t="str">
            <v>27/01/2022</v>
          </cell>
          <cell r="AM119" t="str">
            <v>09/02/2022</v>
          </cell>
          <cell r="AN119" t="str">
            <v>2203408307</v>
          </cell>
        </row>
        <row r="120">
          <cell r="B120">
            <v>80532640</v>
          </cell>
          <cell r="C120" t="str">
            <v xml:space="preserve">540200956 </v>
          </cell>
          <cell r="E120" t="str">
            <v/>
          </cell>
          <cell r="F120" t="str">
            <v>VERDE</v>
          </cell>
          <cell r="G120" t="str">
            <v xml:space="preserve">UASC AL KHOR                                      </v>
          </cell>
          <cell r="H120" t="str">
            <v>24</v>
          </cell>
          <cell r="I120" t="str">
            <v>0</v>
          </cell>
          <cell r="J120">
            <v>11</v>
          </cell>
          <cell r="K120" t="str">
            <v>5</v>
          </cell>
          <cell r="L120" t="str">
            <v>11</v>
          </cell>
          <cell r="M120" t="str">
            <v>0</v>
          </cell>
          <cell r="N120" t="str">
            <v>25</v>
          </cell>
          <cell r="O120" t="str">
            <v>11</v>
          </cell>
          <cell r="P120" t="str">
            <v>12</v>
          </cell>
          <cell r="Q120" t="str">
            <v>9</v>
          </cell>
          <cell r="R120" t="str">
            <v>9</v>
          </cell>
          <cell r="S120" t="str">
            <v>Não</v>
          </cell>
          <cell r="T120" t="str">
            <v xml:space="preserve">CAIU8473085           </v>
          </cell>
          <cell r="U120" t="str">
            <v>22/02/2022</v>
          </cell>
          <cell r="V120" t="str">
            <v>23/02/2022</v>
          </cell>
          <cell r="W120" t="str">
            <v/>
          </cell>
          <cell r="X120" t="str">
            <v>FINALIZADO</v>
          </cell>
          <cell r="Y120" t="str">
            <v/>
          </cell>
          <cell r="Z120" t="str">
            <v>10</v>
          </cell>
          <cell r="AA120" t="str">
            <v>1</v>
          </cell>
          <cell r="AB120" t="str">
            <v>57</v>
          </cell>
          <cell r="AC120" t="str">
            <v>11</v>
          </cell>
          <cell r="AD120" t="str">
            <v xml:space="preserve">CAIU8473085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Processado</v>
          </cell>
          <cell r="AI120" t="str">
            <v>Não</v>
          </cell>
          <cell r="AJ120" t="str">
            <v>22/01/2022</v>
          </cell>
          <cell r="AK120" t="str">
            <v>Marítimo</v>
          </cell>
          <cell r="AL120" t="str">
            <v>27/01/2022</v>
          </cell>
          <cell r="AM120" t="str">
            <v>09/02/2022</v>
          </cell>
          <cell r="AN120" t="str">
            <v>2203428006</v>
          </cell>
        </row>
        <row r="121">
          <cell r="B121">
            <v>80532424</v>
          </cell>
          <cell r="C121" t="str">
            <v xml:space="preserve">540200957 </v>
          </cell>
          <cell r="E121" t="str">
            <v/>
          </cell>
          <cell r="F121" t="str">
            <v>VERDE</v>
          </cell>
          <cell r="G121" t="str">
            <v xml:space="preserve">UASC AL KHOR                                      </v>
          </cell>
          <cell r="H121" t="str">
            <v>24</v>
          </cell>
          <cell r="I121" t="str">
            <v>0</v>
          </cell>
          <cell r="J121">
            <v>25</v>
          </cell>
          <cell r="K121" t="str">
            <v>6</v>
          </cell>
          <cell r="L121" t="str">
            <v>25</v>
          </cell>
          <cell r="M121" t="str">
            <v>135</v>
          </cell>
          <cell r="N121" t="str">
            <v>63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GESU6477886           </v>
          </cell>
          <cell r="U121" t="str">
            <v>22/02/2022</v>
          </cell>
          <cell r="V121" t="str">
            <v>23/02/2022</v>
          </cell>
          <cell r="W121" t="str">
            <v>Leticia A9582800000</v>
          </cell>
          <cell r="X121" t="str">
            <v>FINALIZADO</v>
          </cell>
          <cell r="Y121" t="str">
            <v/>
          </cell>
          <cell r="Z121" t="str">
            <v>10</v>
          </cell>
          <cell r="AA121" t="str">
            <v>1</v>
          </cell>
          <cell r="AB121" t="str">
            <v>70</v>
          </cell>
          <cell r="AC121" t="str">
            <v>11</v>
          </cell>
          <cell r="AD121" t="str">
            <v xml:space="preserve">GESU6477886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Processado</v>
          </cell>
          <cell r="AI121" t="str">
            <v>Sim</v>
          </cell>
          <cell r="AJ121" t="str">
            <v>22/01/2022</v>
          </cell>
          <cell r="AK121" t="str">
            <v>Marítimo</v>
          </cell>
          <cell r="AL121" t="str">
            <v>27/01/2022</v>
          </cell>
          <cell r="AM121" t="str">
            <v>09/02/2022</v>
          </cell>
          <cell r="AN121" t="str">
            <v>2203425503</v>
          </cell>
        </row>
        <row r="122">
          <cell r="B122">
            <v>80532634</v>
          </cell>
          <cell r="C122" t="str">
            <v xml:space="preserve">540200958 </v>
          </cell>
          <cell r="E122" t="str">
            <v/>
          </cell>
          <cell r="F122" t="str">
            <v>VERDE</v>
          </cell>
          <cell r="G122" t="str">
            <v xml:space="preserve">UASC AL KHOR                                      </v>
          </cell>
          <cell r="H122" t="str">
            <v>25</v>
          </cell>
          <cell r="I122" t="str">
            <v>0</v>
          </cell>
          <cell r="J122">
            <v>71</v>
          </cell>
          <cell r="K122" t="str">
            <v>10</v>
          </cell>
          <cell r="L122" t="str">
            <v>71</v>
          </cell>
          <cell r="M122" t="str">
            <v>563</v>
          </cell>
          <cell r="N122" t="str">
            <v>18</v>
          </cell>
          <cell r="O122" t="str">
            <v>9</v>
          </cell>
          <cell r="P122" t="str">
            <v>21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TCLU6420164           </v>
          </cell>
          <cell r="U122" t="str">
            <v>22/02/2022</v>
          </cell>
          <cell r="V122" t="str">
            <v>22/02/2022</v>
          </cell>
          <cell r="W122" t="str">
            <v>Silas A0009973369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3</v>
          </cell>
          <cell r="AB122" t="str">
            <v>46</v>
          </cell>
          <cell r="AC122" t="str">
            <v>11</v>
          </cell>
          <cell r="AD122" t="str">
            <v xml:space="preserve">TCLU6420164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Sim</v>
          </cell>
          <cell r="AJ122" t="str">
            <v>22/01/2022</v>
          </cell>
          <cell r="AK122" t="str">
            <v>Marítimo</v>
          </cell>
          <cell r="AL122" t="str">
            <v>27/01/2022</v>
          </cell>
          <cell r="AM122" t="str">
            <v>09/02/2022</v>
          </cell>
          <cell r="AN122" t="str">
            <v>2203412428</v>
          </cell>
        </row>
        <row r="123">
          <cell r="B123">
            <v>80533061</v>
          </cell>
          <cell r="C123" t="str">
            <v xml:space="preserve">540200960 </v>
          </cell>
          <cell r="E123" t="str">
            <v/>
          </cell>
          <cell r="F123" t="str">
            <v>VERDE</v>
          </cell>
          <cell r="G123" t="str">
            <v xml:space="preserve">UASC AL KHOR                                      </v>
          </cell>
          <cell r="H123" t="str">
            <v>24</v>
          </cell>
          <cell r="I123" t="str">
            <v>0</v>
          </cell>
          <cell r="J123">
            <v>23</v>
          </cell>
          <cell r="K123" t="str">
            <v>7</v>
          </cell>
          <cell r="L123" t="str">
            <v>23</v>
          </cell>
          <cell r="M123" t="str">
            <v>0</v>
          </cell>
          <cell r="N123" t="str">
            <v>30</v>
          </cell>
          <cell r="O123" t="str">
            <v>14</v>
          </cell>
          <cell r="P123" t="str">
            <v>14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TCKU6057112           </v>
          </cell>
          <cell r="U123" t="str">
            <v>24/02/2022</v>
          </cell>
          <cell r="V123" t="str">
            <v>23/02/2022</v>
          </cell>
          <cell r="W123" t="str">
            <v>Silas A9608014114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5</v>
          </cell>
          <cell r="AB123" t="str">
            <v>58</v>
          </cell>
          <cell r="AC123" t="str">
            <v>11</v>
          </cell>
          <cell r="AD123" t="str">
            <v xml:space="preserve">TCKU6057112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Não</v>
          </cell>
          <cell r="AJ123" t="str">
            <v>22/01/2022</v>
          </cell>
          <cell r="AK123" t="str">
            <v>Marítimo</v>
          </cell>
          <cell r="AL123" t="str">
            <v>27/01/2022</v>
          </cell>
          <cell r="AM123" t="str">
            <v>09/02/2022</v>
          </cell>
          <cell r="AN123" t="str">
            <v>2203427824</v>
          </cell>
        </row>
        <row r="124">
          <cell r="B124">
            <v>80533424</v>
          </cell>
          <cell r="C124" t="str">
            <v xml:space="preserve">540201113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H124"/>
          <cell r="I124" t="str">
            <v/>
          </cell>
          <cell r="J124">
            <v>3</v>
          </cell>
          <cell r="K124" t="str">
            <v>2</v>
          </cell>
          <cell r="L124" t="str">
            <v>3</v>
          </cell>
          <cell r="M124" t="str">
            <v>0</v>
          </cell>
          <cell r="N124" t="str">
            <v>0</v>
          </cell>
          <cell r="O124" t="str">
            <v>2</v>
          </cell>
          <cell r="P124" t="str">
            <v>18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AMFU8950641           </v>
          </cell>
          <cell r="U124"/>
          <cell r="V124" t="str">
            <v/>
          </cell>
          <cell r="W124" t="str">
            <v>DTA 04/03</v>
          </cell>
          <cell r="X124" t="str">
            <v>DTA TRANSP</v>
          </cell>
          <cell r="Y124" t="str">
            <v/>
          </cell>
          <cell r="Z124" t="str">
            <v xml:space="preserve">8 </v>
          </cell>
          <cell r="AA124" t="str">
            <v>0</v>
          </cell>
          <cell r="AB124" t="str">
            <v>20</v>
          </cell>
          <cell r="AC124" t="str">
            <v>11</v>
          </cell>
          <cell r="AD124" t="str">
            <v xml:space="preserve">AMFU8950641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80533591</v>
          </cell>
          <cell r="C125" t="str">
            <v xml:space="preserve">540201118 </v>
          </cell>
          <cell r="E125" t="str">
            <v/>
          </cell>
          <cell r="F125" t="str">
            <v>VERDE</v>
          </cell>
          <cell r="G125" t="str">
            <v xml:space="preserve">MSC CATERINA                                      </v>
          </cell>
          <cell r="H125" t="str">
            <v>1</v>
          </cell>
          <cell r="I125" t="str">
            <v/>
          </cell>
          <cell r="J125">
            <v>18</v>
          </cell>
          <cell r="K125" t="str">
            <v>9</v>
          </cell>
          <cell r="L125" t="str">
            <v>18</v>
          </cell>
          <cell r="M125" t="str">
            <v>0</v>
          </cell>
          <cell r="N125" t="str">
            <v>15</v>
          </cell>
          <cell r="O125" t="str">
            <v>36</v>
          </cell>
          <cell r="P125" t="str">
            <v>7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HLBU1939955           </v>
          </cell>
          <cell r="U125" t="str">
            <v>17/03/2022</v>
          </cell>
          <cell r="V125" t="str">
            <v>17/03/2022</v>
          </cell>
          <cell r="W125" t="str">
            <v>DTA 11/03 / Rodrigo A9423500145</v>
          </cell>
          <cell r="X125" t="str">
            <v>SBL</v>
          </cell>
          <cell r="Y125" t="str">
            <v>11/03/2022</v>
          </cell>
          <cell r="Z125" t="str">
            <v>20</v>
          </cell>
          <cell r="AA125" t="str">
            <v>1</v>
          </cell>
          <cell r="AB125" t="str">
            <v>58</v>
          </cell>
          <cell r="AC125" t="str">
            <v>11</v>
          </cell>
          <cell r="AD125" t="str">
            <v xml:space="preserve">HLBU1939955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04/02/2022</v>
          </cell>
          <cell r="AM125" t="str">
            <v>15/02/2022</v>
          </cell>
          <cell r="AN125" t="str">
            <v>2205125582</v>
          </cell>
        </row>
        <row r="126">
          <cell r="B126">
            <v>80533964</v>
          </cell>
          <cell r="C126" t="str">
            <v xml:space="preserve">540201130 </v>
          </cell>
          <cell r="E126" t="str">
            <v/>
          </cell>
          <cell r="F126" t="str">
            <v>VERDE</v>
          </cell>
          <cell r="G126" t="str">
            <v xml:space="preserve">MSC CATERINA                                      </v>
          </cell>
          <cell r="H126"/>
          <cell r="I126" t="str">
            <v/>
          </cell>
          <cell r="J126">
            <v>5</v>
          </cell>
          <cell r="K126" t="str">
            <v>4</v>
          </cell>
          <cell r="L126" t="str">
            <v>5</v>
          </cell>
          <cell r="M126" t="str">
            <v>0</v>
          </cell>
          <cell r="N126" t="str">
            <v>0</v>
          </cell>
          <cell r="O126" t="str">
            <v>17</v>
          </cell>
          <cell r="P126" t="str">
            <v>61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HLBU2690213           </v>
          </cell>
          <cell r="U126" t="str">
            <v>18/03/2022</v>
          </cell>
          <cell r="V126" t="str">
            <v>21/03/2022</v>
          </cell>
          <cell r="W126" t="str">
            <v>Milani A9408900676    7354</v>
          </cell>
          <cell r="X126" t="str">
            <v>MBB</v>
          </cell>
          <cell r="Y126" t="str">
            <v/>
          </cell>
          <cell r="Z126" t="str">
            <v>14</v>
          </cell>
          <cell r="AA126" t="str">
            <v>1</v>
          </cell>
          <cell r="AB126" t="str">
            <v>78</v>
          </cell>
          <cell r="AC126" t="str">
            <v>11</v>
          </cell>
          <cell r="AD126" t="str">
            <v xml:space="preserve">HLBU2690213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>2205125590</v>
          </cell>
        </row>
        <row r="127">
          <cell r="B127">
            <v>80533978</v>
          </cell>
          <cell r="C127" t="str">
            <v xml:space="preserve">540201135 </v>
          </cell>
          <cell r="E127" t="str">
            <v/>
          </cell>
          <cell r="F127" t="str">
            <v>VERDE</v>
          </cell>
          <cell r="G127" t="str">
            <v xml:space="preserve">MSC CATERINA                                      </v>
          </cell>
          <cell r="H127" t="str">
            <v>15</v>
          </cell>
          <cell r="I127" t="str">
            <v/>
          </cell>
          <cell r="J127">
            <v>3</v>
          </cell>
          <cell r="K127" t="str">
            <v>1</v>
          </cell>
          <cell r="L127" t="str">
            <v>3</v>
          </cell>
          <cell r="M127" t="str">
            <v>0</v>
          </cell>
          <cell r="N127" t="str">
            <v>10</v>
          </cell>
          <cell r="O127" t="str">
            <v>0</v>
          </cell>
          <cell r="P127" t="str">
            <v>0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TRHU3301202           </v>
          </cell>
          <cell r="U127" t="str">
            <v>18/03/2022</v>
          </cell>
          <cell r="V127" t="str">
            <v>18/03/2022</v>
          </cell>
          <cell r="W127" t="str">
            <v>Guilherme A9060107221</v>
          </cell>
          <cell r="X127" t="str">
            <v>MBB</v>
          </cell>
          <cell r="Y127" t="str">
            <v/>
          </cell>
          <cell r="Z127" t="str">
            <v>20</v>
          </cell>
          <cell r="AA127" t="str">
            <v>1</v>
          </cell>
          <cell r="AB127" t="str">
            <v>10</v>
          </cell>
          <cell r="AC127" t="str">
            <v>11</v>
          </cell>
          <cell r="AD127" t="str">
            <v xml:space="preserve">TRHU3301202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04/02/2022</v>
          </cell>
          <cell r="AM127" t="str">
            <v>15/02/2022</v>
          </cell>
          <cell r="AN127" t="str">
            <v>2203846053</v>
          </cell>
        </row>
        <row r="128">
          <cell r="B128">
            <v>80534090</v>
          </cell>
          <cell r="C128" t="str">
            <v xml:space="preserve">540201161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H128"/>
          <cell r="I128" t="str">
            <v/>
          </cell>
          <cell r="J128">
            <v>11</v>
          </cell>
          <cell r="K128" t="str">
            <v>5</v>
          </cell>
          <cell r="L128" t="str">
            <v>11</v>
          </cell>
          <cell r="M128" t="str">
            <v>0</v>
          </cell>
          <cell r="N128" t="str">
            <v>16</v>
          </cell>
          <cell r="O128" t="str">
            <v>16</v>
          </cell>
          <cell r="P128" t="str">
            <v>9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BEAU4993680           </v>
          </cell>
          <cell r="U128" t="str">
            <v>28/03/2022</v>
          </cell>
          <cell r="V128" t="str">
            <v/>
          </cell>
          <cell r="W128" t="str">
            <v>DTA 07/03</v>
          </cell>
          <cell r="X128" t="str">
            <v>DTA TRANSP</v>
          </cell>
          <cell r="Y128" t="str">
            <v/>
          </cell>
          <cell r="Z128" t="str">
            <v xml:space="preserve">8 </v>
          </cell>
          <cell r="AA128" t="str">
            <v>1</v>
          </cell>
          <cell r="AB128" t="str">
            <v>41</v>
          </cell>
          <cell r="AC128" t="str">
            <v>11</v>
          </cell>
          <cell r="AD128" t="str">
            <v xml:space="preserve">BEAU4993680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80534084</v>
          </cell>
          <cell r="C129" t="str">
            <v xml:space="preserve">540201162 </v>
          </cell>
          <cell r="E129" t="str">
            <v/>
          </cell>
          <cell r="F129" t="str">
            <v>VERDE</v>
          </cell>
          <cell r="G129" t="str">
            <v xml:space="preserve">MSC CATERINA                                      </v>
          </cell>
          <cell r="H129" t="str">
            <v>24</v>
          </cell>
          <cell r="I129" t="str">
            <v/>
          </cell>
          <cell r="J129">
            <v>7</v>
          </cell>
          <cell r="K129" t="str">
            <v>4</v>
          </cell>
          <cell r="L129" t="str">
            <v>7</v>
          </cell>
          <cell r="M129" t="str">
            <v>0</v>
          </cell>
          <cell r="N129" t="str">
            <v>16</v>
          </cell>
          <cell r="O129" t="str">
            <v>2</v>
          </cell>
          <cell r="P129" t="str">
            <v>21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HLXU8588865           </v>
          </cell>
          <cell r="U129" t="str">
            <v>22/02/2022</v>
          </cell>
          <cell r="V129" t="str">
            <v>24/02/2022</v>
          </cell>
          <cell r="W129" t="str">
            <v>CJ TRAVESSA ( DARIO ) PUXE SBL/ Rodrigo A9603506903</v>
          </cell>
          <cell r="X129" t="str">
            <v>SBL</v>
          </cell>
          <cell r="Y129" t="str">
            <v/>
          </cell>
          <cell r="Z129" t="str">
            <v>20</v>
          </cell>
          <cell r="AA129" t="str">
            <v>1</v>
          </cell>
          <cell r="AB129" t="str">
            <v>39</v>
          </cell>
          <cell r="AC129" t="str">
            <v>11</v>
          </cell>
          <cell r="AD129" t="str">
            <v xml:space="preserve">HLXU8588865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>2203512104</v>
          </cell>
        </row>
        <row r="130">
          <cell r="B130">
            <v>80534103</v>
          </cell>
          <cell r="C130" t="str">
            <v xml:space="preserve">540201163 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H130"/>
          <cell r="I130" t="str">
            <v/>
          </cell>
          <cell r="J130">
            <v>12</v>
          </cell>
          <cell r="K130" t="str">
            <v>6</v>
          </cell>
          <cell r="L130" t="str">
            <v>12</v>
          </cell>
          <cell r="M130" t="str">
            <v>0</v>
          </cell>
          <cell r="N130" t="str">
            <v>3</v>
          </cell>
          <cell r="O130" t="str">
            <v>1</v>
          </cell>
          <cell r="P130" t="str">
            <v>34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UACU5664484           </v>
          </cell>
          <cell r="U130"/>
          <cell r="V130" t="str">
            <v/>
          </cell>
          <cell r="W130" t="str">
            <v>DTA 07/03</v>
          </cell>
          <cell r="X130" t="str">
            <v>DTA TRANSP</v>
          </cell>
          <cell r="Y130" t="str">
            <v/>
          </cell>
          <cell r="Z130" t="str">
            <v xml:space="preserve">8 </v>
          </cell>
          <cell r="AA130" t="str">
            <v>0</v>
          </cell>
          <cell r="AB130" t="str">
            <v>38</v>
          </cell>
          <cell r="AC130" t="str">
            <v>11</v>
          </cell>
          <cell r="AD130" t="str">
            <v xml:space="preserve">UACU5664484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80534119</v>
          </cell>
          <cell r="C131" t="str">
            <v xml:space="preserve">540201164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H131"/>
          <cell r="I131" t="str">
            <v/>
          </cell>
          <cell r="J131">
            <v>12</v>
          </cell>
          <cell r="K131" t="str">
            <v>8</v>
          </cell>
          <cell r="L131" t="str">
            <v>12</v>
          </cell>
          <cell r="M131" t="str">
            <v>0</v>
          </cell>
          <cell r="N131" t="str">
            <v>12</v>
          </cell>
          <cell r="O131" t="str">
            <v>10</v>
          </cell>
          <cell r="P131" t="str">
            <v>23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TCKU6073108           </v>
          </cell>
          <cell r="U131"/>
          <cell r="V131" t="str">
            <v/>
          </cell>
          <cell r="W131" t="str">
            <v>DTA 07/03/ BANCOS ( ALVARO ) PUXE SBL</v>
          </cell>
          <cell r="X131" t="str">
            <v>DTA TRANSP</v>
          </cell>
          <cell r="Y131" t="str">
            <v/>
          </cell>
          <cell r="Z131" t="str">
            <v xml:space="preserve">8 </v>
          </cell>
          <cell r="AA131" t="str">
            <v>0</v>
          </cell>
          <cell r="AB131" t="str">
            <v>45</v>
          </cell>
          <cell r="AC131" t="str">
            <v>11</v>
          </cell>
          <cell r="AD131" t="str">
            <v xml:space="preserve">TCKU6073108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80534128</v>
          </cell>
          <cell r="C132" t="str">
            <v xml:space="preserve">540201167 </v>
          </cell>
          <cell r="E132" t="str">
            <v/>
          </cell>
          <cell r="F132" t="str">
            <v>VERDE</v>
          </cell>
          <cell r="G132" t="str">
            <v xml:space="preserve">MSC CATERINA                                      </v>
          </cell>
          <cell r="H132" t="str">
            <v>9</v>
          </cell>
          <cell r="I132" t="str">
            <v/>
          </cell>
          <cell r="J132">
            <v>82</v>
          </cell>
          <cell r="K132" t="str">
            <v>16</v>
          </cell>
          <cell r="L132" t="str">
            <v>82</v>
          </cell>
          <cell r="M132" t="str">
            <v>603</v>
          </cell>
          <cell r="N132" t="str">
            <v>4</v>
          </cell>
          <cell r="O132" t="str">
            <v>22</v>
          </cell>
          <cell r="P132" t="str">
            <v>9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CAIU9606140           </v>
          </cell>
          <cell r="U132" t="str">
            <v>21/03/2022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>20</v>
          </cell>
          <cell r="AA132" t="str">
            <v>4</v>
          </cell>
          <cell r="AB132" t="str">
            <v>41</v>
          </cell>
          <cell r="AC132" t="str">
            <v>11</v>
          </cell>
          <cell r="AD132" t="str">
            <v xml:space="preserve">CAIU9606140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>2204531307</v>
          </cell>
        </row>
        <row r="133">
          <cell r="B133">
            <v>80534142</v>
          </cell>
          <cell r="C133" t="str">
            <v xml:space="preserve">540201168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H133"/>
          <cell r="I133" t="str">
            <v/>
          </cell>
          <cell r="J133">
            <v>2</v>
          </cell>
          <cell r="K133" t="str">
            <v>1</v>
          </cell>
          <cell r="L133" t="str">
            <v>2</v>
          </cell>
          <cell r="M133" t="str">
            <v>0</v>
          </cell>
          <cell r="N133" t="str">
            <v>20</v>
          </cell>
          <cell r="O133" t="str">
            <v>0</v>
          </cell>
          <cell r="P133" t="str">
            <v>2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UACU5325639           </v>
          </cell>
          <cell r="U133"/>
          <cell r="V133" t="str">
            <v/>
          </cell>
          <cell r="W133" t="str">
            <v>DTA 07/03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0</v>
          </cell>
          <cell r="AB133" t="str">
            <v>22</v>
          </cell>
          <cell r="AC133" t="str">
            <v>11</v>
          </cell>
          <cell r="AD133" t="str">
            <v xml:space="preserve">UACU5325639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80534144</v>
          </cell>
          <cell r="C134" t="str">
            <v xml:space="preserve">540201170 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H134"/>
          <cell r="I134" t="str">
            <v/>
          </cell>
          <cell r="J134">
            <v>1</v>
          </cell>
          <cell r="K134" t="str">
            <v>1</v>
          </cell>
          <cell r="L134" t="str">
            <v>1</v>
          </cell>
          <cell r="M134" t="str">
            <v>0</v>
          </cell>
          <cell r="N134" t="str">
            <v>0</v>
          </cell>
          <cell r="O134" t="str">
            <v>20</v>
          </cell>
          <cell r="P134" t="str">
            <v>0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SEGU6901915           </v>
          </cell>
          <cell r="U134"/>
          <cell r="V134" t="str">
            <v/>
          </cell>
          <cell r="W134" t="str">
            <v>DTA 07/03/ PORTA-OBJETOS AREA DO TETO ( ALVARO ) PUXE SBL</v>
          </cell>
          <cell r="X134" t="str">
            <v>DTA TRANSP</v>
          </cell>
          <cell r="Y134" t="str">
            <v/>
          </cell>
          <cell r="Z134" t="str">
            <v xml:space="preserve">8 </v>
          </cell>
          <cell r="AA134" t="str">
            <v>0</v>
          </cell>
          <cell r="AB134" t="str">
            <v>20</v>
          </cell>
          <cell r="AC134" t="str">
            <v>11</v>
          </cell>
          <cell r="AD134" t="str">
            <v xml:space="preserve">SEGU6901915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80534145</v>
          </cell>
          <cell r="C135" t="str">
            <v xml:space="preserve">540201172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H135"/>
          <cell r="I135" t="str">
            <v/>
          </cell>
          <cell r="J135">
            <v>10</v>
          </cell>
          <cell r="K135" t="str">
            <v>6</v>
          </cell>
          <cell r="L135" t="str">
            <v>10</v>
          </cell>
          <cell r="M135" t="str">
            <v>0</v>
          </cell>
          <cell r="N135" t="str">
            <v>0</v>
          </cell>
          <cell r="O135" t="str">
            <v>20</v>
          </cell>
          <cell r="P135" t="str">
            <v>28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HLXU8367946           </v>
          </cell>
          <cell r="U135"/>
          <cell r="V135" t="str">
            <v/>
          </cell>
          <cell r="W135" t="str">
            <v>DTA 07/03/ BANCOS ( ALVARO ) PUXE SBL</v>
          </cell>
          <cell r="X135" t="str">
            <v>DTA TRANSP</v>
          </cell>
          <cell r="Y135" t="str">
            <v/>
          </cell>
          <cell r="Z135" t="str">
            <v xml:space="preserve">8 </v>
          </cell>
          <cell r="AA135" t="str">
            <v>0</v>
          </cell>
          <cell r="AB135" t="str">
            <v>48</v>
          </cell>
          <cell r="AC135" t="str">
            <v>11</v>
          </cell>
          <cell r="AD135" t="str">
            <v xml:space="preserve">HLXU8367946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04/02/2022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80534155</v>
          </cell>
          <cell r="C136" t="str">
            <v xml:space="preserve">540201173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H136"/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20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FANU1385900           </v>
          </cell>
          <cell r="U136"/>
          <cell r="V136" t="str">
            <v/>
          </cell>
          <cell r="W136" t="str">
            <v>DTA 07/03/ PORTA-OBJETOS AREA DO TETO ( ALVARO ) PUXE SBL</v>
          </cell>
          <cell r="X136" t="str">
            <v>DTA EADI</v>
          </cell>
          <cell r="Y136" t="str">
            <v>08/03/2022</v>
          </cell>
          <cell r="Z136" t="str">
            <v xml:space="preserve">8 </v>
          </cell>
          <cell r="AA136" t="str">
            <v>0</v>
          </cell>
          <cell r="AB136" t="str">
            <v>20</v>
          </cell>
          <cell r="AC136" t="str">
            <v>11</v>
          </cell>
          <cell r="AD136" t="str">
            <v xml:space="preserve">FANU1385900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04/02/2022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80534156</v>
          </cell>
          <cell r="C137" t="str">
            <v xml:space="preserve">540201175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H137"/>
          <cell r="I137" t="str">
            <v/>
          </cell>
          <cell r="J137">
            <v>14</v>
          </cell>
          <cell r="K137" t="str">
            <v>7</v>
          </cell>
          <cell r="L137" t="str">
            <v>14</v>
          </cell>
          <cell r="M137" t="str">
            <v>0</v>
          </cell>
          <cell r="N137" t="str">
            <v>1</v>
          </cell>
          <cell r="O137" t="str">
            <v>22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FANU1591650           </v>
          </cell>
          <cell r="U137" t="str">
            <v>30/03/2022</v>
          </cell>
          <cell r="V137" t="str">
            <v/>
          </cell>
          <cell r="W137" t="str">
            <v>DTA 07/03/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1</v>
          </cell>
          <cell r="AB137" t="str">
            <v>36</v>
          </cell>
          <cell r="AC137" t="str">
            <v>11</v>
          </cell>
          <cell r="AD137" t="str">
            <v xml:space="preserve">FANU1591650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80534158</v>
          </cell>
          <cell r="C138" t="str">
            <v xml:space="preserve">540201179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H138"/>
          <cell r="I138" t="str">
            <v/>
          </cell>
          <cell r="J138">
            <v>1</v>
          </cell>
          <cell r="K138" t="str">
            <v>1</v>
          </cell>
          <cell r="L138" t="str">
            <v>1</v>
          </cell>
          <cell r="M138" t="str">
            <v>0</v>
          </cell>
          <cell r="N138" t="str">
            <v>0</v>
          </cell>
          <cell r="O138" t="str">
            <v>20</v>
          </cell>
          <cell r="P138" t="str">
            <v>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FANU1702076           </v>
          </cell>
          <cell r="U138"/>
          <cell r="V138" t="str">
            <v/>
          </cell>
          <cell r="W138" t="str">
            <v>DTA 07/03/ PORTA-OBJETOS AREA DO TETO ( ALVARO ) PUXE SBL</v>
          </cell>
          <cell r="X138" t="str">
            <v>DTA TRANSP</v>
          </cell>
          <cell r="Y138" t="str">
            <v/>
          </cell>
          <cell r="Z138" t="str">
            <v xml:space="preserve">8 </v>
          </cell>
          <cell r="AA138" t="str">
            <v>0</v>
          </cell>
          <cell r="AB138" t="str">
            <v>20</v>
          </cell>
          <cell r="AC138" t="str">
            <v>11</v>
          </cell>
          <cell r="AD138" t="str">
            <v xml:space="preserve">FANU1702076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 xml:space="preserve">          </v>
          </cell>
        </row>
        <row r="139">
          <cell r="B139">
            <v>80534168</v>
          </cell>
          <cell r="C139" t="str">
            <v xml:space="preserve">540201180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H139"/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20</v>
          </cell>
          <cell r="P139" t="str">
            <v>0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FANU1178293           </v>
          </cell>
          <cell r="U139"/>
          <cell r="V139" t="str">
            <v/>
          </cell>
          <cell r="W139" t="str">
            <v>DTA 07/03/ PORTA-OBJETOS AREA DO TETO ( ALVARO ) PUXE SBL</v>
          </cell>
          <cell r="X139" t="str">
            <v>DTA TRANSP</v>
          </cell>
          <cell r="Y139" t="str">
            <v/>
          </cell>
          <cell r="Z139" t="str">
            <v xml:space="preserve">8 </v>
          </cell>
          <cell r="AA139" t="str">
            <v>0</v>
          </cell>
          <cell r="AB139" t="str">
            <v>20</v>
          </cell>
          <cell r="AC139" t="str">
            <v>11</v>
          </cell>
          <cell r="AD139" t="str">
            <v xml:space="preserve">FANU1178293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80534182</v>
          </cell>
          <cell r="C140" t="str">
            <v xml:space="preserve">540201185 </v>
          </cell>
          <cell r="E140" t="str">
            <v/>
          </cell>
          <cell r="F140" t="str">
            <v>VERDE</v>
          </cell>
          <cell r="G140" t="str">
            <v xml:space="preserve">MSC CATERINA                                      </v>
          </cell>
          <cell r="H140" t="str">
            <v>8</v>
          </cell>
          <cell r="I140" t="str">
            <v/>
          </cell>
          <cell r="J140">
            <v>2</v>
          </cell>
          <cell r="K140" t="str">
            <v/>
          </cell>
          <cell r="L140" t="str">
            <v>2</v>
          </cell>
          <cell r="M140" t="str">
            <v>0</v>
          </cell>
          <cell r="N140" t="str">
            <v>0</v>
          </cell>
          <cell r="O140" t="str">
            <v>0</v>
          </cell>
          <cell r="P140" t="str">
            <v>40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GESU6404025           </v>
          </cell>
          <cell r="U140" t="str">
            <v>22/03/2022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>20</v>
          </cell>
          <cell r="AA140" t="str">
            <v>1</v>
          </cell>
          <cell r="AB140" t="str">
            <v>40</v>
          </cell>
          <cell r="AC140" t="str">
            <v>11</v>
          </cell>
          <cell r="AD140" t="str">
            <v xml:space="preserve">GESU6404025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2204633070</v>
          </cell>
        </row>
        <row r="141">
          <cell r="B141">
            <v>80534184</v>
          </cell>
          <cell r="C141" t="str">
            <v xml:space="preserve">540201186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H141"/>
          <cell r="I141" t="str">
            <v/>
          </cell>
          <cell r="J141">
            <v>1</v>
          </cell>
          <cell r="K141" t="str">
            <v>1</v>
          </cell>
          <cell r="L141" t="str">
            <v>1</v>
          </cell>
          <cell r="M141" t="str">
            <v>0</v>
          </cell>
          <cell r="N141" t="str">
            <v>0</v>
          </cell>
          <cell r="O141" t="str">
            <v>51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BEAU4547668           </v>
          </cell>
          <cell r="U141"/>
          <cell r="V141" t="str">
            <v/>
          </cell>
          <cell r="W141" t="str">
            <v>DTA 07/03/ BANCOS ( ALVARO ) PUXE SBL</v>
          </cell>
          <cell r="X141" t="str">
            <v>DTA TRANSP</v>
          </cell>
          <cell r="Y141" t="str">
            <v/>
          </cell>
          <cell r="Z141" t="str">
            <v xml:space="preserve">8 </v>
          </cell>
          <cell r="AA141" t="str">
            <v>0</v>
          </cell>
          <cell r="AB141" t="str">
            <v>51</v>
          </cell>
          <cell r="AC141" t="str">
            <v>11</v>
          </cell>
          <cell r="AD141" t="str">
            <v xml:space="preserve">BEAU4547668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04/02/2002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80534185</v>
          </cell>
          <cell r="C142" t="str">
            <v xml:space="preserve">540201187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H142"/>
          <cell r="I142" t="str">
            <v/>
          </cell>
          <cell r="J142">
            <v>3</v>
          </cell>
          <cell r="K142" t="str">
            <v>2</v>
          </cell>
          <cell r="L142" t="str">
            <v>3</v>
          </cell>
          <cell r="M142" t="str">
            <v>0</v>
          </cell>
          <cell r="N142" t="str">
            <v>0</v>
          </cell>
          <cell r="O142" t="str">
            <v>17</v>
          </cell>
          <cell r="P142" t="str">
            <v>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FANU1787920           </v>
          </cell>
          <cell r="U142"/>
          <cell r="V142" t="str">
            <v/>
          </cell>
          <cell r="W142" t="str">
            <v>DTA 07/03/ PORTA-OBJETOS AREA DO TETO ( ALVARO ) PUXE SBL</v>
          </cell>
          <cell r="X142" t="str">
            <v>DTA TRANSP</v>
          </cell>
          <cell r="Y142" t="str">
            <v/>
          </cell>
          <cell r="Z142" t="str">
            <v xml:space="preserve">8 </v>
          </cell>
          <cell r="AA142" t="str">
            <v>0</v>
          </cell>
          <cell r="AB142" t="str">
            <v>20</v>
          </cell>
          <cell r="AC142" t="str">
            <v>11</v>
          </cell>
          <cell r="AD142" t="str">
            <v xml:space="preserve">FANU1787920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80534186</v>
          </cell>
          <cell r="C143" t="str">
            <v xml:space="preserve">540201188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H143"/>
          <cell r="I143" t="str">
            <v/>
          </cell>
          <cell r="J143">
            <v>1</v>
          </cell>
          <cell r="K143" t="str">
            <v>1</v>
          </cell>
          <cell r="L143" t="str">
            <v>1</v>
          </cell>
          <cell r="M143" t="str">
            <v>0</v>
          </cell>
          <cell r="N143" t="str">
            <v>0</v>
          </cell>
          <cell r="O143" t="str">
            <v>8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FANU1800998           </v>
          </cell>
          <cell r="U143"/>
          <cell r="V143" t="str">
            <v/>
          </cell>
          <cell r="W143" t="str">
            <v>DTA 07/03/ PARABRISA ( ALVARO ) PUXE SBL</v>
          </cell>
          <cell r="X143" t="str">
            <v>DTA TRANSP</v>
          </cell>
          <cell r="Y143" t="str">
            <v/>
          </cell>
          <cell r="Z143" t="str">
            <v xml:space="preserve">8 </v>
          </cell>
          <cell r="AA143" t="str">
            <v>0</v>
          </cell>
          <cell r="AB143" t="str">
            <v>8</v>
          </cell>
          <cell r="AC143" t="str">
            <v>11</v>
          </cell>
          <cell r="AD143" t="str">
            <v xml:space="preserve">FANU1800998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80534141</v>
          </cell>
          <cell r="C144" t="str">
            <v xml:space="preserve">540201189 </v>
          </cell>
          <cell r="E144" t="str">
            <v/>
          </cell>
          <cell r="F144" t="str">
            <v>VERDE</v>
          </cell>
          <cell r="G144" t="str">
            <v xml:space="preserve">MSC CATERINA                                      </v>
          </cell>
          <cell r="H144" t="str">
            <v>11</v>
          </cell>
          <cell r="I144" t="str">
            <v/>
          </cell>
          <cell r="J144">
            <v>18</v>
          </cell>
          <cell r="K144" t="str">
            <v>6</v>
          </cell>
          <cell r="L144" t="str">
            <v>18</v>
          </cell>
          <cell r="M144" t="str">
            <v>0</v>
          </cell>
          <cell r="N144" t="str">
            <v>14</v>
          </cell>
          <cell r="O144" t="str">
            <v>24</v>
          </cell>
          <cell r="P144" t="str">
            <v>13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HLBU1683441           </v>
          </cell>
          <cell r="U144" t="str">
            <v>07/03/2022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>20</v>
          </cell>
          <cell r="AA144" t="str">
            <v>1</v>
          </cell>
          <cell r="AB144" t="str">
            <v>51</v>
          </cell>
          <cell r="AC144" t="str">
            <v>11</v>
          </cell>
          <cell r="AD144" t="str">
            <v xml:space="preserve">HLBU1683441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>2204212465</v>
          </cell>
        </row>
        <row r="145">
          <cell r="B145">
            <v>80534154</v>
          </cell>
          <cell r="C145" t="str">
            <v xml:space="preserve">540201190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H145"/>
          <cell r="I145" t="str">
            <v/>
          </cell>
          <cell r="J145">
            <v>46</v>
          </cell>
          <cell r="K145" t="str">
            <v>7</v>
          </cell>
          <cell r="L145" t="str">
            <v>46</v>
          </cell>
          <cell r="M145" t="str">
            <v>281</v>
          </cell>
          <cell r="N145" t="str">
            <v>8</v>
          </cell>
          <cell r="O145" t="str">
            <v>19</v>
          </cell>
          <cell r="P145" t="str">
            <v>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CAAU5491591           </v>
          </cell>
          <cell r="U145" t="str">
            <v>28/02/2022</v>
          </cell>
          <cell r="V145" t="str">
            <v>22/03/2022</v>
          </cell>
          <cell r="W145" t="str">
            <v>Milani</v>
          </cell>
          <cell r="X145" t="str">
            <v>DTA TRANSP</v>
          </cell>
          <cell r="Y145" t="str">
            <v/>
          </cell>
          <cell r="Z145" t="str">
            <v xml:space="preserve">8 </v>
          </cell>
          <cell r="AA145" t="str">
            <v>2</v>
          </cell>
          <cell r="AB145" t="str">
            <v>42</v>
          </cell>
          <cell r="AC145" t="str">
            <v>11</v>
          </cell>
          <cell r="AD145" t="str">
            <v xml:space="preserve">CAAU5491591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80534369</v>
          </cell>
          <cell r="C146" t="str">
            <v xml:space="preserve">540201196 </v>
          </cell>
          <cell r="E146" t="str">
            <v/>
          </cell>
          <cell r="F146" t="str">
            <v>VERMELHO</v>
          </cell>
          <cell r="G146" t="str">
            <v xml:space="preserve">MSC CATERINA                                      </v>
          </cell>
          <cell r="H146"/>
          <cell r="I146" t="str">
            <v/>
          </cell>
          <cell r="J146">
            <v>10</v>
          </cell>
          <cell r="K146" t="str">
            <v>7</v>
          </cell>
          <cell r="L146" t="str">
            <v>10</v>
          </cell>
          <cell r="M146" t="str">
            <v>0</v>
          </cell>
          <cell r="N146" t="str">
            <v>1</v>
          </cell>
          <cell r="O146" t="str">
            <v>12</v>
          </cell>
          <cell r="P146" t="str">
            <v>29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FANU1109564           </v>
          </cell>
          <cell r="U146"/>
          <cell r="V146" t="str">
            <v/>
          </cell>
          <cell r="W146" t="str">
            <v>EXO.TRANSM. GW6E-2800/200KV-12 ( TEZOTO-GIBA ) PUXE SBL/ Milani A0001401578</v>
          </cell>
          <cell r="X146" t="str">
            <v/>
          </cell>
          <cell r="Y146" t="str">
            <v/>
          </cell>
          <cell r="Z146" t="str">
            <v>14</v>
          </cell>
          <cell r="AA146" t="str">
            <v>0</v>
          </cell>
          <cell r="AB146" t="str">
            <v>42</v>
          </cell>
          <cell r="AC146" t="str">
            <v>11</v>
          </cell>
          <cell r="AD146" t="str">
            <v xml:space="preserve">FANU1109564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2204435316</v>
          </cell>
        </row>
        <row r="147">
          <cell r="B147">
            <v>80534304</v>
          </cell>
          <cell r="C147" t="str">
            <v xml:space="preserve">540201201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8</v>
          </cell>
          <cell r="I147" t="str">
            <v/>
          </cell>
          <cell r="J147">
            <v>1</v>
          </cell>
          <cell r="K147" t="str">
            <v>1</v>
          </cell>
          <cell r="L147" t="str">
            <v>1</v>
          </cell>
          <cell r="M147" t="str">
            <v>0</v>
          </cell>
          <cell r="N147" t="str">
            <v>0</v>
          </cell>
          <cell r="O147" t="str">
            <v>8</v>
          </cell>
          <cell r="P147" t="str">
            <v>0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BSIU9555584           </v>
          </cell>
          <cell r="U147"/>
          <cell r="V147" t="str">
            <v/>
          </cell>
          <cell r="W147" t="str">
            <v>DTA 08/03-PARABRISA ( ALVARO ) PUXE SBL</v>
          </cell>
          <cell r="X147" t="str">
            <v>DTA EADI</v>
          </cell>
          <cell r="Y147" t="str">
            <v>08/03/2022</v>
          </cell>
          <cell r="Z147" t="str">
            <v>20</v>
          </cell>
          <cell r="AA147" t="str">
            <v>0</v>
          </cell>
          <cell r="AB147" t="str">
            <v>8</v>
          </cell>
          <cell r="AC147" t="str">
            <v>11</v>
          </cell>
          <cell r="AD147" t="str">
            <v xml:space="preserve">BSIU9555584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2204637504</v>
          </cell>
        </row>
        <row r="148">
          <cell r="B148">
            <v>80534311</v>
          </cell>
          <cell r="C148" t="str">
            <v xml:space="preserve">540201202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8</v>
          </cell>
          <cell r="I148" t="str">
            <v/>
          </cell>
          <cell r="J148">
            <v>22</v>
          </cell>
          <cell r="K148" t="str">
            <v>6</v>
          </cell>
          <cell r="L148" t="str">
            <v>22</v>
          </cell>
          <cell r="M148" t="str">
            <v>568</v>
          </cell>
          <cell r="N148" t="str">
            <v>2</v>
          </cell>
          <cell r="O148" t="str">
            <v>10</v>
          </cell>
          <cell r="P148" t="str">
            <v>159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HLBU1583910           </v>
          </cell>
          <cell r="U148"/>
          <cell r="V148" t="str">
            <v/>
          </cell>
          <cell r="W148" t="str">
            <v/>
          </cell>
          <cell r="X148" t="str">
            <v>DTA EADI</v>
          </cell>
          <cell r="Y148" t="str">
            <v>08/03/2022</v>
          </cell>
          <cell r="Z148" t="str">
            <v>20</v>
          </cell>
          <cell r="AA148" t="str">
            <v>0</v>
          </cell>
          <cell r="AB148" t="str">
            <v>37</v>
          </cell>
          <cell r="AC148" t="str">
            <v>11</v>
          </cell>
          <cell r="AD148" t="str">
            <v xml:space="preserve">HLBU1583910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2204637512</v>
          </cell>
        </row>
        <row r="149">
          <cell r="B149">
            <v>80534312</v>
          </cell>
          <cell r="C149" t="str">
            <v xml:space="preserve">540201203 </v>
          </cell>
          <cell r="E149" t="str">
            <v/>
          </cell>
          <cell r="F149" t="str">
            <v>VERDE</v>
          </cell>
          <cell r="G149" t="str">
            <v xml:space="preserve">MSC CATERINA                                      </v>
          </cell>
          <cell r="H149" t="str">
            <v>8</v>
          </cell>
          <cell r="I149" t="str">
            <v/>
          </cell>
          <cell r="J149">
            <v>2</v>
          </cell>
          <cell r="K149" t="str">
            <v/>
          </cell>
          <cell r="L149" t="str">
            <v>2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20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CAIU9766323           </v>
          </cell>
          <cell r="U149"/>
          <cell r="V149" t="str">
            <v/>
          </cell>
          <cell r="W149" t="str">
            <v>DTA 08/03</v>
          </cell>
          <cell r="X149" t="str">
            <v>DTA EADI</v>
          </cell>
          <cell r="Y149" t="str">
            <v>08/03/2022</v>
          </cell>
          <cell r="Z149" t="str">
            <v>20</v>
          </cell>
          <cell r="AA149" t="str">
            <v>0</v>
          </cell>
          <cell r="AB149" t="str">
            <v>20</v>
          </cell>
          <cell r="AC149" t="str">
            <v>11</v>
          </cell>
          <cell r="AD149" t="str">
            <v xml:space="preserve">CAIU9766323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>2204637997</v>
          </cell>
        </row>
        <row r="150">
          <cell r="B150">
            <v>80534313</v>
          </cell>
          <cell r="C150" t="str">
            <v xml:space="preserve">540201204 </v>
          </cell>
          <cell r="E150" t="str">
            <v/>
          </cell>
          <cell r="F150" t="str">
            <v>VERDE</v>
          </cell>
          <cell r="G150" t="str">
            <v xml:space="preserve">MSC CATERINA                                      </v>
          </cell>
          <cell r="H150" t="str">
            <v>8</v>
          </cell>
          <cell r="I150" t="str">
            <v/>
          </cell>
          <cell r="J150">
            <v>1</v>
          </cell>
          <cell r="K150" t="str">
            <v>1</v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8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UACU5938570           </v>
          </cell>
          <cell r="U150"/>
          <cell r="V150" t="str">
            <v/>
          </cell>
          <cell r="W150" t="str">
            <v>DTA 08/03-PARABRISA ( ALVARO ) PUXE SBL</v>
          </cell>
          <cell r="X150" t="str">
            <v>DTA EADI</v>
          </cell>
          <cell r="Y150" t="str">
            <v>08/03/2022</v>
          </cell>
          <cell r="Z150" t="str">
            <v>20</v>
          </cell>
          <cell r="AA150" t="str">
            <v>0</v>
          </cell>
          <cell r="AB150" t="str">
            <v>8</v>
          </cell>
          <cell r="AC150" t="str">
            <v>11</v>
          </cell>
          <cell r="AD150" t="str">
            <v xml:space="preserve">UACU5938570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>2204637539</v>
          </cell>
        </row>
        <row r="151">
          <cell r="B151">
            <v>80534310</v>
          </cell>
          <cell r="C151" t="str">
            <v xml:space="preserve">540201205 </v>
          </cell>
          <cell r="E151" t="str">
            <v/>
          </cell>
          <cell r="F151" t="str">
            <v>VERDE</v>
          </cell>
          <cell r="G151" t="str">
            <v xml:space="preserve">MSC CATERINA                                      </v>
          </cell>
          <cell r="H151" t="str">
            <v>23</v>
          </cell>
          <cell r="I151" t="str">
            <v/>
          </cell>
          <cell r="J151">
            <v>31</v>
          </cell>
          <cell r="K151" t="str">
            <v>13</v>
          </cell>
          <cell r="L151" t="str">
            <v>31</v>
          </cell>
          <cell r="M151" t="str">
            <v>220</v>
          </cell>
          <cell r="N151" t="str">
            <v>35</v>
          </cell>
          <cell r="O151" t="str">
            <v>0</v>
          </cell>
          <cell r="P151" t="str">
            <v>2</v>
          </cell>
          <cell r="Q151" t="str">
            <v>4</v>
          </cell>
          <cell r="R151" t="str">
            <v>4</v>
          </cell>
          <cell r="S151" t="str">
            <v>Não</v>
          </cell>
          <cell r="T151" t="str">
            <v xml:space="preserve">DFSU7094068           </v>
          </cell>
          <cell r="U151" t="str">
            <v>22/03/2022</v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>20</v>
          </cell>
          <cell r="AA151" t="str">
            <v>2</v>
          </cell>
          <cell r="AB151" t="str">
            <v>45</v>
          </cell>
          <cell r="AC151" t="str">
            <v>11</v>
          </cell>
          <cell r="AD151" t="str">
            <v xml:space="preserve">DFSU7094068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>2203555067</v>
          </cell>
        </row>
        <row r="152">
          <cell r="B152">
            <v>80534330</v>
          </cell>
          <cell r="C152" t="str">
            <v xml:space="preserve">540201207 </v>
          </cell>
          <cell r="E152" t="str">
            <v/>
          </cell>
          <cell r="F152" t="str">
            <v>VERDE</v>
          </cell>
          <cell r="G152" t="str">
            <v xml:space="preserve">MSC CATERINA                                      </v>
          </cell>
          <cell r="H152" t="str">
            <v>8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8</v>
          </cell>
          <cell r="P152" t="str">
            <v>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DFSU6222565           </v>
          </cell>
          <cell r="U152"/>
          <cell r="V152" t="str">
            <v/>
          </cell>
          <cell r="W152" t="str">
            <v>DTA 08/03-PARABRISA ( ALVARO ) PUXE SBL</v>
          </cell>
          <cell r="X152" t="str">
            <v>DTA EADI</v>
          </cell>
          <cell r="Y152" t="str">
            <v>08/03/2022</v>
          </cell>
          <cell r="Z152" t="str">
            <v>20</v>
          </cell>
          <cell r="AA152" t="str">
            <v>0</v>
          </cell>
          <cell r="AB152" t="str">
            <v>8</v>
          </cell>
          <cell r="AC152" t="str">
            <v>11</v>
          </cell>
          <cell r="AD152" t="str">
            <v xml:space="preserve">DFSU6222565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>2204637547</v>
          </cell>
        </row>
        <row r="153">
          <cell r="B153">
            <v>80534347</v>
          </cell>
          <cell r="C153" t="str">
            <v xml:space="preserve">540201208 </v>
          </cell>
          <cell r="E153" t="str">
            <v/>
          </cell>
          <cell r="F153" t="str">
            <v>VERMELHO</v>
          </cell>
          <cell r="G153" t="str">
            <v xml:space="preserve">MSC CATERINA                                      </v>
          </cell>
          <cell r="H153"/>
          <cell r="I153" t="str">
            <v/>
          </cell>
          <cell r="J153">
            <v>29</v>
          </cell>
          <cell r="K153" t="str">
            <v>14</v>
          </cell>
          <cell r="L153" t="str">
            <v>29</v>
          </cell>
          <cell r="M153" t="str">
            <v>103</v>
          </cell>
          <cell r="N153" t="str">
            <v>15</v>
          </cell>
          <cell r="O153" t="str">
            <v>12</v>
          </cell>
          <cell r="P153" t="str">
            <v>18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FSCU8952510           </v>
          </cell>
          <cell r="U153" t="str">
            <v>15/03/2022</v>
          </cell>
          <cell r="V153" t="str">
            <v/>
          </cell>
          <cell r="W153" t="str">
            <v>Milani A0002603298    9B51  (Veic Bloqueados)</v>
          </cell>
          <cell r="X153" t="str">
            <v/>
          </cell>
          <cell r="Y153" t="str">
            <v/>
          </cell>
          <cell r="Z153" t="str">
            <v>14</v>
          </cell>
          <cell r="AA153" t="str">
            <v>1</v>
          </cell>
          <cell r="AB153" t="str">
            <v>50</v>
          </cell>
          <cell r="AC153" t="str">
            <v>11</v>
          </cell>
          <cell r="AD153" t="str">
            <v xml:space="preserve">FSCU8952510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>2204730423</v>
          </cell>
        </row>
        <row r="154">
          <cell r="B154">
            <v>80534350</v>
          </cell>
          <cell r="C154" t="str">
            <v xml:space="preserve">540201210 </v>
          </cell>
          <cell r="E154" t="str">
            <v/>
          </cell>
          <cell r="F154" t="str">
            <v>VERDE</v>
          </cell>
          <cell r="G154" t="str">
            <v xml:space="preserve">MSC CATERINA                                      </v>
          </cell>
          <cell r="H154" t="str">
            <v>8</v>
          </cell>
          <cell r="I154" t="str">
            <v/>
          </cell>
          <cell r="J154">
            <v>2</v>
          </cell>
          <cell r="K154" t="str">
            <v>1</v>
          </cell>
          <cell r="L154" t="str">
            <v>2</v>
          </cell>
          <cell r="M154" t="str">
            <v>0</v>
          </cell>
          <cell r="N154" t="str">
            <v>0</v>
          </cell>
          <cell r="O154" t="str">
            <v>7</v>
          </cell>
          <cell r="P154" t="str">
            <v>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HLXU8342995           </v>
          </cell>
          <cell r="U154"/>
          <cell r="V154" t="str">
            <v/>
          </cell>
          <cell r="W154" t="str">
            <v>DTA 08/03-PARABRISA ( ALVARO ) PUXE SBL</v>
          </cell>
          <cell r="X154" t="str">
            <v>DTA EADI</v>
          </cell>
          <cell r="Y154" t="str">
            <v>08/03/2022</v>
          </cell>
          <cell r="Z154" t="str">
            <v>20</v>
          </cell>
          <cell r="AA154" t="str">
            <v>0</v>
          </cell>
          <cell r="AB154" t="str">
            <v>9</v>
          </cell>
          <cell r="AC154" t="str">
            <v>11</v>
          </cell>
          <cell r="AD154" t="str">
            <v xml:space="preserve">HLXU8342995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>2204628963</v>
          </cell>
        </row>
        <row r="155">
          <cell r="B155">
            <v>80534359</v>
          </cell>
          <cell r="C155" t="str">
            <v xml:space="preserve">540201211 </v>
          </cell>
          <cell r="E155" t="str">
            <v/>
          </cell>
          <cell r="F155" t="str">
            <v>VERDE</v>
          </cell>
          <cell r="G155" t="str">
            <v xml:space="preserve">MSC CATERINA                                      </v>
          </cell>
          <cell r="H155" t="str">
            <v>8</v>
          </cell>
          <cell r="I155" t="str">
            <v/>
          </cell>
          <cell r="J155">
            <v>1</v>
          </cell>
          <cell r="K155" t="str">
            <v>1</v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42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CAAU5554410           </v>
          </cell>
          <cell r="U155"/>
          <cell r="V155" t="str">
            <v/>
          </cell>
          <cell r="W155" t="str">
            <v/>
          </cell>
          <cell r="X155" t="str">
            <v>DTA EADI</v>
          </cell>
          <cell r="Y155" t="str">
            <v>08/03/2022</v>
          </cell>
          <cell r="Z155" t="str">
            <v>20</v>
          </cell>
          <cell r="AA155" t="str">
            <v>0</v>
          </cell>
          <cell r="AB155" t="str">
            <v>42</v>
          </cell>
          <cell r="AC155" t="str">
            <v>11</v>
          </cell>
          <cell r="AD155" t="str">
            <v xml:space="preserve">CAAU5554410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04/02/2022</v>
          </cell>
          <cell r="AM155" t="str">
            <v>15/02/2022</v>
          </cell>
          <cell r="AN155" t="str">
            <v>2204628971</v>
          </cell>
        </row>
        <row r="156">
          <cell r="B156">
            <v>80534360</v>
          </cell>
          <cell r="C156" t="str">
            <v xml:space="preserve">540201212 </v>
          </cell>
          <cell r="E156" t="str">
            <v/>
          </cell>
          <cell r="F156" t="str">
            <v>VERDE</v>
          </cell>
          <cell r="G156" t="str">
            <v xml:space="preserve">MSC CATERINA                                      </v>
          </cell>
          <cell r="H156" t="str">
            <v>8</v>
          </cell>
          <cell r="I156" t="str">
            <v/>
          </cell>
          <cell r="J156">
            <v>24</v>
          </cell>
          <cell r="K156" t="str">
            <v>6</v>
          </cell>
          <cell r="L156" t="str">
            <v>24</v>
          </cell>
          <cell r="M156" t="str">
            <v>130</v>
          </cell>
          <cell r="N156" t="str">
            <v>8</v>
          </cell>
          <cell r="O156" t="str">
            <v>20</v>
          </cell>
          <cell r="P156" t="str">
            <v>13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TCLU5039528           </v>
          </cell>
          <cell r="U156" t="str">
            <v>24/03/2022</v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>20</v>
          </cell>
          <cell r="AA156" t="str">
            <v>2</v>
          </cell>
          <cell r="AB156" t="str">
            <v>43</v>
          </cell>
          <cell r="AC156" t="str">
            <v>11</v>
          </cell>
          <cell r="AD156" t="str">
            <v xml:space="preserve">TCLU5039528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04/02/2022</v>
          </cell>
          <cell r="AM156" t="str">
            <v>15/02/2022</v>
          </cell>
          <cell r="AN156" t="str">
            <v>2204628980</v>
          </cell>
        </row>
        <row r="157">
          <cell r="B157">
            <v>80534366</v>
          </cell>
          <cell r="C157" t="str">
            <v xml:space="preserve">540201216 </v>
          </cell>
          <cell r="E157" t="str">
            <v/>
          </cell>
          <cell r="F157" t="str">
            <v>VERDE</v>
          </cell>
          <cell r="G157" t="str">
            <v xml:space="preserve">MSC CATERINA                                      </v>
          </cell>
          <cell r="H157" t="str">
            <v>8</v>
          </cell>
          <cell r="I157" t="str">
            <v/>
          </cell>
          <cell r="J157">
            <v>1</v>
          </cell>
          <cell r="K157" t="str">
            <v>1</v>
          </cell>
          <cell r="L157" t="str">
            <v>1</v>
          </cell>
          <cell r="M157" t="str">
            <v>0</v>
          </cell>
          <cell r="N157" t="str">
            <v>0</v>
          </cell>
          <cell r="O157" t="str">
            <v>0</v>
          </cell>
          <cell r="P157" t="str">
            <v>42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HAMU1246586           </v>
          </cell>
          <cell r="U157"/>
          <cell r="V157" t="str">
            <v/>
          </cell>
          <cell r="W157" t="str">
            <v>DTA 08/03</v>
          </cell>
          <cell r="X157" t="str">
            <v>DTA EADI</v>
          </cell>
          <cell r="Y157" t="str">
            <v>08/03/2022</v>
          </cell>
          <cell r="Z157" t="str">
            <v>20</v>
          </cell>
          <cell r="AA157" t="str">
            <v>0</v>
          </cell>
          <cell r="AB157" t="str">
            <v>42</v>
          </cell>
          <cell r="AC157" t="str">
            <v>11</v>
          </cell>
          <cell r="AD157" t="str">
            <v xml:space="preserve">HAMU1246586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>2204629110</v>
          </cell>
        </row>
        <row r="158">
          <cell r="B158">
            <v>80534375</v>
          </cell>
          <cell r="C158" t="str">
            <v xml:space="preserve">540201219 </v>
          </cell>
          <cell r="E158" t="str">
            <v/>
          </cell>
          <cell r="F158" t="str">
            <v>VERDE</v>
          </cell>
          <cell r="G158" t="str">
            <v xml:space="preserve">MSC CATERINA                                      </v>
          </cell>
          <cell r="H158" t="str">
            <v>10</v>
          </cell>
          <cell r="I158" t="str">
            <v/>
          </cell>
          <cell r="J158">
            <v>72</v>
          </cell>
          <cell r="K158" t="str">
            <v>30</v>
          </cell>
          <cell r="L158" t="str">
            <v>72</v>
          </cell>
          <cell r="M158" t="str">
            <v>1073</v>
          </cell>
          <cell r="N158" t="str">
            <v>14</v>
          </cell>
          <cell r="O158" t="str">
            <v>1</v>
          </cell>
          <cell r="P158" t="str">
            <v>13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TCLU6302135           </v>
          </cell>
          <cell r="U158" t="str">
            <v>21/03/2022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>20</v>
          </cell>
          <cell r="AA158" t="str">
            <v>4</v>
          </cell>
          <cell r="AB158" t="str">
            <v>45</v>
          </cell>
          <cell r="AC158" t="str">
            <v>11</v>
          </cell>
          <cell r="AD158" t="str">
            <v xml:space="preserve">TCLU6302135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>2204356211</v>
          </cell>
        </row>
        <row r="159">
          <cell r="B159">
            <v>80533505</v>
          </cell>
          <cell r="C159" t="str">
            <v xml:space="preserve">540201221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H159"/>
          <cell r="I159" t="str">
            <v/>
          </cell>
          <cell r="J159">
            <v>15</v>
          </cell>
          <cell r="K159" t="str">
            <v>2</v>
          </cell>
          <cell r="L159" t="str">
            <v>15</v>
          </cell>
          <cell r="M159" t="str">
            <v>70</v>
          </cell>
          <cell r="N159" t="str">
            <v>13</v>
          </cell>
          <cell r="O159" t="str">
            <v>11</v>
          </cell>
          <cell r="P159" t="str">
            <v>11</v>
          </cell>
          <cell r="Q159" t="str">
            <v>2</v>
          </cell>
          <cell r="R159" t="str">
            <v>2</v>
          </cell>
          <cell r="S159" t="str">
            <v>Não</v>
          </cell>
          <cell r="T159" t="str">
            <v xml:space="preserve">FCIU7335855           </v>
          </cell>
          <cell r="U159" t="str">
            <v>03/03/2022</v>
          </cell>
          <cell r="V159" t="str">
            <v>22/03/2022</v>
          </cell>
          <cell r="W159" t="str">
            <v/>
          </cell>
          <cell r="X159" t="str">
            <v>DTA TRANSP</v>
          </cell>
          <cell r="Y159" t="str">
            <v/>
          </cell>
          <cell r="Z159" t="str">
            <v xml:space="preserve">8 </v>
          </cell>
          <cell r="AA159" t="str">
            <v>2</v>
          </cell>
          <cell r="AB159" t="str">
            <v>38</v>
          </cell>
          <cell r="AC159" t="str">
            <v>11</v>
          </cell>
          <cell r="AD159" t="str">
            <v xml:space="preserve">FCIU7335855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04/02/2022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80533594</v>
          </cell>
          <cell r="C160" t="str">
            <v xml:space="preserve">540201223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H160"/>
          <cell r="I160" t="str">
            <v/>
          </cell>
          <cell r="J160">
            <v>1</v>
          </cell>
          <cell r="K160" t="str">
            <v>1</v>
          </cell>
          <cell r="L160" t="str">
            <v>1</v>
          </cell>
          <cell r="M160" t="str">
            <v>0</v>
          </cell>
          <cell r="N160" t="str">
            <v>0</v>
          </cell>
          <cell r="O160" t="str">
            <v>0</v>
          </cell>
          <cell r="P160" t="str">
            <v>41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HLBU3322690           </v>
          </cell>
          <cell r="U160"/>
          <cell r="V160" t="str">
            <v/>
          </cell>
          <cell r="W160" t="str">
            <v/>
          </cell>
          <cell r="X160" t="str">
            <v>DTA EADI</v>
          </cell>
          <cell r="Y160" t="str">
            <v>09/03/2022</v>
          </cell>
          <cell r="Z160" t="str">
            <v xml:space="preserve">8 </v>
          </cell>
          <cell r="AA160" t="str">
            <v>0</v>
          </cell>
          <cell r="AB160" t="str">
            <v>41</v>
          </cell>
          <cell r="AC160" t="str">
            <v>11</v>
          </cell>
          <cell r="AD160" t="str">
            <v xml:space="preserve">HLBU3322690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 xml:space="preserve">          </v>
          </cell>
        </row>
        <row r="161">
          <cell r="B161">
            <v>80533620</v>
          </cell>
          <cell r="C161" t="str">
            <v xml:space="preserve">540201224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24</v>
          </cell>
          <cell r="I161" t="str">
            <v/>
          </cell>
          <cell r="J161">
            <v>22</v>
          </cell>
          <cell r="K161" t="str">
            <v>6</v>
          </cell>
          <cell r="L161" t="str">
            <v>22</v>
          </cell>
          <cell r="M161" t="str">
            <v>0</v>
          </cell>
          <cell r="N161" t="str">
            <v>2</v>
          </cell>
          <cell r="O161" t="str">
            <v>25</v>
          </cell>
          <cell r="P161" t="str">
            <v>21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HLBU3175497           </v>
          </cell>
          <cell r="U161" t="str">
            <v>21/02/2022</v>
          </cell>
          <cell r="V161" t="str">
            <v>11/03/2022</v>
          </cell>
          <cell r="W161" t="str">
            <v>Silas A9588400006 7D66</v>
          </cell>
          <cell r="X161" t="str">
            <v>SBL</v>
          </cell>
          <cell r="Y161" t="str">
            <v/>
          </cell>
          <cell r="Z161" t="str">
            <v>20</v>
          </cell>
          <cell r="AA161" t="str">
            <v>5</v>
          </cell>
          <cell r="AB161" t="str">
            <v>48</v>
          </cell>
          <cell r="AC161" t="str">
            <v>11</v>
          </cell>
          <cell r="AD161" t="str">
            <v xml:space="preserve">HLBU3175497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2203512120</v>
          </cell>
        </row>
        <row r="162">
          <cell r="B162">
            <v>80533623</v>
          </cell>
          <cell r="C162" t="str">
            <v xml:space="preserve">540201226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24</v>
          </cell>
          <cell r="I162" t="str">
            <v/>
          </cell>
          <cell r="J162">
            <v>37</v>
          </cell>
          <cell r="K162" t="str">
            <v>6</v>
          </cell>
          <cell r="L162" t="str">
            <v>37</v>
          </cell>
          <cell r="M162" t="str">
            <v>52</v>
          </cell>
          <cell r="N162" t="str">
            <v>7</v>
          </cell>
          <cell r="O162" t="str">
            <v>36</v>
          </cell>
          <cell r="P162" t="str">
            <v>7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FANU1242854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>MBB</v>
          </cell>
          <cell r="Y162" t="str">
            <v/>
          </cell>
          <cell r="Z162" t="str">
            <v>20</v>
          </cell>
          <cell r="AA162" t="str">
            <v>4</v>
          </cell>
          <cell r="AB162" t="str">
            <v>52</v>
          </cell>
          <cell r="AC162" t="str">
            <v>11</v>
          </cell>
          <cell r="AD162" t="str">
            <v xml:space="preserve">FANU1242854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2203512147</v>
          </cell>
        </row>
        <row r="163">
          <cell r="B163">
            <v>80533625</v>
          </cell>
          <cell r="C163" t="str">
            <v xml:space="preserve">540201229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H163"/>
          <cell r="I163" t="str">
            <v/>
          </cell>
          <cell r="J163">
            <v>1</v>
          </cell>
          <cell r="K163" t="str">
            <v>1</v>
          </cell>
          <cell r="L163" t="str">
            <v>1</v>
          </cell>
          <cell r="M163" t="str">
            <v>0</v>
          </cell>
          <cell r="N163" t="str">
            <v>0</v>
          </cell>
          <cell r="O163" t="str">
            <v>51</v>
          </cell>
          <cell r="P163" t="str">
            <v>0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UACU5182287           </v>
          </cell>
          <cell r="U163"/>
          <cell r="V163" t="str">
            <v>09/03/2022</v>
          </cell>
          <cell r="W163" t="str">
            <v>BANCOS ( ALVARO ) PUXE SBL</v>
          </cell>
          <cell r="X163" t="str">
            <v>DTA TRANSP</v>
          </cell>
          <cell r="Y163" t="str">
            <v/>
          </cell>
          <cell r="Z163" t="str">
            <v xml:space="preserve">8 </v>
          </cell>
          <cell r="AA163" t="str">
            <v>0</v>
          </cell>
          <cell r="AB163" t="str">
            <v>51</v>
          </cell>
          <cell r="AC163" t="str">
            <v>11</v>
          </cell>
          <cell r="AD163" t="str">
            <v xml:space="preserve">UACU5182287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04/02/2022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80533636</v>
          </cell>
          <cell r="C164" t="str">
            <v xml:space="preserve">540201230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H164"/>
          <cell r="I164" t="str">
            <v/>
          </cell>
          <cell r="J164">
            <v>1</v>
          </cell>
          <cell r="K164" t="str">
            <v>1</v>
          </cell>
          <cell r="L164" t="str">
            <v>1</v>
          </cell>
          <cell r="M164" t="str">
            <v>0</v>
          </cell>
          <cell r="N164" t="str">
            <v>0</v>
          </cell>
          <cell r="O164" t="str">
            <v>0</v>
          </cell>
          <cell r="P164" t="str">
            <v>40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HLXU8328180           </v>
          </cell>
          <cell r="U164"/>
          <cell r="V164" t="str">
            <v>10/03/2022</v>
          </cell>
          <cell r="W164" t="str">
            <v/>
          </cell>
          <cell r="X164" t="str">
            <v>DTA TRANSP</v>
          </cell>
          <cell r="Y164" t="str">
            <v/>
          </cell>
          <cell r="Z164" t="str">
            <v xml:space="preserve">8 </v>
          </cell>
          <cell r="AA164" t="str">
            <v>0</v>
          </cell>
          <cell r="AB164" t="str">
            <v>40</v>
          </cell>
          <cell r="AC164" t="str">
            <v>11</v>
          </cell>
          <cell r="AD164" t="str">
            <v xml:space="preserve">HLXU8328180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 xml:space="preserve">          </v>
          </cell>
        </row>
        <row r="165">
          <cell r="B165">
            <v>80534380</v>
          </cell>
          <cell r="C165" t="str">
            <v xml:space="preserve">540201233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H165"/>
          <cell r="I165" t="str">
            <v/>
          </cell>
          <cell r="J165">
            <v>5</v>
          </cell>
          <cell r="K165" t="str">
            <v>1</v>
          </cell>
          <cell r="L165" t="str">
            <v>5</v>
          </cell>
          <cell r="M165" t="str">
            <v>0</v>
          </cell>
          <cell r="N165" t="str">
            <v>0</v>
          </cell>
          <cell r="O165" t="str">
            <v>14</v>
          </cell>
          <cell r="P165" t="str">
            <v>18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HLBU2103912           </v>
          </cell>
          <cell r="U165"/>
          <cell r="V165" t="str">
            <v>10/03/2022</v>
          </cell>
          <cell r="W165" t="str">
            <v/>
          </cell>
          <cell r="X165" t="str">
            <v>DTA TRANSP</v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32</v>
          </cell>
          <cell r="AC165" t="str">
            <v>11</v>
          </cell>
          <cell r="AD165" t="str">
            <v xml:space="preserve">HLBU2103912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80534455</v>
          </cell>
          <cell r="C166" t="str">
            <v xml:space="preserve">540201237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H166"/>
          <cell r="I166" t="str">
            <v/>
          </cell>
          <cell r="J166">
            <v>51</v>
          </cell>
          <cell r="K166" t="str">
            <v>15</v>
          </cell>
          <cell r="L166" t="str">
            <v>51</v>
          </cell>
          <cell r="M166" t="str">
            <v>245</v>
          </cell>
          <cell r="N166" t="str">
            <v>35</v>
          </cell>
          <cell r="O166" t="str">
            <v>22</v>
          </cell>
          <cell r="P166" t="str">
            <v>21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HLBU2661257           </v>
          </cell>
          <cell r="U166" t="str">
            <v>04/02/2022</v>
          </cell>
          <cell r="V166" t="str">
            <v>22/03/2022</v>
          </cell>
          <cell r="W166" t="str">
            <v/>
          </cell>
          <cell r="X166" t="str">
            <v>DTA TRANSP</v>
          </cell>
          <cell r="Y166" t="str">
            <v/>
          </cell>
          <cell r="Z166" t="str">
            <v xml:space="preserve">8 </v>
          </cell>
          <cell r="AA166" t="str">
            <v>4</v>
          </cell>
          <cell r="AB166" t="str">
            <v>83</v>
          </cell>
          <cell r="AC166" t="str">
            <v>11</v>
          </cell>
          <cell r="AD166" t="str">
            <v xml:space="preserve">HLBU2661257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 xml:space="preserve">          </v>
          </cell>
        </row>
        <row r="167">
          <cell r="B167">
            <v>80534494</v>
          </cell>
          <cell r="C167" t="str">
            <v xml:space="preserve">540201238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H167"/>
          <cell r="I167" t="str">
            <v/>
          </cell>
          <cell r="J167">
            <v>6</v>
          </cell>
          <cell r="K167" t="str">
            <v>5</v>
          </cell>
          <cell r="L167" t="str">
            <v>6</v>
          </cell>
          <cell r="M167" t="str">
            <v>0</v>
          </cell>
          <cell r="N167" t="str">
            <v>8</v>
          </cell>
          <cell r="O167" t="str">
            <v>6</v>
          </cell>
          <cell r="P167" t="str">
            <v>13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FSCU7222776           </v>
          </cell>
          <cell r="U167"/>
          <cell r="V167" t="str">
            <v>10/03/2022</v>
          </cell>
          <cell r="W167" t="str">
            <v>CJ TRAVESSA ( DARIO ) PUXE SBL</v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27</v>
          </cell>
          <cell r="AC167" t="str">
            <v>11</v>
          </cell>
          <cell r="AD167" t="str">
            <v xml:space="preserve">FSCU7222776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80534526</v>
          </cell>
          <cell r="C168" t="str">
            <v xml:space="preserve">540201244 </v>
          </cell>
          <cell r="E168" t="str">
            <v/>
          </cell>
          <cell r="F168" t="str">
            <v>VERDE</v>
          </cell>
          <cell r="G168" t="str">
            <v xml:space="preserve">MSC CATERINA                                      </v>
          </cell>
          <cell r="H168" t="str">
            <v>14</v>
          </cell>
          <cell r="I168" t="str">
            <v>10</v>
          </cell>
          <cell r="J168">
            <v>37</v>
          </cell>
          <cell r="K168" t="str">
            <v>20</v>
          </cell>
          <cell r="L168" t="str">
            <v>37</v>
          </cell>
          <cell r="M168" t="str">
            <v>139</v>
          </cell>
          <cell r="N168" t="str">
            <v>17</v>
          </cell>
          <cell r="O168" t="str">
            <v>3</v>
          </cell>
          <cell r="P168" t="str">
            <v>27</v>
          </cell>
          <cell r="Q168" t="str">
            <v>1</v>
          </cell>
          <cell r="R168" t="str">
            <v>1</v>
          </cell>
          <cell r="S168" t="str">
            <v>Não</v>
          </cell>
          <cell r="T168" t="str">
            <v xml:space="preserve">CAIU9419833           </v>
          </cell>
          <cell r="U168"/>
          <cell r="V168" t="str">
            <v/>
          </cell>
          <cell r="W168" t="str">
            <v>(SNS) TROCA DE NOTA</v>
          </cell>
          <cell r="X168" t="str">
            <v/>
          </cell>
          <cell r="Y168" t="str">
            <v/>
          </cell>
          <cell r="Z168" t="str">
            <v>10</v>
          </cell>
          <cell r="AA168" t="str">
            <v>0</v>
          </cell>
          <cell r="AB168" t="str">
            <v>55</v>
          </cell>
          <cell r="AC168" t="str">
            <v>11</v>
          </cell>
          <cell r="AD168" t="str">
            <v xml:space="preserve">CAIU9419833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04/02/2022</v>
          </cell>
          <cell r="AM168" t="str">
            <v>15/02/2022</v>
          </cell>
          <cell r="AN168" t="str">
            <v>2204075352</v>
          </cell>
        </row>
        <row r="169">
          <cell r="B169">
            <v>80534540</v>
          </cell>
          <cell r="C169" t="str">
            <v xml:space="preserve">540201247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H169"/>
          <cell r="I169" t="str">
            <v/>
          </cell>
          <cell r="J169">
            <v>12</v>
          </cell>
          <cell r="K169" t="str">
            <v>8</v>
          </cell>
          <cell r="L169" t="str">
            <v>12</v>
          </cell>
          <cell r="M169" t="str">
            <v>0</v>
          </cell>
          <cell r="N169" t="str">
            <v>18</v>
          </cell>
          <cell r="O169" t="str">
            <v>4</v>
          </cell>
          <cell r="P169" t="str">
            <v>14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TCNU1510160           </v>
          </cell>
          <cell r="U169"/>
          <cell r="V169" t="str">
            <v>10/03/2022</v>
          </cell>
          <cell r="W169" t="str">
            <v/>
          </cell>
          <cell r="X169" t="str">
            <v>DTA TRANSP</v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36</v>
          </cell>
          <cell r="AC169" t="str">
            <v>11</v>
          </cell>
          <cell r="AD169" t="str">
            <v xml:space="preserve">TCNU1510160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80534549</v>
          </cell>
          <cell r="C170" t="str">
            <v xml:space="preserve">540201248 </v>
          </cell>
          <cell r="E170" t="str">
            <v/>
          </cell>
          <cell r="F170" t="str">
            <v/>
          </cell>
          <cell r="G170" t="str">
            <v xml:space="preserve">MSC CATERINA                                      </v>
          </cell>
          <cell r="H170"/>
          <cell r="I170" t="str">
            <v/>
          </cell>
          <cell r="J170">
            <v>5</v>
          </cell>
          <cell r="K170" t="str">
            <v>5</v>
          </cell>
          <cell r="L170" t="str">
            <v>5</v>
          </cell>
          <cell r="M170" t="str">
            <v>0</v>
          </cell>
          <cell r="N170" t="str">
            <v>4</v>
          </cell>
          <cell r="O170" t="str">
            <v>1</v>
          </cell>
          <cell r="P170" t="str">
            <v>44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TEMU7175069           </v>
          </cell>
          <cell r="U170"/>
          <cell r="V170" t="str">
            <v>10/03/2022</v>
          </cell>
          <cell r="W170" t="str">
            <v/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49</v>
          </cell>
          <cell r="AC170" t="str">
            <v>11</v>
          </cell>
          <cell r="AD170" t="str">
            <v xml:space="preserve">TEMU7175069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30/01/2022</v>
          </cell>
          <cell r="AM170" t="str">
            <v>15/02/2022</v>
          </cell>
          <cell r="AN170" t="str">
            <v xml:space="preserve">          </v>
          </cell>
        </row>
        <row r="171">
          <cell r="B171">
            <v>80534572</v>
          </cell>
          <cell r="C171" t="str">
            <v xml:space="preserve">540201251 </v>
          </cell>
          <cell r="E171" t="str">
            <v/>
          </cell>
          <cell r="F171" t="str">
            <v/>
          </cell>
          <cell r="G171" t="str">
            <v xml:space="preserve">MSC CATERINA                                      </v>
          </cell>
          <cell r="H171"/>
          <cell r="I171" t="str">
            <v/>
          </cell>
          <cell r="J171">
            <v>5</v>
          </cell>
          <cell r="K171" t="str">
            <v>4</v>
          </cell>
          <cell r="L171" t="str">
            <v>5</v>
          </cell>
          <cell r="M171" t="str">
            <v>0</v>
          </cell>
          <cell r="N171" t="str">
            <v>0</v>
          </cell>
          <cell r="O171" t="str">
            <v>7</v>
          </cell>
          <cell r="P171" t="str">
            <v>24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HLBU2781669           </v>
          </cell>
          <cell r="U171"/>
          <cell r="V171" t="str">
            <v>10/03/2022</v>
          </cell>
          <cell r="W171" t="str">
            <v>REFORCO DIR ( DARIO ) PUXE SBL</v>
          </cell>
          <cell r="X171" t="str">
            <v>DTA TRANSP</v>
          </cell>
          <cell r="Y171" t="str">
            <v/>
          </cell>
          <cell r="Z171" t="str">
            <v xml:space="preserve">7 </v>
          </cell>
          <cell r="AA171" t="str">
            <v>0</v>
          </cell>
          <cell r="AB171" t="str">
            <v>31</v>
          </cell>
          <cell r="AC171" t="str">
            <v>11</v>
          </cell>
          <cell r="AD171" t="str">
            <v xml:space="preserve">HLBU2781669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30/01/2022</v>
          </cell>
          <cell r="AM171" t="str">
            <v>15/02/2022</v>
          </cell>
          <cell r="AN171" t="str">
            <v xml:space="preserve">          </v>
          </cell>
        </row>
        <row r="172">
          <cell r="B172">
            <v>80534575</v>
          </cell>
          <cell r="C172" t="str">
            <v xml:space="preserve">540201253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H172"/>
          <cell r="I172" t="str">
            <v/>
          </cell>
          <cell r="J172">
            <v>3</v>
          </cell>
          <cell r="K172" t="str">
            <v>2</v>
          </cell>
          <cell r="L172" t="str">
            <v>3</v>
          </cell>
          <cell r="M172" t="str">
            <v>0</v>
          </cell>
          <cell r="N172" t="str">
            <v>0</v>
          </cell>
          <cell r="O172" t="str">
            <v>19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CAAU5324470           </v>
          </cell>
          <cell r="U172" t="str">
            <v>21/03/2022</v>
          </cell>
          <cell r="V172" t="str">
            <v>21/03/2022</v>
          </cell>
          <cell r="W172" t="str">
            <v>Leticia A9408811301</v>
          </cell>
          <cell r="X172" t="str">
            <v>SBL</v>
          </cell>
          <cell r="Y172" t="str">
            <v/>
          </cell>
          <cell r="Z172" t="str">
            <v>14</v>
          </cell>
          <cell r="AA172" t="str">
            <v>2</v>
          </cell>
          <cell r="AB172" t="str">
            <v>19</v>
          </cell>
          <cell r="AC172" t="str">
            <v>11</v>
          </cell>
          <cell r="AD172" t="str">
            <v xml:space="preserve">CAAU5324470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04/02/2022</v>
          </cell>
          <cell r="AM172" t="str">
            <v>15/02/2022</v>
          </cell>
          <cell r="AN172" t="str">
            <v>2205151869</v>
          </cell>
        </row>
        <row r="173">
          <cell r="B173">
            <v>80534596</v>
          </cell>
          <cell r="C173" t="str">
            <v xml:space="preserve">540201255 </v>
          </cell>
          <cell r="E173" t="str">
            <v/>
          </cell>
          <cell r="F173" t="str">
            <v/>
          </cell>
          <cell r="G173" t="str">
            <v xml:space="preserve">MSC CATERINA                                      </v>
          </cell>
          <cell r="H173"/>
          <cell r="I173" t="str">
            <v/>
          </cell>
          <cell r="J173">
            <v>5</v>
          </cell>
          <cell r="K173" t="str">
            <v>1</v>
          </cell>
          <cell r="L173" t="str">
            <v>5</v>
          </cell>
          <cell r="M173" t="str">
            <v>0</v>
          </cell>
          <cell r="N173" t="str">
            <v>0</v>
          </cell>
          <cell r="O173" t="str">
            <v>14</v>
          </cell>
          <cell r="P173" t="str">
            <v>30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FSCU8943524           </v>
          </cell>
          <cell r="U173"/>
          <cell r="V173" t="str">
            <v/>
          </cell>
          <cell r="W173" t="str">
            <v/>
          </cell>
          <cell r="X173" t="str">
            <v>DTA EADI</v>
          </cell>
          <cell r="Y173" t="str">
            <v>10/03/2022</v>
          </cell>
          <cell r="Z173" t="str">
            <v xml:space="preserve">7 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FSCU8943524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30/01/2022</v>
          </cell>
          <cell r="AM173" t="str">
            <v>15/02/2022</v>
          </cell>
          <cell r="AN173" t="str">
            <v xml:space="preserve">          </v>
          </cell>
        </row>
        <row r="174">
          <cell r="B174">
            <v>80534597</v>
          </cell>
          <cell r="C174" t="str">
            <v xml:space="preserve">540201256 </v>
          </cell>
          <cell r="E174" t="str">
            <v/>
          </cell>
          <cell r="F174" t="str">
            <v>VERDE</v>
          </cell>
          <cell r="G174" t="str">
            <v xml:space="preserve">MSC CATERINA                                      </v>
          </cell>
          <cell r="H174" t="str">
            <v>22</v>
          </cell>
          <cell r="I174" t="str">
            <v/>
          </cell>
          <cell r="J174">
            <v>5</v>
          </cell>
          <cell r="K174" t="str">
            <v>2</v>
          </cell>
          <cell r="L174" t="str">
            <v>5</v>
          </cell>
          <cell r="M174" t="str">
            <v>0</v>
          </cell>
          <cell r="N174" t="str">
            <v>0</v>
          </cell>
          <cell r="O174" t="str">
            <v>10</v>
          </cell>
          <cell r="P174" t="str">
            <v>4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HLBU2906560           </v>
          </cell>
          <cell r="U174" t="str">
            <v>24/02/2022</v>
          </cell>
          <cell r="V174" t="str">
            <v/>
          </cell>
          <cell r="W174" t="str">
            <v>REFORCO DIR ( DARIO ) PUXE SBL/ Silas A96069067 8R35</v>
          </cell>
          <cell r="X174" t="str">
            <v/>
          </cell>
          <cell r="Y174" t="str">
            <v/>
          </cell>
          <cell r="Z174" t="str">
            <v>20</v>
          </cell>
          <cell r="AA174" t="str">
            <v>1</v>
          </cell>
          <cell r="AB174" t="str">
            <v>14</v>
          </cell>
          <cell r="AC174" t="str">
            <v>11</v>
          </cell>
          <cell r="AD174" t="str">
            <v xml:space="preserve">HLBU2906560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04/02/2022</v>
          </cell>
          <cell r="AM174" t="str">
            <v>15/02/2022</v>
          </cell>
          <cell r="AN174" t="str">
            <v>2203657382</v>
          </cell>
        </row>
        <row r="175">
          <cell r="B175">
            <v>80534598</v>
          </cell>
          <cell r="C175" t="str">
            <v xml:space="preserve">540201257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H175"/>
          <cell r="I175" t="str">
            <v/>
          </cell>
          <cell r="J175">
            <v>1</v>
          </cell>
          <cell r="K175" t="str">
            <v>1</v>
          </cell>
          <cell r="L175" t="str">
            <v>1</v>
          </cell>
          <cell r="M175" t="str">
            <v>0</v>
          </cell>
          <cell r="N175" t="str">
            <v>0</v>
          </cell>
          <cell r="O175" t="str">
            <v>51</v>
          </cell>
          <cell r="P175" t="str">
            <v>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TRLU8240793           </v>
          </cell>
          <cell r="U175"/>
          <cell r="V175" t="str">
            <v>10/03/2022</v>
          </cell>
          <cell r="W175" t="str">
            <v>BANCOS ( ALVARO ) PUXE SBL</v>
          </cell>
          <cell r="X175" t="str">
            <v>DTA TRANSP</v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51</v>
          </cell>
          <cell r="AC175" t="str">
            <v>11</v>
          </cell>
          <cell r="AD175" t="str">
            <v xml:space="preserve">TRLU8240793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80534583</v>
          </cell>
          <cell r="C176" t="str">
            <v xml:space="preserve">540201258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H176"/>
          <cell r="I176" t="str">
            <v/>
          </cell>
          <cell r="J176">
            <v>6</v>
          </cell>
          <cell r="K176" t="str">
            <v>3</v>
          </cell>
          <cell r="L176" t="str">
            <v>6</v>
          </cell>
          <cell r="M176" t="str">
            <v>0</v>
          </cell>
          <cell r="N176" t="str">
            <v>15</v>
          </cell>
          <cell r="O176" t="str">
            <v>0</v>
          </cell>
          <cell r="P176" t="str">
            <v>21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TGBU6885770           </v>
          </cell>
          <cell r="U176"/>
          <cell r="V176" t="str">
            <v>10/03/2022</v>
          </cell>
          <cell r="W176" t="str">
            <v/>
          </cell>
          <cell r="X176" t="str">
            <v>DTA TRANSP</v>
          </cell>
          <cell r="Y176" t="str">
            <v/>
          </cell>
          <cell r="Z176" t="str">
            <v xml:space="preserve">7 </v>
          </cell>
          <cell r="AA176" t="str">
            <v>0</v>
          </cell>
          <cell r="AB176" t="str">
            <v>36</v>
          </cell>
          <cell r="AC176" t="str">
            <v>11</v>
          </cell>
          <cell r="AD176" t="str">
            <v xml:space="preserve">TGBU6885770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30/01/2022</v>
          </cell>
          <cell r="AM176" t="str">
            <v>15/02/2022</v>
          </cell>
          <cell r="AN176" t="str">
            <v xml:space="preserve">          </v>
          </cell>
        </row>
        <row r="177">
          <cell r="B177">
            <v>80533662</v>
          </cell>
          <cell r="C177" t="str">
            <v xml:space="preserve">540201259 </v>
          </cell>
          <cell r="E177" t="str">
            <v/>
          </cell>
          <cell r="F177" t="str">
            <v>VERDE</v>
          </cell>
          <cell r="G177" t="str">
            <v xml:space="preserve">MSC CATERINA                                      </v>
          </cell>
          <cell r="H177" t="str">
            <v>4</v>
          </cell>
          <cell r="I177" t="str">
            <v/>
          </cell>
          <cell r="J177">
            <v>17</v>
          </cell>
          <cell r="K177" t="str">
            <v>3</v>
          </cell>
          <cell r="L177" t="str">
            <v>17</v>
          </cell>
          <cell r="M177" t="str">
            <v>180</v>
          </cell>
          <cell r="N177" t="str">
            <v>13</v>
          </cell>
          <cell r="O177" t="str">
            <v>15</v>
          </cell>
          <cell r="P177" t="str">
            <v>6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HLBU2377636           </v>
          </cell>
          <cell r="U177" t="str">
            <v>21/03/2022</v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>20</v>
          </cell>
          <cell r="AA177" t="str">
            <v>1</v>
          </cell>
          <cell r="AB177" t="str">
            <v>36</v>
          </cell>
          <cell r="AC177" t="str">
            <v>11</v>
          </cell>
          <cell r="AD177" t="str">
            <v xml:space="preserve">HLBU2377636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04/02/2022</v>
          </cell>
          <cell r="AM177" t="str">
            <v>15/02/2022</v>
          </cell>
          <cell r="AN177" t="str">
            <v>2204776946</v>
          </cell>
        </row>
        <row r="178">
          <cell r="B178">
            <v>80533674</v>
          </cell>
          <cell r="C178" t="str">
            <v xml:space="preserve">540201260 </v>
          </cell>
          <cell r="E178" t="str">
            <v/>
          </cell>
          <cell r="F178" t="str">
            <v>VERDE</v>
          </cell>
          <cell r="G178" t="str">
            <v xml:space="preserve">MSC CATERINA                                      </v>
          </cell>
          <cell r="H178" t="str">
            <v>7</v>
          </cell>
          <cell r="I178" t="str">
            <v/>
          </cell>
          <cell r="J178">
            <v>12</v>
          </cell>
          <cell r="K178" t="str">
            <v>4</v>
          </cell>
          <cell r="L178" t="str">
            <v>12</v>
          </cell>
          <cell r="M178" t="str">
            <v>0</v>
          </cell>
          <cell r="N178" t="str">
            <v>0</v>
          </cell>
          <cell r="O178" t="str">
            <v>14</v>
          </cell>
          <cell r="P178" t="str">
            <v>23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TCLU6361420           </v>
          </cell>
          <cell r="U178" t="str">
            <v>21/03/2022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>20</v>
          </cell>
          <cell r="AA178" t="str">
            <v>1</v>
          </cell>
          <cell r="AB178" t="str">
            <v>37</v>
          </cell>
          <cell r="AC178" t="str">
            <v>11</v>
          </cell>
          <cell r="AD178" t="str">
            <v xml:space="preserve">TCLU6361420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04/02/2022</v>
          </cell>
          <cell r="AM178" t="str">
            <v>15/02/2022</v>
          </cell>
          <cell r="AN178" t="str">
            <v>2204730431</v>
          </cell>
        </row>
        <row r="179">
          <cell r="B179">
            <v>80533676</v>
          </cell>
          <cell r="C179" t="str">
            <v xml:space="preserve">540201262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H179"/>
          <cell r="I179" t="str">
            <v/>
          </cell>
          <cell r="J179">
            <v>1</v>
          </cell>
          <cell r="K179" t="str">
            <v>1</v>
          </cell>
          <cell r="L179" t="str">
            <v>1</v>
          </cell>
          <cell r="M179" t="str">
            <v>0</v>
          </cell>
          <cell r="N179" t="str">
            <v>0</v>
          </cell>
          <cell r="O179" t="str">
            <v>51</v>
          </cell>
          <cell r="P179" t="str">
            <v>0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UASU1008556           </v>
          </cell>
          <cell r="U179"/>
          <cell r="V179" t="str">
            <v>10/03/2022</v>
          </cell>
          <cell r="W179" t="str">
            <v>BANCOS ( ALVARO ) PUXE SBL</v>
          </cell>
          <cell r="X179" t="str">
            <v>DTA TRANSP</v>
          </cell>
          <cell r="Y179" t="str">
            <v/>
          </cell>
          <cell r="Z179" t="str">
            <v xml:space="preserve">7 </v>
          </cell>
          <cell r="AA179" t="str">
            <v>0</v>
          </cell>
          <cell r="AB179" t="str">
            <v>51</v>
          </cell>
          <cell r="AC179" t="str">
            <v>11</v>
          </cell>
          <cell r="AD179" t="str">
            <v xml:space="preserve">UASU1008556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80533681</v>
          </cell>
          <cell r="C180" t="str">
            <v xml:space="preserve">540201265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H180"/>
          <cell r="I180" t="str">
            <v/>
          </cell>
          <cell r="J180">
            <v>1</v>
          </cell>
          <cell r="K180" t="str">
            <v>1</v>
          </cell>
          <cell r="L180" t="str">
            <v>1</v>
          </cell>
          <cell r="M180" t="str">
            <v>0</v>
          </cell>
          <cell r="N180" t="str">
            <v>0</v>
          </cell>
          <cell r="O180" t="str">
            <v>51</v>
          </cell>
          <cell r="P180" t="str">
            <v>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FANU3204597           </v>
          </cell>
          <cell r="U180"/>
          <cell r="V180" t="str">
            <v>10/03/2022</v>
          </cell>
          <cell r="W180" t="str">
            <v>BANCOS ( ALVARO ) PUXE SBL</v>
          </cell>
          <cell r="X180" t="str">
            <v>DTA TRANSP</v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51</v>
          </cell>
          <cell r="AC180" t="str">
            <v>11</v>
          </cell>
          <cell r="AD180" t="str">
            <v xml:space="preserve">FANU3204597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80533684</v>
          </cell>
          <cell r="C181" t="str">
            <v xml:space="preserve">540201267 </v>
          </cell>
          <cell r="E181" t="str">
            <v/>
          </cell>
          <cell r="F181" t="str">
            <v/>
          </cell>
          <cell r="G181" t="str">
            <v xml:space="preserve">MSC CATERINA                                      </v>
          </cell>
          <cell r="H181"/>
          <cell r="I181" t="str">
            <v/>
          </cell>
          <cell r="J181">
            <v>1</v>
          </cell>
          <cell r="K181" t="str">
            <v>1</v>
          </cell>
          <cell r="L181" t="str">
            <v>1</v>
          </cell>
          <cell r="M181" t="str">
            <v>0</v>
          </cell>
          <cell r="N181" t="str">
            <v>0</v>
          </cell>
          <cell r="O181" t="str">
            <v>51</v>
          </cell>
          <cell r="P181" t="str">
            <v>0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HLBU1866463           </v>
          </cell>
          <cell r="U181"/>
          <cell r="V181" t="str">
            <v/>
          </cell>
          <cell r="W181" t="str">
            <v>BANCOS ( ALVARO ) PUXE SBL</v>
          </cell>
          <cell r="X181" t="str">
            <v>DTA EADI</v>
          </cell>
          <cell r="Y181" t="str">
            <v>10/03/2022</v>
          </cell>
          <cell r="Z181" t="str">
            <v xml:space="preserve">7 </v>
          </cell>
          <cell r="AA181" t="str">
            <v>0</v>
          </cell>
          <cell r="AB181" t="str">
            <v>51</v>
          </cell>
          <cell r="AC181" t="str">
            <v>11</v>
          </cell>
          <cell r="AD181" t="str">
            <v xml:space="preserve">HLBU1866463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28/01/2022</v>
          </cell>
          <cell r="AM181" t="str">
            <v>15/02/2022</v>
          </cell>
          <cell r="AN181" t="str">
            <v xml:space="preserve">          </v>
          </cell>
        </row>
        <row r="182">
          <cell r="B182">
            <v>80533686</v>
          </cell>
          <cell r="C182" t="str">
            <v xml:space="preserve">540201269 </v>
          </cell>
          <cell r="E182" t="str">
            <v/>
          </cell>
          <cell r="F182" t="str">
            <v>VERDE</v>
          </cell>
          <cell r="G182" t="str">
            <v xml:space="preserve">MSC CATERINA                                      </v>
          </cell>
          <cell r="H182" t="str">
            <v>9</v>
          </cell>
          <cell r="I182" t="str">
            <v/>
          </cell>
          <cell r="J182">
            <v>9</v>
          </cell>
          <cell r="K182" t="str">
            <v>4</v>
          </cell>
          <cell r="L182" t="str">
            <v>9</v>
          </cell>
          <cell r="M182" t="str">
            <v>0</v>
          </cell>
          <cell r="N182" t="str">
            <v>0</v>
          </cell>
          <cell r="O182" t="str">
            <v>18</v>
          </cell>
          <cell r="P182" t="str">
            <v>8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TCNU3275310           </v>
          </cell>
          <cell r="U182" t="str">
            <v>22/03/2022</v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>20</v>
          </cell>
          <cell r="AA182" t="str">
            <v>1</v>
          </cell>
          <cell r="AB182" t="str">
            <v>26</v>
          </cell>
          <cell r="AC182" t="str">
            <v>11</v>
          </cell>
          <cell r="AD182" t="str">
            <v xml:space="preserve">TCNU3275310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04/02/2022</v>
          </cell>
          <cell r="AM182" t="str">
            <v>15/02/2022</v>
          </cell>
          <cell r="AN182" t="str">
            <v>2204459606</v>
          </cell>
        </row>
        <row r="183">
          <cell r="B183">
            <v>80533688</v>
          </cell>
          <cell r="C183" t="str">
            <v xml:space="preserve">540201272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9</v>
          </cell>
          <cell r="I183" t="str">
            <v/>
          </cell>
          <cell r="J183">
            <v>8</v>
          </cell>
          <cell r="K183" t="str">
            <v>4</v>
          </cell>
          <cell r="L183" t="str">
            <v>8</v>
          </cell>
          <cell r="M183" t="str">
            <v>0</v>
          </cell>
          <cell r="N183" t="str">
            <v>3</v>
          </cell>
          <cell r="O183" t="str">
            <v>2</v>
          </cell>
          <cell r="P183" t="str">
            <v>30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BEAU5089889           </v>
          </cell>
          <cell r="U183" t="str">
            <v>14/03/2022</v>
          </cell>
          <cell r="V183" t="str">
            <v/>
          </cell>
          <cell r="W183" t="str">
            <v>Ronie A9702600390</v>
          </cell>
          <cell r="X183" t="str">
            <v/>
          </cell>
          <cell r="Y183" t="str">
            <v/>
          </cell>
          <cell r="Z183" t="str">
            <v>20</v>
          </cell>
          <cell r="AA183" t="str">
            <v>1</v>
          </cell>
          <cell r="AB183" t="str">
            <v>35</v>
          </cell>
          <cell r="AC183" t="str">
            <v>11</v>
          </cell>
          <cell r="AD183" t="str">
            <v xml:space="preserve">BEAU5089889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2204538468</v>
          </cell>
        </row>
        <row r="184">
          <cell r="B184">
            <v>80533689</v>
          </cell>
          <cell r="C184" t="str">
            <v xml:space="preserve">540201276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H184"/>
          <cell r="I184" t="str">
            <v/>
          </cell>
          <cell r="J184">
            <v>3</v>
          </cell>
          <cell r="K184" t="str">
            <v>1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3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TCKU6448740           </v>
          </cell>
          <cell r="U184"/>
          <cell r="V184" t="str">
            <v>21/03/2022</v>
          </cell>
          <cell r="W184" t="str">
            <v>EXO.TRANSM. GW6E-2800/200KV-12 ( TEZOTO-GIBA ) PUXE SBL</v>
          </cell>
          <cell r="X184" t="str">
            <v>DTA EADI</v>
          </cell>
          <cell r="Y184" t="str">
            <v>17/03/2022</v>
          </cell>
          <cell r="Z184" t="str">
            <v xml:space="preserve">7 </v>
          </cell>
          <cell r="AA184" t="str">
            <v>0</v>
          </cell>
          <cell r="AB184" t="str">
            <v>23</v>
          </cell>
          <cell r="AC184" t="str">
            <v>11</v>
          </cell>
          <cell r="AD184" t="str">
            <v xml:space="preserve">TCKU6448740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80533703</v>
          </cell>
          <cell r="C185" t="str">
            <v xml:space="preserve">540201277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H185"/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UACU5283934           </v>
          </cell>
          <cell r="U185"/>
          <cell r="V185" t="str">
            <v/>
          </cell>
          <cell r="W185" t="str">
            <v>BANCOS ( ALVARO ) PUXE SBL</v>
          </cell>
          <cell r="X185" t="str">
            <v>DTA EADI</v>
          </cell>
          <cell r="Y185" t="str">
            <v>10/03/2022</v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UACU5283934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80533704</v>
          </cell>
          <cell r="C186" t="str">
            <v xml:space="preserve">540201280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H186"/>
          <cell r="I186" t="str">
            <v/>
          </cell>
          <cell r="J186">
            <v>24</v>
          </cell>
          <cell r="K186" t="str">
            <v>13</v>
          </cell>
          <cell r="L186" t="str">
            <v>24</v>
          </cell>
          <cell r="M186" t="str">
            <v>0</v>
          </cell>
          <cell r="N186" t="str">
            <v>1</v>
          </cell>
          <cell r="O186" t="str">
            <v>25</v>
          </cell>
          <cell r="P186" t="str">
            <v>31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TCLU6521909           </v>
          </cell>
          <cell r="U186" t="str">
            <v>25/03/2022</v>
          </cell>
          <cell r="V186" t="str">
            <v>22/03/2022</v>
          </cell>
          <cell r="W186" t="str">
            <v>EXO.TRANSM. GW6E-2800/200KV-12 ( TEZOTO-GIBA ) PUXE SBL</v>
          </cell>
          <cell r="X186" t="str">
            <v>DTA TRANSP</v>
          </cell>
          <cell r="Y186" t="str">
            <v/>
          </cell>
          <cell r="Z186" t="str">
            <v xml:space="preserve">7 </v>
          </cell>
          <cell r="AA186" t="str">
            <v>1</v>
          </cell>
          <cell r="AB186" t="str">
            <v>57</v>
          </cell>
          <cell r="AC186" t="str">
            <v>11</v>
          </cell>
          <cell r="AD186" t="str">
            <v xml:space="preserve">TCLU6521909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80533706</v>
          </cell>
          <cell r="C187" t="str">
            <v xml:space="preserve">540201282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H187"/>
          <cell r="I187" t="str">
            <v/>
          </cell>
          <cell r="J187">
            <v>20</v>
          </cell>
          <cell r="K187" t="str">
            <v>9</v>
          </cell>
          <cell r="L187" t="str">
            <v>20</v>
          </cell>
          <cell r="M187" t="str">
            <v>0</v>
          </cell>
          <cell r="N187" t="str">
            <v>2</v>
          </cell>
          <cell r="O187" t="str">
            <v>19</v>
          </cell>
          <cell r="P187" t="str">
            <v>19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UACU5581008           </v>
          </cell>
          <cell r="U187" t="str">
            <v>21/03/2022</v>
          </cell>
          <cell r="V187" t="str">
            <v/>
          </cell>
          <cell r="W187" t="str">
            <v>EXO.TRANSM. GW6E-2800/200KV-12 ( TEZOTO-GIBA ) PUXE SBL</v>
          </cell>
          <cell r="X187" t="str">
            <v>SBL</v>
          </cell>
          <cell r="Y187" t="str">
            <v/>
          </cell>
          <cell r="Z187" t="str">
            <v xml:space="preserve">7 </v>
          </cell>
          <cell r="AA187" t="str">
            <v>1</v>
          </cell>
          <cell r="AB187" t="str">
            <v>40</v>
          </cell>
          <cell r="AC187" t="str">
            <v>11</v>
          </cell>
          <cell r="AD187" t="str">
            <v xml:space="preserve">UACU5581008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30/12/2021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80533715</v>
          </cell>
          <cell r="C188" t="str">
            <v xml:space="preserve">540201283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H188"/>
          <cell r="I188" t="str">
            <v/>
          </cell>
          <cell r="J188">
            <v>24</v>
          </cell>
          <cell r="K188" t="str">
            <v>9</v>
          </cell>
          <cell r="L188" t="str">
            <v>24</v>
          </cell>
          <cell r="M188" t="str">
            <v>1</v>
          </cell>
          <cell r="N188" t="str">
            <v>0</v>
          </cell>
          <cell r="O188" t="str">
            <v>21</v>
          </cell>
          <cell r="P188" t="str">
            <v>31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HLBU3345839           </v>
          </cell>
          <cell r="U188" t="str">
            <v>24/03/2022</v>
          </cell>
          <cell r="V188" t="str">
            <v/>
          </cell>
          <cell r="W188" t="str">
            <v>PORTA-OBJETOS AREA DO TETO ( ALVARO ) PUXE / EXO.TRANSM. GW6E-2800/200KV-12 ( TEZOTO-GIBA ) PUXE SBL</v>
          </cell>
          <cell r="X188" t="str">
            <v>DTA EADI</v>
          </cell>
          <cell r="Y188" t="str">
            <v>10/03/2022</v>
          </cell>
          <cell r="Z188" t="str">
            <v xml:space="preserve">7 </v>
          </cell>
          <cell r="AA188" t="str">
            <v>1</v>
          </cell>
          <cell r="AB188" t="str">
            <v>53</v>
          </cell>
          <cell r="AC188" t="str">
            <v>11</v>
          </cell>
          <cell r="AD188" t="str">
            <v xml:space="preserve">HLBU3345839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30/12/2021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80533723</v>
          </cell>
          <cell r="C189" t="str">
            <v xml:space="preserve">540201285 </v>
          </cell>
          <cell r="E189" t="str">
            <v/>
          </cell>
          <cell r="F189" t="str">
            <v>VERDE</v>
          </cell>
          <cell r="G189" t="str">
            <v xml:space="preserve">MSC CATERINA                                      </v>
          </cell>
          <cell r="H189" t="str">
            <v>14</v>
          </cell>
          <cell r="I189" t="str">
            <v/>
          </cell>
          <cell r="J189">
            <v>20</v>
          </cell>
          <cell r="K189" t="str">
            <v>10</v>
          </cell>
          <cell r="L189" t="str">
            <v>20</v>
          </cell>
          <cell r="M189" t="str">
            <v>0</v>
          </cell>
          <cell r="N189" t="str">
            <v>4</v>
          </cell>
          <cell r="O189" t="str">
            <v>31</v>
          </cell>
          <cell r="P189" t="str">
            <v>13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FANU1832608           </v>
          </cell>
          <cell r="U189"/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>20</v>
          </cell>
          <cell r="AA189" t="str">
            <v>0</v>
          </cell>
          <cell r="AB189" t="str">
            <v>48</v>
          </cell>
          <cell r="AC189" t="str">
            <v>11</v>
          </cell>
          <cell r="AD189" t="str">
            <v xml:space="preserve">FANU1832608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04/02/2022</v>
          </cell>
          <cell r="AM189" t="str">
            <v>15/02/2022</v>
          </cell>
          <cell r="AN189" t="str">
            <v>2204075808</v>
          </cell>
        </row>
        <row r="190">
          <cell r="B190">
            <v>80533724</v>
          </cell>
          <cell r="C190" t="str">
            <v xml:space="preserve">540201286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H190"/>
          <cell r="I190" t="str">
            <v/>
          </cell>
          <cell r="J190">
            <v>7</v>
          </cell>
          <cell r="K190" t="str">
            <v>4</v>
          </cell>
          <cell r="L190" t="str">
            <v>7</v>
          </cell>
          <cell r="M190" t="str">
            <v>0</v>
          </cell>
          <cell r="N190" t="str">
            <v>3</v>
          </cell>
          <cell r="O190" t="str">
            <v>14</v>
          </cell>
          <cell r="P190" t="str">
            <v>6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UASU1050638           </v>
          </cell>
          <cell r="U190"/>
          <cell r="V190" t="str">
            <v/>
          </cell>
          <cell r="W190" t="str">
            <v/>
          </cell>
          <cell r="X190" t="str">
            <v>DTA EADI</v>
          </cell>
          <cell r="Y190" t="str">
            <v>10/03/2022</v>
          </cell>
          <cell r="Z190" t="str">
            <v xml:space="preserve">7 </v>
          </cell>
          <cell r="AA190" t="str">
            <v>0</v>
          </cell>
          <cell r="AB190" t="str">
            <v>23</v>
          </cell>
          <cell r="AC190" t="str">
            <v>11</v>
          </cell>
          <cell r="AD190" t="str">
            <v xml:space="preserve">UASU1050638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30/01/2022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80533707</v>
          </cell>
          <cell r="C191" t="str">
            <v xml:space="preserve">540201292 </v>
          </cell>
          <cell r="E191" t="str">
            <v/>
          </cell>
          <cell r="F191" t="str">
            <v>VERDE</v>
          </cell>
          <cell r="G191" t="str">
            <v xml:space="preserve">MSC CATERINA                                      </v>
          </cell>
          <cell r="H191" t="str">
            <v>11</v>
          </cell>
          <cell r="I191" t="str">
            <v/>
          </cell>
          <cell r="J191">
            <v>35</v>
          </cell>
          <cell r="K191" t="str">
            <v>12</v>
          </cell>
          <cell r="L191" t="str">
            <v>35</v>
          </cell>
          <cell r="M191" t="str">
            <v>79</v>
          </cell>
          <cell r="N191" t="str">
            <v>11</v>
          </cell>
          <cell r="O191" t="str">
            <v>7</v>
          </cell>
          <cell r="P191" t="str">
            <v>26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UACU5890835           </v>
          </cell>
          <cell r="U191" t="str">
            <v>24/02/2022</v>
          </cell>
          <cell r="V191" t="str">
            <v>18/03/2022</v>
          </cell>
          <cell r="W191" t="str">
            <v>CJ TRAVESSA ( DARIO ) PUXE SBL/ Leticia A9734603631</v>
          </cell>
          <cell r="X191" t="str">
            <v>SBL</v>
          </cell>
          <cell r="Y191" t="str">
            <v/>
          </cell>
          <cell r="Z191" t="str">
            <v>20</v>
          </cell>
          <cell r="AA191" t="str">
            <v>5</v>
          </cell>
          <cell r="AB191" t="str">
            <v>46</v>
          </cell>
          <cell r="AC191" t="str">
            <v>11</v>
          </cell>
          <cell r="AD191" t="str">
            <v xml:space="preserve">UACU5890835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04/02/2022</v>
          </cell>
          <cell r="AM191" t="str">
            <v>15/02/2022</v>
          </cell>
          <cell r="AN191" t="str">
            <v>2204212473</v>
          </cell>
        </row>
        <row r="192">
          <cell r="B192">
            <v>80533720</v>
          </cell>
          <cell r="C192" t="str">
            <v xml:space="preserve">540201296 </v>
          </cell>
          <cell r="E192" t="str">
            <v/>
          </cell>
          <cell r="F192" t="str">
            <v>VERDE</v>
          </cell>
          <cell r="G192" t="str">
            <v xml:space="preserve">MSC CATERINA                                      </v>
          </cell>
          <cell r="H192" t="str">
            <v>2</v>
          </cell>
          <cell r="I192" t="str">
            <v/>
          </cell>
          <cell r="J192">
            <v>20</v>
          </cell>
          <cell r="K192" t="str">
            <v>6</v>
          </cell>
          <cell r="L192" t="str">
            <v>20</v>
          </cell>
          <cell r="M192" t="str">
            <v>0</v>
          </cell>
          <cell r="N192" t="str">
            <v>11</v>
          </cell>
          <cell r="O192" t="str">
            <v>20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GLDU0707967           </v>
          </cell>
          <cell r="U192" t="str">
            <v>16/03/2022</v>
          </cell>
          <cell r="V192" t="str">
            <v>16/03/2022</v>
          </cell>
          <cell r="W192" t="str">
            <v>Leticia A9734603631</v>
          </cell>
          <cell r="X192" t="str">
            <v>SBL</v>
          </cell>
          <cell r="Y192" t="str">
            <v/>
          </cell>
          <cell r="Z192" t="str">
            <v>20</v>
          </cell>
          <cell r="AA192" t="str">
            <v>2</v>
          </cell>
          <cell r="AB192" t="str">
            <v>62</v>
          </cell>
          <cell r="AC192" t="str">
            <v>11</v>
          </cell>
          <cell r="AD192" t="str">
            <v xml:space="preserve">GLDU0707967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04/02/2022</v>
          </cell>
          <cell r="AM192" t="str">
            <v>15/02/2022</v>
          </cell>
          <cell r="AN192" t="str">
            <v>2204969205</v>
          </cell>
        </row>
        <row r="193">
          <cell r="B193">
            <v>80533729</v>
          </cell>
          <cell r="C193" t="str">
            <v xml:space="preserve">540201303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H193"/>
          <cell r="I193" t="str">
            <v/>
          </cell>
          <cell r="J193">
            <v>7</v>
          </cell>
          <cell r="K193" t="str">
            <v>6</v>
          </cell>
          <cell r="L193" t="str">
            <v>7</v>
          </cell>
          <cell r="M193" t="str">
            <v>0</v>
          </cell>
          <cell r="N193" t="str">
            <v>0</v>
          </cell>
          <cell r="O193" t="str">
            <v>19</v>
          </cell>
          <cell r="P193" t="str">
            <v>17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HLBU1949568           </v>
          </cell>
          <cell r="U193" t="str">
            <v>23/03/2022</v>
          </cell>
          <cell r="V193" t="str">
            <v/>
          </cell>
          <cell r="W193" t="str">
            <v>BANCOS ( ALVARO ) PUXE SBL / 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36</v>
          </cell>
          <cell r="AC193" t="str">
            <v>11</v>
          </cell>
          <cell r="AD193" t="str">
            <v xml:space="preserve">HLBU1949568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30/01/2022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80533786</v>
          </cell>
          <cell r="C194" t="str">
            <v xml:space="preserve">540201305 </v>
          </cell>
          <cell r="E194" t="str">
            <v/>
          </cell>
          <cell r="F194" t="str">
            <v>VERDE</v>
          </cell>
          <cell r="G194" t="str">
            <v xml:space="preserve">MSC CATERINA                                      </v>
          </cell>
          <cell r="H194" t="str">
            <v>11</v>
          </cell>
          <cell r="I194" t="str">
            <v/>
          </cell>
          <cell r="J194">
            <v>16</v>
          </cell>
          <cell r="K194" t="str">
            <v>6</v>
          </cell>
          <cell r="L194" t="str">
            <v>16</v>
          </cell>
          <cell r="M194" t="str">
            <v>0</v>
          </cell>
          <cell r="N194" t="str">
            <v>41</v>
          </cell>
          <cell r="O194" t="str">
            <v>6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HLBU2542520           </v>
          </cell>
          <cell r="U194" t="str">
            <v>22/03/2022</v>
          </cell>
          <cell r="V194" t="str">
            <v/>
          </cell>
          <cell r="W194" t="str">
            <v>CJ. CAMBIO ( ALVARO ) PUXE SBL</v>
          </cell>
          <cell r="X194" t="str">
            <v>SBL</v>
          </cell>
          <cell r="Y194" t="str">
            <v/>
          </cell>
          <cell r="Z194" t="str">
            <v>20</v>
          </cell>
          <cell r="AA194" t="str">
            <v>4</v>
          </cell>
          <cell r="AB194" t="str">
            <v>47</v>
          </cell>
          <cell r="AC194" t="str">
            <v>11</v>
          </cell>
          <cell r="AD194" t="str">
            <v xml:space="preserve">HLBU2542520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04/02/2022</v>
          </cell>
          <cell r="AM194" t="str">
            <v>15/02/2022</v>
          </cell>
          <cell r="AN194" t="str">
            <v>2204211426</v>
          </cell>
        </row>
        <row r="195">
          <cell r="B195">
            <v>80533788</v>
          </cell>
          <cell r="C195" t="str">
            <v xml:space="preserve">540201307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H195"/>
          <cell r="I195" t="str">
            <v/>
          </cell>
          <cell r="J195">
            <v>28</v>
          </cell>
          <cell r="K195" t="str">
            <v>11</v>
          </cell>
          <cell r="L195" t="str">
            <v>28</v>
          </cell>
          <cell r="M195" t="str">
            <v>0</v>
          </cell>
          <cell r="N195" t="str">
            <v>20</v>
          </cell>
          <cell r="O195" t="str">
            <v>22</v>
          </cell>
          <cell r="P195" t="str">
            <v>10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UACU5686499           </v>
          </cell>
          <cell r="U195"/>
          <cell r="V195" t="str">
            <v/>
          </cell>
          <cell r="W195" t="str">
            <v/>
          </cell>
          <cell r="X195" t="str">
            <v>DTA EADI</v>
          </cell>
          <cell r="Y195" t="str">
            <v>11/03/2022</v>
          </cell>
          <cell r="Z195" t="str">
            <v xml:space="preserve">7 </v>
          </cell>
          <cell r="AA195" t="str">
            <v>0</v>
          </cell>
          <cell r="AB195" t="str">
            <v>53</v>
          </cell>
          <cell r="AC195" t="str">
            <v>11</v>
          </cell>
          <cell r="AD195" t="str">
            <v xml:space="preserve">UACU5686499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30/01/2022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80533819</v>
          </cell>
          <cell r="C196" t="str">
            <v xml:space="preserve">540201310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H196"/>
          <cell r="I196" t="str">
            <v/>
          </cell>
          <cell r="J196">
            <v>21</v>
          </cell>
          <cell r="K196" t="str">
            <v>7</v>
          </cell>
          <cell r="L196" t="str">
            <v>21</v>
          </cell>
          <cell r="M196" t="str">
            <v>166</v>
          </cell>
          <cell r="N196" t="str">
            <v>14</v>
          </cell>
          <cell r="O196" t="str">
            <v>1</v>
          </cell>
          <cell r="P196" t="str">
            <v>8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TCNU1746941           </v>
          </cell>
          <cell r="U196" t="str">
            <v>22/03/2022</v>
          </cell>
          <cell r="V196" t="str">
            <v/>
          </cell>
          <cell r="W196" t="str">
            <v>CJ TRAVESSA ( DARIO ) PUXE SBL</v>
          </cell>
          <cell r="X196" t="str">
            <v>SBL</v>
          </cell>
          <cell r="Y196" t="str">
            <v/>
          </cell>
          <cell r="Z196" t="str">
            <v xml:space="preserve">8 </v>
          </cell>
          <cell r="AA196" t="str">
            <v>1</v>
          </cell>
          <cell r="AB196" t="str">
            <v>27</v>
          </cell>
          <cell r="AC196" t="str">
            <v>11</v>
          </cell>
          <cell r="AD196" t="str">
            <v xml:space="preserve">TCNU1746941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04/02/2022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80533832</v>
          </cell>
          <cell r="C197" t="str">
            <v xml:space="preserve">540201312 </v>
          </cell>
          <cell r="E197" t="str">
            <v/>
          </cell>
          <cell r="F197" t="str">
            <v>VERDE</v>
          </cell>
          <cell r="G197" t="str">
            <v xml:space="preserve">MSC CATERINA                                      </v>
          </cell>
          <cell r="H197" t="str">
            <v>8</v>
          </cell>
          <cell r="I197" t="str">
            <v/>
          </cell>
          <cell r="J197">
            <v>8</v>
          </cell>
          <cell r="K197" t="str">
            <v>6</v>
          </cell>
          <cell r="L197" t="str">
            <v>8</v>
          </cell>
          <cell r="M197" t="str">
            <v>0</v>
          </cell>
          <cell r="N197" t="str">
            <v>6</v>
          </cell>
          <cell r="O197" t="str">
            <v>2</v>
          </cell>
          <cell r="P197" t="str">
            <v>16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HLXU8567918           </v>
          </cell>
          <cell r="U197" t="str">
            <v>18/03/2022</v>
          </cell>
          <cell r="V197" t="str">
            <v>18/03/2022</v>
          </cell>
          <cell r="W197" t="str">
            <v>Leticia A9406660531  7390</v>
          </cell>
          <cell r="X197" t="str">
            <v>MBB</v>
          </cell>
          <cell r="Y197" t="str">
            <v/>
          </cell>
          <cell r="Z197" t="str">
            <v>20</v>
          </cell>
          <cell r="AA197" t="str">
            <v>2</v>
          </cell>
          <cell r="AB197" t="str">
            <v>24</v>
          </cell>
          <cell r="AC197" t="str">
            <v>11</v>
          </cell>
          <cell r="AD197" t="str">
            <v xml:space="preserve">HLXU8567918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>2204633088</v>
          </cell>
        </row>
        <row r="198">
          <cell r="B198">
            <v>80533835</v>
          </cell>
          <cell r="C198" t="str">
            <v xml:space="preserve">540201315 </v>
          </cell>
          <cell r="E198" t="str">
            <v/>
          </cell>
          <cell r="F198" t="str">
            <v/>
          </cell>
          <cell r="G198" t="str">
            <v xml:space="preserve">MSC CATERINA                                      </v>
          </cell>
          <cell r="H198"/>
          <cell r="I198" t="str">
            <v/>
          </cell>
          <cell r="J198">
            <v>12</v>
          </cell>
          <cell r="K198" t="str">
            <v>4</v>
          </cell>
          <cell r="L198" t="str">
            <v>12</v>
          </cell>
          <cell r="M198" t="str">
            <v>0</v>
          </cell>
          <cell r="N198" t="str">
            <v>8</v>
          </cell>
          <cell r="O198" t="str">
            <v>13</v>
          </cell>
          <cell r="P198" t="str">
            <v>34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FANU1068552           </v>
          </cell>
          <cell r="U198"/>
          <cell r="V198" t="str">
            <v/>
          </cell>
          <cell r="W198" t="str">
            <v/>
          </cell>
          <cell r="X198" t="str">
            <v>DTA EADI</v>
          </cell>
          <cell r="Y198" t="str">
            <v>11/03/2022</v>
          </cell>
          <cell r="Z198" t="str">
            <v xml:space="preserve">7 </v>
          </cell>
          <cell r="AA198" t="str">
            <v>0</v>
          </cell>
          <cell r="AB198" t="str">
            <v>55</v>
          </cell>
          <cell r="AC198" t="str">
            <v>11</v>
          </cell>
          <cell r="AD198" t="str">
            <v xml:space="preserve">FANU1068552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30/01/2022</v>
          </cell>
          <cell r="AM198" t="str">
            <v>15/02/2022</v>
          </cell>
          <cell r="AN198" t="str">
            <v xml:space="preserve">          </v>
          </cell>
        </row>
        <row r="199">
          <cell r="B199">
            <v>80533834</v>
          </cell>
          <cell r="C199" t="str">
            <v xml:space="preserve">540201317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H199"/>
          <cell r="I199" t="str">
            <v/>
          </cell>
          <cell r="J199">
            <v>21</v>
          </cell>
          <cell r="K199" t="str">
            <v>10</v>
          </cell>
          <cell r="L199" t="str">
            <v>21</v>
          </cell>
          <cell r="M199" t="str">
            <v>0</v>
          </cell>
          <cell r="N199" t="str">
            <v>5</v>
          </cell>
          <cell r="O199" t="str">
            <v>16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AMFU8905088           </v>
          </cell>
          <cell r="U199"/>
          <cell r="V199" t="str">
            <v/>
          </cell>
          <cell r="W199" t="str">
            <v>DTA 11/03 PORTA-OBJETOS AREA DO TETO ( ALVARO ) PUXE SBL</v>
          </cell>
          <cell r="X199" t="str">
            <v>DTA EADI</v>
          </cell>
          <cell r="Y199" t="str">
            <v>10/03/2022</v>
          </cell>
          <cell r="Z199" t="str">
            <v xml:space="preserve">8 </v>
          </cell>
          <cell r="AA199" t="str">
            <v>0</v>
          </cell>
          <cell r="AB199" t="str">
            <v>43</v>
          </cell>
          <cell r="AC199" t="str">
            <v>11</v>
          </cell>
          <cell r="AD199" t="str">
            <v xml:space="preserve">AMFU8905088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80533837</v>
          </cell>
          <cell r="C200" t="str">
            <v xml:space="preserve">540201325 </v>
          </cell>
          <cell r="E200" t="str">
            <v/>
          </cell>
          <cell r="F200" t="str">
            <v>VERDE</v>
          </cell>
          <cell r="G200" t="str">
            <v xml:space="preserve">MSC CATERINA                                      </v>
          </cell>
          <cell r="H200" t="str">
            <v>22</v>
          </cell>
          <cell r="I200" t="str">
            <v/>
          </cell>
          <cell r="J200">
            <v>10</v>
          </cell>
          <cell r="K200" t="str">
            <v>4</v>
          </cell>
          <cell r="L200" t="str">
            <v>10</v>
          </cell>
          <cell r="M200" t="str">
            <v>0</v>
          </cell>
          <cell r="N200" t="str">
            <v>2</v>
          </cell>
          <cell r="O200" t="str">
            <v>18</v>
          </cell>
          <cell r="P200" t="str">
            <v>14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UACU5887770           </v>
          </cell>
          <cell r="U200" t="str">
            <v>23/02/2022</v>
          </cell>
          <cell r="V200" t="str">
            <v>17/03/2022</v>
          </cell>
          <cell r="W200" t="str">
            <v>Silas A9606602640 / Leticia A9408400774    7D66</v>
          </cell>
          <cell r="X200" t="str">
            <v>MBB</v>
          </cell>
          <cell r="Y200" t="str">
            <v/>
          </cell>
          <cell r="Z200" t="str">
            <v>20</v>
          </cell>
          <cell r="AA200" t="str">
            <v>3</v>
          </cell>
          <cell r="AB200" t="str">
            <v>34</v>
          </cell>
          <cell r="AC200" t="str">
            <v>11</v>
          </cell>
          <cell r="AD200" t="str">
            <v xml:space="preserve">UACU5887770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04/02/2022</v>
          </cell>
          <cell r="AM200" t="str">
            <v>15/02/2022</v>
          </cell>
          <cell r="AN200" t="str">
            <v>2203657714</v>
          </cell>
        </row>
        <row r="201">
          <cell r="B201">
            <v>80533878</v>
          </cell>
          <cell r="C201" t="str">
            <v xml:space="preserve">540201328 </v>
          </cell>
          <cell r="E201" t="str">
            <v/>
          </cell>
          <cell r="F201" t="str">
            <v>VERDE</v>
          </cell>
          <cell r="G201" t="str">
            <v xml:space="preserve">MSC CATERINA                                      </v>
          </cell>
          <cell r="H201" t="str">
            <v>11</v>
          </cell>
          <cell r="I201" t="str">
            <v/>
          </cell>
          <cell r="J201">
            <v>22</v>
          </cell>
          <cell r="K201" t="str">
            <v>9</v>
          </cell>
          <cell r="L201" t="str">
            <v>22</v>
          </cell>
          <cell r="M201" t="str">
            <v>0</v>
          </cell>
          <cell r="N201" t="str">
            <v>17</v>
          </cell>
          <cell r="O201" t="str">
            <v>19</v>
          </cell>
          <cell r="P201" t="str">
            <v>50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HLBU1833747           </v>
          </cell>
          <cell r="U201" t="str">
            <v>21/03/2022</v>
          </cell>
          <cell r="V201" t="str">
            <v>21/03/2022</v>
          </cell>
          <cell r="W201" t="str">
            <v>Leticia A9676800480  9B51</v>
          </cell>
          <cell r="X201" t="str">
            <v>MBB</v>
          </cell>
          <cell r="Y201" t="str">
            <v/>
          </cell>
          <cell r="Z201" t="str">
            <v>20</v>
          </cell>
          <cell r="AA201" t="str">
            <v>2</v>
          </cell>
          <cell r="AB201" t="str">
            <v>86</v>
          </cell>
          <cell r="AC201" t="str">
            <v>11</v>
          </cell>
          <cell r="AD201" t="str">
            <v xml:space="preserve">HLBU1833747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04/02/2022</v>
          </cell>
          <cell r="AM201" t="str">
            <v>15/02/2022</v>
          </cell>
          <cell r="AN201" t="str">
            <v>2204211434</v>
          </cell>
        </row>
        <row r="202">
          <cell r="B202">
            <v>80533880</v>
          </cell>
          <cell r="C202" t="str">
            <v xml:space="preserve">540201342 </v>
          </cell>
          <cell r="E202" t="str">
            <v/>
          </cell>
          <cell r="F202" t="str">
            <v>VERMELHO</v>
          </cell>
          <cell r="G202" t="str">
            <v xml:space="preserve">MSC CATERINA                                      </v>
          </cell>
          <cell r="H202"/>
          <cell r="I202" t="str">
            <v/>
          </cell>
          <cell r="J202">
            <v>115</v>
          </cell>
          <cell r="K202" t="str">
            <v>26</v>
          </cell>
          <cell r="L202" t="str">
            <v>115</v>
          </cell>
          <cell r="M202" t="str">
            <v>645</v>
          </cell>
          <cell r="N202" t="str">
            <v>5</v>
          </cell>
          <cell r="O202" t="str">
            <v>11</v>
          </cell>
          <cell r="P202" t="str">
            <v>9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CAIU9129583           </v>
          </cell>
          <cell r="U202" t="str">
            <v>28/03/2022</v>
          </cell>
          <cell r="V202" t="str">
            <v/>
          </cell>
          <cell r="W202" t="str">
            <v>Milani A0002603298    9B51  (Veic Bloqueados)</v>
          </cell>
          <cell r="X202" t="str">
            <v/>
          </cell>
          <cell r="Y202" t="str">
            <v/>
          </cell>
          <cell r="Z202" t="str">
            <v>14</v>
          </cell>
          <cell r="AA202" t="str">
            <v>1</v>
          </cell>
          <cell r="AB202" t="str">
            <v>39</v>
          </cell>
          <cell r="AC202" t="str">
            <v>11</v>
          </cell>
          <cell r="AD202" t="str">
            <v xml:space="preserve">CAIU9129583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2203815999</v>
          </cell>
        </row>
        <row r="203">
          <cell r="B203">
            <v>80533881</v>
          </cell>
          <cell r="C203" t="str">
            <v xml:space="preserve">540201343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H203"/>
          <cell r="I203" t="str">
            <v/>
          </cell>
          <cell r="J203">
            <v>1</v>
          </cell>
          <cell r="K203" t="str">
            <v>1</v>
          </cell>
          <cell r="L203" t="str">
            <v>1</v>
          </cell>
          <cell r="M203" t="str">
            <v>0</v>
          </cell>
          <cell r="N203" t="str">
            <v>0</v>
          </cell>
          <cell r="O203" t="str">
            <v>0</v>
          </cell>
          <cell r="P203" t="str">
            <v>40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TCNU6515400           </v>
          </cell>
          <cell r="U203" t="str">
            <v>21/03/2022</v>
          </cell>
          <cell r="V203" t="str">
            <v>21/03/2022</v>
          </cell>
          <cell r="W203" t="str">
            <v>Patrick A9305200107</v>
          </cell>
          <cell r="X203" t="str">
            <v>SBL</v>
          </cell>
          <cell r="Y203" t="str">
            <v/>
          </cell>
          <cell r="Z203" t="str">
            <v>14</v>
          </cell>
          <cell r="AA203" t="str">
            <v>1</v>
          </cell>
          <cell r="AB203" t="str">
            <v>40</v>
          </cell>
          <cell r="AC203" t="str">
            <v>11</v>
          </cell>
          <cell r="AD203" t="str">
            <v xml:space="preserve">TCNU6515400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04/02/2022</v>
          </cell>
          <cell r="AM203" t="str">
            <v>15/02/2022</v>
          </cell>
          <cell r="AN203" t="str">
            <v>2205152938</v>
          </cell>
        </row>
        <row r="204">
          <cell r="B204">
            <v>80533913</v>
          </cell>
          <cell r="C204" t="str">
            <v xml:space="preserve">540201348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H204"/>
          <cell r="I204" t="str">
            <v/>
          </cell>
          <cell r="J204">
            <v>15</v>
          </cell>
          <cell r="K204" t="str">
            <v>5</v>
          </cell>
          <cell r="L204" t="str">
            <v>15</v>
          </cell>
          <cell r="M204" t="str">
            <v>0</v>
          </cell>
          <cell r="N204" t="str">
            <v>2</v>
          </cell>
          <cell r="O204" t="str">
            <v>16</v>
          </cell>
          <cell r="P204" t="str">
            <v>13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UACU5300219           </v>
          </cell>
          <cell r="U204" t="str">
            <v>21/03/2022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8 </v>
          </cell>
          <cell r="AA204" t="str">
            <v>1</v>
          </cell>
          <cell r="AB204" t="str">
            <v>31</v>
          </cell>
          <cell r="AC204" t="str">
            <v>11</v>
          </cell>
          <cell r="AD204" t="str">
            <v xml:space="preserve">UACU5300219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04/02/2022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80533944</v>
          </cell>
          <cell r="C205" t="str">
            <v xml:space="preserve">540201349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H205"/>
          <cell r="I205" t="str">
            <v/>
          </cell>
          <cell r="J205">
            <v>25</v>
          </cell>
          <cell r="K205" t="str">
            <v>11</v>
          </cell>
          <cell r="L205" t="str">
            <v>25</v>
          </cell>
          <cell r="M205" t="str">
            <v>159</v>
          </cell>
          <cell r="N205" t="str">
            <v>7</v>
          </cell>
          <cell r="O205" t="str">
            <v>4</v>
          </cell>
          <cell r="P205" t="str">
            <v>24</v>
          </cell>
          <cell r="Q205" t="str">
            <v>1</v>
          </cell>
          <cell r="R205" t="str">
            <v>1</v>
          </cell>
          <cell r="S205" t="str">
            <v>Não</v>
          </cell>
          <cell r="T205" t="str">
            <v xml:space="preserve">HLXU8292786           </v>
          </cell>
          <cell r="U205"/>
          <cell r="V205" t="str">
            <v/>
          </cell>
          <cell r="W205" t="str">
            <v/>
          </cell>
          <cell r="X205" t="str">
            <v>DTA EADI</v>
          </cell>
          <cell r="Y205" t="str">
            <v>11/03/2022</v>
          </cell>
          <cell r="Z205" t="str">
            <v xml:space="preserve">8 </v>
          </cell>
          <cell r="AA205" t="str">
            <v>0</v>
          </cell>
          <cell r="AB205" t="str">
            <v>41</v>
          </cell>
          <cell r="AC205" t="str">
            <v>11</v>
          </cell>
          <cell r="AD205" t="str">
            <v xml:space="preserve">HLXU8292786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28/01/2022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80533957</v>
          </cell>
          <cell r="C206" t="str">
            <v xml:space="preserve">540201352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H206"/>
          <cell r="I206" t="str">
            <v/>
          </cell>
          <cell r="J206">
            <v>6</v>
          </cell>
          <cell r="K206" t="str">
            <v>3</v>
          </cell>
          <cell r="L206" t="str">
            <v>6</v>
          </cell>
          <cell r="M206" t="str">
            <v>0</v>
          </cell>
          <cell r="N206" t="str">
            <v>0</v>
          </cell>
          <cell r="O206" t="str">
            <v>36</v>
          </cell>
          <cell r="P206" t="str">
            <v>5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HLBU1621917           </v>
          </cell>
          <cell r="U206"/>
          <cell r="V206" t="str">
            <v/>
          </cell>
          <cell r="W206" t="str">
            <v>DTA 11/03</v>
          </cell>
          <cell r="X206" t="str">
            <v>DTA EADI</v>
          </cell>
          <cell r="Y206" t="str">
            <v>11/03/2022</v>
          </cell>
          <cell r="Z206" t="str">
            <v xml:space="preserve">8 </v>
          </cell>
          <cell r="AA206" t="str">
            <v>0</v>
          </cell>
          <cell r="AB206" t="str">
            <v>41</v>
          </cell>
          <cell r="AC206" t="str">
            <v>11</v>
          </cell>
          <cell r="AD206" t="str">
            <v xml:space="preserve">HLBU1621917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80533960</v>
          </cell>
          <cell r="C207" t="str">
            <v xml:space="preserve">540201354 </v>
          </cell>
          <cell r="E207" t="str">
            <v/>
          </cell>
          <cell r="F207" t="str">
            <v>VERDE</v>
          </cell>
          <cell r="G207" t="str">
            <v xml:space="preserve">MSC CATERINA                                      </v>
          </cell>
          <cell r="H207" t="str">
            <v>3</v>
          </cell>
          <cell r="I207" t="str">
            <v/>
          </cell>
          <cell r="J207">
            <v>20</v>
          </cell>
          <cell r="K207" t="str">
            <v>8</v>
          </cell>
          <cell r="L207" t="str">
            <v>20</v>
          </cell>
          <cell r="M207" t="str">
            <v>0</v>
          </cell>
          <cell r="N207" t="str">
            <v>7</v>
          </cell>
          <cell r="O207" t="str">
            <v>20</v>
          </cell>
          <cell r="P207" t="str">
            <v>17</v>
          </cell>
          <cell r="Q207" t="str">
            <v>2</v>
          </cell>
          <cell r="R207" t="str">
            <v>2</v>
          </cell>
          <cell r="S207" t="str">
            <v>Não</v>
          </cell>
          <cell r="T207" t="str">
            <v xml:space="preserve">TCNU8173590           </v>
          </cell>
          <cell r="U207" t="str">
            <v>16/03/2022</v>
          </cell>
          <cell r="V207" t="str">
            <v/>
          </cell>
          <cell r="W207" t="str">
            <v/>
          </cell>
          <cell r="X207" t="str">
            <v>DTA EADI</v>
          </cell>
          <cell r="Y207" t="str">
            <v>11/03/2022</v>
          </cell>
          <cell r="Z207" t="str">
            <v>20</v>
          </cell>
          <cell r="AA207" t="str">
            <v>3</v>
          </cell>
          <cell r="AB207" t="str">
            <v>46</v>
          </cell>
          <cell r="AC207" t="str">
            <v>11</v>
          </cell>
          <cell r="AD207" t="str">
            <v xml:space="preserve">TCNU8173590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04/02/2022</v>
          </cell>
          <cell r="AM207" t="str">
            <v>15/02/2022</v>
          </cell>
          <cell r="AN207" t="str">
            <v>2204949182</v>
          </cell>
        </row>
        <row r="208">
          <cell r="B208">
            <v>80533959</v>
          </cell>
          <cell r="C208" t="str">
            <v xml:space="preserve">540201355 </v>
          </cell>
          <cell r="E208" t="str">
            <v/>
          </cell>
          <cell r="F208" t="str">
            <v>VERDE</v>
          </cell>
          <cell r="G208" t="str">
            <v xml:space="preserve">MSC CATERINA                                      </v>
          </cell>
          <cell r="H208" t="str">
            <v>14</v>
          </cell>
          <cell r="I208" t="str">
            <v/>
          </cell>
          <cell r="J208">
            <v>12</v>
          </cell>
          <cell r="K208" t="str">
            <v>4</v>
          </cell>
          <cell r="L208" t="str">
            <v>12</v>
          </cell>
          <cell r="M208" t="str">
            <v>0</v>
          </cell>
          <cell r="N208" t="str">
            <v>12</v>
          </cell>
          <cell r="O208" t="str">
            <v>1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HLBU2677361           </v>
          </cell>
          <cell r="U208" t="str">
            <v>17/03/2022</v>
          </cell>
          <cell r="V208" t="str">
            <v>17/03/2022</v>
          </cell>
          <cell r="W208" t="str">
            <v>Rodrigo A9423501825</v>
          </cell>
          <cell r="X208" t="str">
            <v>SBL</v>
          </cell>
          <cell r="Y208" t="str">
            <v/>
          </cell>
          <cell r="Z208" t="str">
            <v>20</v>
          </cell>
          <cell r="AA208" t="str">
            <v>1</v>
          </cell>
          <cell r="AB208" t="str">
            <v>38</v>
          </cell>
          <cell r="AC208" t="str">
            <v>11</v>
          </cell>
          <cell r="AD208" t="str">
            <v xml:space="preserve">HLBU2677361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04/02/2022</v>
          </cell>
          <cell r="AM208" t="str">
            <v>15/02/2022</v>
          </cell>
          <cell r="AN208" t="str">
            <v>2204075883</v>
          </cell>
        </row>
        <row r="209">
          <cell r="B209">
            <v>80533961</v>
          </cell>
          <cell r="C209" t="str">
            <v xml:space="preserve">540201356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H209"/>
          <cell r="I209" t="str">
            <v/>
          </cell>
          <cell r="J209">
            <v>2</v>
          </cell>
          <cell r="K209" t="str">
            <v/>
          </cell>
          <cell r="L209" t="str">
            <v>2</v>
          </cell>
          <cell r="M209" t="str">
            <v>0</v>
          </cell>
          <cell r="N209" t="str">
            <v>0</v>
          </cell>
          <cell r="O209" t="str">
            <v>0</v>
          </cell>
          <cell r="P209" t="str">
            <v>40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TGHU9366003           </v>
          </cell>
          <cell r="U209"/>
          <cell r="V209" t="str">
            <v/>
          </cell>
          <cell r="W209" t="str">
            <v/>
          </cell>
          <cell r="X209" t="str">
            <v>DTA EADI</v>
          </cell>
          <cell r="Y209" t="str">
            <v>11/03/2022</v>
          </cell>
          <cell r="Z209" t="str">
            <v xml:space="preserve">8 </v>
          </cell>
          <cell r="AA209" t="str">
            <v>0</v>
          </cell>
          <cell r="AB209" t="str">
            <v>40</v>
          </cell>
          <cell r="AC209" t="str">
            <v>11</v>
          </cell>
          <cell r="AD209" t="str">
            <v xml:space="preserve">TGHU9366003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04/02/2022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80533972</v>
          </cell>
          <cell r="C210" t="str">
            <v xml:space="preserve">540201357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H210"/>
          <cell r="I210" t="str">
            <v/>
          </cell>
          <cell r="J210">
            <v>1</v>
          </cell>
          <cell r="K210" t="str">
            <v>1</v>
          </cell>
          <cell r="L210" t="str">
            <v>1</v>
          </cell>
          <cell r="M210" t="str">
            <v>0</v>
          </cell>
          <cell r="N210" t="str">
            <v>0</v>
          </cell>
          <cell r="O210" t="str">
            <v>51</v>
          </cell>
          <cell r="P210" t="str">
            <v>0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UACU5321530           </v>
          </cell>
          <cell r="U210"/>
          <cell r="V210" t="str">
            <v/>
          </cell>
          <cell r="W210" t="str">
            <v>BANCOS ( ALVARO ) PUXE SBL</v>
          </cell>
          <cell r="X210" t="str">
            <v>DTA EADI</v>
          </cell>
          <cell r="Y210" t="str">
            <v>11/03/2022</v>
          </cell>
          <cell r="Z210" t="str">
            <v xml:space="preserve">8 </v>
          </cell>
          <cell r="AA210" t="str">
            <v>0</v>
          </cell>
          <cell r="AB210" t="str">
            <v>51</v>
          </cell>
          <cell r="AC210" t="str">
            <v>11</v>
          </cell>
          <cell r="AD210" t="str">
            <v xml:space="preserve">UACU5321530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 xml:space="preserve">          </v>
          </cell>
        </row>
        <row r="211">
          <cell r="B211">
            <v>80533975</v>
          </cell>
          <cell r="C211" t="str">
            <v xml:space="preserve">540201358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H211"/>
          <cell r="I211" t="str">
            <v/>
          </cell>
          <cell r="J211">
            <v>8</v>
          </cell>
          <cell r="K211" t="str">
            <v>3</v>
          </cell>
          <cell r="L211" t="str">
            <v>8</v>
          </cell>
          <cell r="M211" t="str">
            <v>314</v>
          </cell>
          <cell r="N211" t="str">
            <v>0</v>
          </cell>
          <cell r="O211" t="str">
            <v>1</v>
          </cell>
          <cell r="P211" t="str">
            <v>46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UACU5190220           </v>
          </cell>
          <cell r="U211"/>
          <cell r="V211" t="str">
            <v/>
          </cell>
          <cell r="W211" t="str">
            <v/>
          </cell>
          <cell r="X211" t="str">
            <v>DTA EADI</v>
          </cell>
          <cell r="Y211" t="str">
            <v>11/03/2022</v>
          </cell>
          <cell r="Z211" t="str">
            <v xml:space="preserve">8 </v>
          </cell>
          <cell r="AA211" t="str">
            <v>0</v>
          </cell>
          <cell r="AB211" t="str">
            <v>51</v>
          </cell>
          <cell r="AC211" t="str">
            <v>11</v>
          </cell>
          <cell r="AD211" t="str">
            <v xml:space="preserve">UACU5190220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04/02/2022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80533946</v>
          </cell>
          <cell r="C212" t="str">
            <v xml:space="preserve">540201359 </v>
          </cell>
          <cell r="E212" t="str">
            <v/>
          </cell>
          <cell r="F212" t="str">
            <v>VERMELHO</v>
          </cell>
          <cell r="G212" t="str">
            <v xml:space="preserve">MSC CATERINA                                      </v>
          </cell>
          <cell r="H212"/>
          <cell r="I212" t="str">
            <v/>
          </cell>
          <cell r="J212">
            <v>57</v>
          </cell>
          <cell r="K212" t="str">
            <v>15</v>
          </cell>
          <cell r="L212" t="str">
            <v>57</v>
          </cell>
          <cell r="M212" t="str">
            <v>490</v>
          </cell>
          <cell r="N212" t="str">
            <v>15</v>
          </cell>
          <cell r="O212" t="str">
            <v>34</v>
          </cell>
          <cell r="P212" t="str">
            <v>4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TCLU9507735           </v>
          </cell>
          <cell r="U212" t="str">
            <v>02/03/2022</v>
          </cell>
          <cell r="V212" t="str">
            <v>02/03/2022</v>
          </cell>
          <cell r="W212" t="str">
            <v>Carlos A4600300203</v>
          </cell>
          <cell r="X212" t="str">
            <v>MBB</v>
          </cell>
          <cell r="Y212" t="str">
            <v/>
          </cell>
          <cell r="Z212" t="str">
            <v>14</v>
          </cell>
          <cell r="AA212" t="str">
            <v>2</v>
          </cell>
          <cell r="AB212" t="str">
            <v>60</v>
          </cell>
          <cell r="AC212" t="str">
            <v>11</v>
          </cell>
          <cell r="AD212" t="str">
            <v xml:space="preserve">TCLU9507735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04/02/2022</v>
          </cell>
          <cell r="AM212" t="str">
            <v>15/02/2022</v>
          </cell>
          <cell r="AN212" t="str">
            <v>2203815964</v>
          </cell>
        </row>
        <row r="213">
          <cell r="B213">
            <v>80533927</v>
          </cell>
          <cell r="C213" t="str">
            <v xml:space="preserve">540201361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H213"/>
          <cell r="I213" t="str">
            <v/>
          </cell>
          <cell r="J213">
            <v>1</v>
          </cell>
          <cell r="K213" t="str">
            <v>1</v>
          </cell>
          <cell r="L213" t="str">
            <v>1</v>
          </cell>
          <cell r="M213" t="str">
            <v>0</v>
          </cell>
          <cell r="N213" t="str">
            <v>0</v>
          </cell>
          <cell r="O213" t="str">
            <v>51</v>
          </cell>
          <cell r="P213" t="str">
            <v>0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FCIU7613160           </v>
          </cell>
          <cell r="U213"/>
          <cell r="V213" t="str">
            <v/>
          </cell>
          <cell r="W213" t="str">
            <v>BANCOS ( ALVARO ) PUXE SBL</v>
          </cell>
          <cell r="X213" t="str">
            <v>DTA EADI</v>
          </cell>
          <cell r="Y213" t="str">
            <v>11/03/2022</v>
          </cell>
          <cell r="Z213" t="str">
            <v xml:space="preserve">8 </v>
          </cell>
          <cell r="AA213" t="str">
            <v>0</v>
          </cell>
          <cell r="AB213" t="str">
            <v>51</v>
          </cell>
          <cell r="AC213" t="str">
            <v>11</v>
          </cell>
          <cell r="AD213" t="str">
            <v xml:space="preserve">FCIU7613160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80534058</v>
          </cell>
          <cell r="C214" t="str">
            <v xml:space="preserve">540201364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H214"/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UACU5078014           </v>
          </cell>
          <cell r="U214" t="str">
            <v>21/03/2022</v>
          </cell>
          <cell r="V214" t="str">
            <v>21/03/2022</v>
          </cell>
          <cell r="W214" t="str">
            <v>DTA 11/03/ Patrick A9305200107</v>
          </cell>
          <cell r="X214" t="str">
            <v>SBL</v>
          </cell>
          <cell r="Y214" t="str">
            <v/>
          </cell>
          <cell r="Z214" t="str">
            <v xml:space="preserve">7 </v>
          </cell>
          <cell r="AA214" t="str">
            <v>1</v>
          </cell>
          <cell r="AB214" t="str">
            <v>40</v>
          </cell>
          <cell r="AC214" t="str">
            <v>11</v>
          </cell>
          <cell r="AD214" t="str">
            <v xml:space="preserve">UACU5078014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80533666</v>
          </cell>
          <cell r="C215" t="str">
            <v xml:space="preserve">540201114 </v>
          </cell>
          <cell r="E215" t="str">
            <v/>
          </cell>
          <cell r="F215" t="str">
            <v>VERDE</v>
          </cell>
          <cell r="G215" t="str">
            <v xml:space="preserve">MSC CATERINA                                      </v>
          </cell>
          <cell r="H215" t="str">
            <v>23</v>
          </cell>
          <cell r="I215" t="str">
            <v>0</v>
          </cell>
          <cell r="J215">
            <v>69</v>
          </cell>
          <cell r="K215" t="str">
            <v>12</v>
          </cell>
          <cell r="L215" t="str">
            <v>69</v>
          </cell>
          <cell r="M215" t="str">
            <v>295</v>
          </cell>
          <cell r="N215" t="str">
            <v>3</v>
          </cell>
          <cell r="O215" t="str">
            <v>6</v>
          </cell>
          <cell r="P215" t="str">
            <v>24</v>
          </cell>
          <cell r="Q215" t="str">
            <v>3</v>
          </cell>
          <cell r="R215" t="str">
            <v>3</v>
          </cell>
          <cell r="S215" t="str">
            <v>Não</v>
          </cell>
          <cell r="T215" t="str">
            <v xml:space="preserve">FANU1237420           </v>
          </cell>
          <cell r="U215" t="str">
            <v>23/02/2022</v>
          </cell>
          <cell r="V215" t="str">
            <v>24/02/2022</v>
          </cell>
          <cell r="W215" t="str">
            <v>Ronie A9472653404</v>
          </cell>
          <cell r="X215" t="str">
            <v>FINALIZADO</v>
          </cell>
          <cell r="Y215" t="str">
            <v/>
          </cell>
          <cell r="Z215" t="str">
            <v>10</v>
          </cell>
          <cell r="AA215" t="str">
            <v>6</v>
          </cell>
          <cell r="AB215" t="str">
            <v>40</v>
          </cell>
          <cell r="AC215" t="str">
            <v>11</v>
          </cell>
          <cell r="AD215" t="str">
            <v xml:space="preserve">FANU1237420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Processado</v>
          </cell>
          <cell r="AI215" t="str">
            <v>Sim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>2203609981</v>
          </cell>
        </row>
        <row r="216">
          <cell r="B216">
            <v>80534445</v>
          </cell>
          <cell r="C216" t="str">
            <v xml:space="preserve">540201115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22</v>
          </cell>
          <cell r="I216" t="str">
            <v>0</v>
          </cell>
          <cell r="J216">
            <v>98</v>
          </cell>
          <cell r="K216" t="str">
            <v>24</v>
          </cell>
          <cell r="L216" t="str">
            <v>98</v>
          </cell>
          <cell r="M216" t="str">
            <v>611</v>
          </cell>
          <cell r="N216" t="str">
            <v>26</v>
          </cell>
          <cell r="O216" t="str">
            <v>20</v>
          </cell>
          <cell r="P216" t="str">
            <v>0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HLBU2120360           </v>
          </cell>
          <cell r="U216" t="str">
            <v>25/02/2022</v>
          </cell>
          <cell r="V216" t="str">
            <v>02/03/2022</v>
          </cell>
          <cell r="W216" t="str">
            <v>Rodrigo A  9605420044 / A  9793560182</v>
          </cell>
          <cell r="X216" t="str">
            <v>EM DESOVA</v>
          </cell>
          <cell r="Y216" t="str">
            <v/>
          </cell>
          <cell r="Z216" t="str">
            <v>10</v>
          </cell>
          <cell r="AA216" t="str">
            <v>11</v>
          </cell>
          <cell r="AB216" t="str">
            <v>65</v>
          </cell>
          <cell r="AC216" t="str">
            <v>11</v>
          </cell>
          <cell r="AD216" t="str">
            <v xml:space="preserve">HLBU2120360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Processado</v>
          </cell>
          <cell r="AI216" t="str">
            <v>Sim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2203695101</v>
          </cell>
        </row>
        <row r="217">
          <cell r="B217">
            <v>80533410</v>
          </cell>
          <cell r="C217" t="str">
            <v xml:space="preserve">540201116 </v>
          </cell>
          <cell r="E217" t="str">
            <v/>
          </cell>
          <cell r="F217" t="str">
            <v>VERDE</v>
          </cell>
          <cell r="G217" t="str">
            <v xml:space="preserve">MSC CATERINA                                      </v>
          </cell>
          <cell r="H217" t="str">
            <v>11</v>
          </cell>
          <cell r="I217" t="str">
            <v>0</v>
          </cell>
          <cell r="J217">
            <v>41</v>
          </cell>
          <cell r="K217" t="str">
            <v>13</v>
          </cell>
          <cell r="L217" t="str">
            <v>41</v>
          </cell>
          <cell r="M217" t="str">
            <v>255</v>
          </cell>
          <cell r="N217" t="str">
            <v>33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UACU5754802           </v>
          </cell>
          <cell r="U217" t="str">
            <v>08/03/2022</v>
          </cell>
          <cell r="V217" t="str">
            <v>08/03/2022</v>
          </cell>
          <cell r="W217" t="str">
            <v>CJ. CAMBIO ( ALVARO ) PUXE SBL/ Milani A9795450044</v>
          </cell>
          <cell r="X217" t="str">
            <v>FINALIZADO</v>
          </cell>
          <cell r="Y217" t="str">
            <v/>
          </cell>
          <cell r="Z217" t="str">
            <v>10</v>
          </cell>
          <cell r="AA217" t="str">
            <v>2</v>
          </cell>
          <cell r="AB217" t="str">
            <v>37</v>
          </cell>
          <cell r="AC217" t="str">
            <v>11</v>
          </cell>
          <cell r="AD217" t="str">
            <v xml:space="preserve">UACU5754802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Processado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>2204211094</v>
          </cell>
        </row>
        <row r="218">
          <cell r="B218">
            <v>80533603</v>
          </cell>
          <cell r="C218" t="str">
            <v xml:space="preserve">540201131 </v>
          </cell>
          <cell r="E218" t="str">
            <v/>
          </cell>
          <cell r="F218" t="str">
            <v>VERDE</v>
          </cell>
          <cell r="G218" t="str">
            <v xml:space="preserve">MSC CATERINA                                      </v>
          </cell>
          <cell r="H218" t="str">
            <v>24</v>
          </cell>
          <cell r="I218" t="str">
            <v>0</v>
          </cell>
          <cell r="J218">
            <v>61</v>
          </cell>
          <cell r="K218" t="str">
            <v>26</v>
          </cell>
          <cell r="L218" t="str">
            <v>61</v>
          </cell>
          <cell r="M218" t="str">
            <v>394</v>
          </cell>
          <cell r="N218" t="str">
            <v>51</v>
          </cell>
          <cell r="O218" t="str">
            <v>2</v>
          </cell>
          <cell r="P218" t="str">
            <v>7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TCNU6698424           </v>
          </cell>
          <cell r="U218" t="str">
            <v>23/02/2022</v>
          </cell>
          <cell r="V218" t="str">
            <v>24/02/2022</v>
          </cell>
          <cell r="W218" t="str">
            <v>CJ. CAMBIO ( ALVARO ) PUXE SBL/ Ronie A0155422417/A9455461043/  Leticia A9582800000</v>
          </cell>
          <cell r="X218" t="str">
            <v>FINALIZADO</v>
          </cell>
          <cell r="Y218" t="str">
            <v/>
          </cell>
          <cell r="Z218" t="str">
            <v>10</v>
          </cell>
          <cell r="AA218" t="str">
            <v>6</v>
          </cell>
          <cell r="AB218" t="str">
            <v>68</v>
          </cell>
          <cell r="AC218" t="str">
            <v>11</v>
          </cell>
          <cell r="AD218" t="str">
            <v xml:space="preserve">TCNU6698424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Processado</v>
          </cell>
          <cell r="AI218" t="str">
            <v>Sim</v>
          </cell>
          <cell r="AJ218" t="str">
            <v>28/01/2022</v>
          </cell>
          <cell r="AK218" t="str">
            <v>Marítimo</v>
          </cell>
          <cell r="AL218" t="str">
            <v>04/02/2022</v>
          </cell>
          <cell r="AM218" t="str">
            <v>15/02/2022</v>
          </cell>
          <cell r="AN218" t="str">
            <v>2203508654</v>
          </cell>
        </row>
        <row r="219">
          <cell r="B219">
            <v>80534059</v>
          </cell>
          <cell r="C219" t="str">
            <v xml:space="preserve">540201159 </v>
          </cell>
          <cell r="E219" t="str">
            <v/>
          </cell>
          <cell r="F219" t="str">
            <v>VERDE</v>
          </cell>
          <cell r="G219" t="str">
            <v xml:space="preserve">MSC CATERINA                                      </v>
          </cell>
          <cell r="H219" t="str">
            <v>15</v>
          </cell>
          <cell r="I219" t="str">
            <v>0</v>
          </cell>
          <cell r="J219">
            <v>4</v>
          </cell>
          <cell r="K219" t="str">
            <v>1</v>
          </cell>
          <cell r="L219" t="str">
            <v>4</v>
          </cell>
          <cell r="M219" t="str">
            <v>0</v>
          </cell>
          <cell r="N219" t="str">
            <v>14</v>
          </cell>
          <cell r="O219" t="str">
            <v>0</v>
          </cell>
          <cell r="P219" t="str">
            <v>0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HAMU1029940           </v>
          </cell>
          <cell r="U219" t="str">
            <v>11/03/2022</v>
          </cell>
          <cell r="V219" t="str">
            <v>11/03/2022</v>
          </cell>
          <cell r="W219" t="str">
            <v>DTA 08/03-Guilherme A9060107221</v>
          </cell>
          <cell r="X219" t="str">
            <v>FINALIZADO</v>
          </cell>
          <cell r="Y219" t="str">
            <v/>
          </cell>
          <cell r="Z219" t="str">
            <v>10</v>
          </cell>
          <cell r="AA219" t="str">
            <v>1</v>
          </cell>
          <cell r="AB219" t="str">
            <v>14</v>
          </cell>
          <cell r="AC219" t="str">
            <v>11</v>
          </cell>
          <cell r="AD219" t="str">
            <v xml:space="preserve">HAMU1029940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Processado</v>
          </cell>
          <cell r="AI219" t="str">
            <v>Sim</v>
          </cell>
          <cell r="AJ219" t="str">
            <v>28/01/2022</v>
          </cell>
          <cell r="AK219" t="str">
            <v>Marítimo</v>
          </cell>
          <cell r="AL219" t="str">
            <v>04/02/2022</v>
          </cell>
          <cell r="AM219" t="str">
            <v>15/02/2022</v>
          </cell>
          <cell r="AN219" t="str">
            <v>2203846088</v>
          </cell>
        </row>
        <row r="220">
          <cell r="B220">
            <v>80534095</v>
          </cell>
          <cell r="C220" t="str">
            <v xml:space="preserve">540201160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11</v>
          </cell>
          <cell r="I220" t="str">
            <v>0</v>
          </cell>
          <cell r="J220">
            <v>29</v>
          </cell>
          <cell r="K220" t="str">
            <v>13</v>
          </cell>
          <cell r="L220" t="str">
            <v>29</v>
          </cell>
          <cell r="M220" t="str">
            <v>131</v>
          </cell>
          <cell r="N220" t="str">
            <v>0</v>
          </cell>
          <cell r="O220" t="str">
            <v>2</v>
          </cell>
          <cell r="P220" t="str">
            <v>38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FANU1499272           </v>
          </cell>
          <cell r="U220" t="str">
            <v>08/03/2022</v>
          </cell>
          <cell r="V220" t="str">
            <v>08/03/2022</v>
          </cell>
          <cell r="W220" t="str">
            <v>Leticia A9448800370  0000</v>
          </cell>
          <cell r="X220" t="str">
            <v>FINALIZADO</v>
          </cell>
          <cell r="Y220" t="str">
            <v/>
          </cell>
          <cell r="Z220" t="str">
            <v>10</v>
          </cell>
          <cell r="AA220" t="str">
            <v>3</v>
          </cell>
          <cell r="AB220" t="str">
            <v>42</v>
          </cell>
          <cell r="AC220" t="str">
            <v>11</v>
          </cell>
          <cell r="AD220" t="str">
            <v xml:space="preserve">FANU1499272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Processado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2204211108</v>
          </cell>
        </row>
        <row r="221">
          <cell r="B221">
            <v>80534124</v>
          </cell>
          <cell r="C221" t="str">
            <v xml:space="preserve">540201165 </v>
          </cell>
          <cell r="E221" t="str">
            <v/>
          </cell>
          <cell r="F221" t="str">
            <v>VERDE</v>
          </cell>
          <cell r="G221" t="str">
            <v xml:space="preserve">MSC CATERINA                                      </v>
          </cell>
          <cell r="H221" t="str">
            <v>24</v>
          </cell>
          <cell r="I221" t="str">
            <v>0</v>
          </cell>
          <cell r="J221">
            <v>45</v>
          </cell>
          <cell r="K221" t="str">
            <v>22</v>
          </cell>
          <cell r="L221" t="str">
            <v>45</v>
          </cell>
          <cell r="M221" t="str">
            <v>423</v>
          </cell>
          <cell r="N221" t="str">
            <v>23</v>
          </cell>
          <cell r="O221" t="str">
            <v>0</v>
          </cell>
          <cell r="P221" t="str">
            <v>0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FCIU7109800           </v>
          </cell>
          <cell r="U221" t="str">
            <v>23/02/2022</v>
          </cell>
          <cell r="V221" t="str">
            <v>24/02/2022</v>
          </cell>
          <cell r="W221" t="str">
            <v>CJ. CAMBIO ( ALVARO ) PUXE SBL / Carlos A  4570703338</v>
          </cell>
          <cell r="X221" t="str">
            <v>FINALIZADO</v>
          </cell>
          <cell r="Y221" t="str">
            <v/>
          </cell>
          <cell r="Z221" t="str">
            <v>10</v>
          </cell>
          <cell r="AA221" t="str">
            <v>4</v>
          </cell>
          <cell r="AB221" t="str">
            <v>31</v>
          </cell>
          <cell r="AC221" t="str">
            <v>11</v>
          </cell>
          <cell r="AD221" t="str">
            <v xml:space="preserve">FCIU7109800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Processado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>2203512112</v>
          </cell>
        </row>
        <row r="222">
          <cell r="B222">
            <v>80534127</v>
          </cell>
          <cell r="C222" t="str">
            <v xml:space="preserve">540201166 </v>
          </cell>
          <cell r="E222" t="str">
            <v/>
          </cell>
          <cell r="F222" t="str">
            <v>VERDE</v>
          </cell>
          <cell r="G222" t="str">
            <v xml:space="preserve">MSC CATERINA                                      </v>
          </cell>
          <cell r="H222" t="str">
            <v>23</v>
          </cell>
          <cell r="I222" t="str">
            <v>0</v>
          </cell>
          <cell r="J222">
            <v>32</v>
          </cell>
          <cell r="K222" t="str">
            <v>12</v>
          </cell>
          <cell r="L222" t="str">
            <v>32</v>
          </cell>
          <cell r="M222" t="str">
            <v>0</v>
          </cell>
          <cell r="N222" t="str">
            <v>43</v>
          </cell>
          <cell r="O222" t="str">
            <v>17</v>
          </cell>
          <cell r="P222" t="str">
            <v>22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TGCU5172296           </v>
          </cell>
          <cell r="U222" t="str">
            <v>23/02/2022</v>
          </cell>
          <cell r="V222" t="str">
            <v>02/03/2022</v>
          </cell>
          <cell r="W222" t="str">
            <v>Carlos A  4600300703</v>
          </cell>
          <cell r="X222" t="str">
            <v>FINALIZADO</v>
          </cell>
          <cell r="Y222" t="str">
            <v/>
          </cell>
          <cell r="Z222" t="str">
            <v>10</v>
          </cell>
          <cell r="AA222" t="str">
            <v>2</v>
          </cell>
          <cell r="AB222" t="str">
            <v>82</v>
          </cell>
          <cell r="AC222" t="str">
            <v>11</v>
          </cell>
          <cell r="AD222" t="str">
            <v xml:space="preserve">TGCU5172296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Processado</v>
          </cell>
          <cell r="AI222" t="str">
            <v>Sim</v>
          </cell>
          <cell r="AJ222" t="str">
            <v>28/01/2022</v>
          </cell>
          <cell r="AK222" t="str">
            <v>Marítimo</v>
          </cell>
          <cell r="AL222" t="str">
            <v>04/02/2022</v>
          </cell>
          <cell r="AM222" t="str">
            <v>15/02/2022</v>
          </cell>
          <cell r="AN222" t="str">
            <v>2203545703</v>
          </cell>
        </row>
        <row r="223">
          <cell r="B223">
            <v>80534157</v>
          </cell>
          <cell r="C223" t="str">
            <v xml:space="preserve">540201178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15</v>
          </cell>
          <cell r="I223" t="str">
            <v>0</v>
          </cell>
          <cell r="J223">
            <v>23</v>
          </cell>
          <cell r="K223" t="str">
            <v>8</v>
          </cell>
          <cell r="L223" t="str">
            <v>23</v>
          </cell>
          <cell r="M223" t="str">
            <v>41</v>
          </cell>
          <cell r="N223" t="str">
            <v>4</v>
          </cell>
          <cell r="O223" t="str">
            <v>21</v>
          </cell>
          <cell r="P223" t="str">
            <v>28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FCIU8465489           </v>
          </cell>
          <cell r="U223" t="str">
            <v>08/03/2022</v>
          </cell>
          <cell r="V223" t="str">
            <v>08/03/2022</v>
          </cell>
          <cell r="W223" t="str">
            <v>EXO.TRANSM. GW6E-2800/200KV-12 ( TEZOTO-GIBA ) PUXE SBL</v>
          </cell>
          <cell r="X223" t="str">
            <v>FINALIZADO</v>
          </cell>
          <cell r="Y223" t="str">
            <v/>
          </cell>
          <cell r="Z223" t="str">
            <v>10</v>
          </cell>
          <cell r="AA223" t="str">
            <v>1</v>
          </cell>
          <cell r="AB223" t="str">
            <v>54</v>
          </cell>
          <cell r="AC223" t="str">
            <v>11</v>
          </cell>
          <cell r="AD223" t="str">
            <v xml:space="preserve">FCIU8465489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Processado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2204051224</v>
          </cell>
        </row>
        <row r="224">
          <cell r="B224">
            <v>80534167</v>
          </cell>
          <cell r="C224" t="str">
            <v xml:space="preserve">540201181 </v>
          </cell>
          <cell r="E224" t="str">
            <v/>
          </cell>
          <cell r="F224" t="str">
            <v>VERDE</v>
          </cell>
          <cell r="G224" t="str">
            <v xml:space="preserve">MSC CATERINA                                      </v>
          </cell>
          <cell r="H224" t="str">
            <v>15</v>
          </cell>
          <cell r="I224" t="str">
            <v>0</v>
          </cell>
          <cell r="J224">
            <v>42</v>
          </cell>
          <cell r="K224" t="str">
            <v>12</v>
          </cell>
          <cell r="L224" t="str">
            <v>42</v>
          </cell>
          <cell r="M224" t="str">
            <v>424</v>
          </cell>
          <cell r="N224" t="str">
            <v>12</v>
          </cell>
          <cell r="O224" t="str">
            <v>0</v>
          </cell>
          <cell r="P224" t="str">
            <v>227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TGCU5178756           </v>
          </cell>
          <cell r="U224" t="str">
            <v>16/03/2022</v>
          </cell>
          <cell r="V224" t="str">
            <v>16/03/2022</v>
          </cell>
          <cell r="W224" t="str">
            <v>Milani A0004208671</v>
          </cell>
          <cell r="X224" t="str">
            <v>FINALIZADO</v>
          </cell>
          <cell r="Y224" t="str">
            <v/>
          </cell>
          <cell r="Z224" t="str">
            <v>10</v>
          </cell>
          <cell r="AA224" t="str">
            <v>1</v>
          </cell>
          <cell r="AB224" t="str">
            <v>45</v>
          </cell>
          <cell r="AC224" t="str">
            <v>11</v>
          </cell>
          <cell r="AD224" t="str">
            <v xml:space="preserve">TGCU5178756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Processado</v>
          </cell>
          <cell r="AI224" t="str">
            <v>Sim</v>
          </cell>
          <cell r="AJ224" t="str">
            <v>28/01/2022</v>
          </cell>
          <cell r="AK224" t="str">
            <v>Marítimo</v>
          </cell>
          <cell r="AL224" t="str">
            <v>04/02/2022</v>
          </cell>
          <cell r="AM224" t="str">
            <v>15/02/2022</v>
          </cell>
          <cell r="AN224" t="str">
            <v>2204051330</v>
          </cell>
        </row>
        <row r="225">
          <cell r="B225">
            <v>80534169</v>
          </cell>
          <cell r="C225" t="str">
            <v xml:space="preserve">540201183 </v>
          </cell>
          <cell r="E225" t="str">
            <v/>
          </cell>
          <cell r="F225" t="str">
            <v>VERDE</v>
          </cell>
          <cell r="G225" t="str">
            <v xml:space="preserve">MSC CATERINA                                      </v>
          </cell>
          <cell r="H225" t="str">
            <v>11</v>
          </cell>
          <cell r="I225" t="str">
            <v>0</v>
          </cell>
          <cell r="J225">
            <v>22</v>
          </cell>
          <cell r="K225" t="str">
            <v>7</v>
          </cell>
          <cell r="L225" t="str">
            <v>22</v>
          </cell>
          <cell r="M225" t="str">
            <v>0</v>
          </cell>
          <cell r="N225" t="str">
            <v>22</v>
          </cell>
          <cell r="O225" t="str">
            <v>10</v>
          </cell>
          <cell r="P225" t="str">
            <v>25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DFSU7484662           </v>
          </cell>
          <cell r="U225" t="str">
            <v>09/03/2022</v>
          </cell>
          <cell r="V225" t="str">
            <v>09/03/2022</v>
          </cell>
          <cell r="W225" t="str">
            <v>Ronie A9702600390</v>
          </cell>
          <cell r="X225" t="str">
            <v>FINALIZADO</v>
          </cell>
          <cell r="Y225" t="str">
            <v/>
          </cell>
          <cell r="Z225" t="str">
            <v>10</v>
          </cell>
          <cell r="AA225" t="str">
            <v>4</v>
          </cell>
          <cell r="AB225" t="str">
            <v>58</v>
          </cell>
          <cell r="AC225" t="str">
            <v>11</v>
          </cell>
          <cell r="AD225" t="str">
            <v xml:space="preserve">DFSU7484662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Processado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>2204211116</v>
          </cell>
        </row>
        <row r="226">
          <cell r="B226">
            <v>80534153</v>
          </cell>
          <cell r="C226" t="str">
            <v xml:space="preserve">540201193 </v>
          </cell>
          <cell r="E226" t="str">
            <v/>
          </cell>
          <cell r="F226" t="str">
            <v>VERDE</v>
          </cell>
          <cell r="G226" t="str">
            <v xml:space="preserve">MSC CATERINA                                      </v>
          </cell>
          <cell r="H226" t="str">
            <v>14</v>
          </cell>
          <cell r="I226" t="str">
            <v>0</v>
          </cell>
          <cell r="J226">
            <v>22</v>
          </cell>
          <cell r="K226" t="str">
            <v>8</v>
          </cell>
          <cell r="L226" t="str">
            <v>22</v>
          </cell>
          <cell r="M226" t="str">
            <v>4</v>
          </cell>
          <cell r="N226" t="str">
            <v>21</v>
          </cell>
          <cell r="O226" t="str">
            <v>21</v>
          </cell>
          <cell r="P226" t="str">
            <v>16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HLBU1866479           </v>
          </cell>
          <cell r="U226" t="str">
            <v>04/03/2022</v>
          </cell>
          <cell r="V226" t="str">
            <v>04/03/2022</v>
          </cell>
          <cell r="W226" t="str">
            <v>Milani A9408805370  7354</v>
          </cell>
          <cell r="X226" t="str">
            <v>FINALIZADO</v>
          </cell>
          <cell r="Y226" t="str">
            <v/>
          </cell>
          <cell r="Z226" t="str">
            <v>10</v>
          </cell>
          <cell r="AA226" t="str">
            <v>3</v>
          </cell>
          <cell r="AB226" t="str">
            <v>62</v>
          </cell>
          <cell r="AC226" t="str">
            <v>11</v>
          </cell>
          <cell r="AD226" t="str">
            <v xml:space="preserve">HLBU1866479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Processado</v>
          </cell>
          <cell r="AI226" t="str">
            <v>Sim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>2204075786</v>
          </cell>
        </row>
        <row r="227">
          <cell r="B227">
            <v>80534240</v>
          </cell>
          <cell r="C227" t="str">
            <v xml:space="preserve">540201194 </v>
          </cell>
          <cell r="E227" t="str">
            <v/>
          </cell>
          <cell r="F227" t="str">
            <v>VERDE</v>
          </cell>
          <cell r="G227" t="str">
            <v xml:space="preserve">MSC CATERINA                                      </v>
          </cell>
          <cell r="H227" t="str">
            <v>14</v>
          </cell>
          <cell r="I227" t="str">
            <v>0</v>
          </cell>
          <cell r="J227">
            <v>50</v>
          </cell>
          <cell r="K227" t="str">
            <v>6</v>
          </cell>
          <cell r="L227" t="str">
            <v>50</v>
          </cell>
          <cell r="M227" t="str">
            <v>232</v>
          </cell>
          <cell r="N227" t="str">
            <v>43</v>
          </cell>
          <cell r="O227" t="str">
            <v>23</v>
          </cell>
          <cell r="P227" t="str">
            <v>11</v>
          </cell>
          <cell r="Q227" t="str">
            <v>5</v>
          </cell>
          <cell r="R227" t="str">
            <v>5</v>
          </cell>
          <cell r="S227" t="str">
            <v>Não</v>
          </cell>
          <cell r="T227" t="str">
            <v xml:space="preserve">TGHU8912990           </v>
          </cell>
          <cell r="U227" t="str">
            <v>07/03/2022</v>
          </cell>
          <cell r="V227" t="str">
            <v>11/03/2022</v>
          </cell>
          <cell r="W227" t="str">
            <v>CJ TRAVESSA ( DARIO ) PUXE SBL/ Milani A9408805370  7354</v>
          </cell>
          <cell r="X227" t="str">
            <v>FINALIZADO</v>
          </cell>
          <cell r="Y227" t="str">
            <v/>
          </cell>
          <cell r="Z227" t="str">
            <v>10</v>
          </cell>
          <cell r="AA227" t="str">
            <v>3</v>
          </cell>
          <cell r="AB227" t="str">
            <v>62</v>
          </cell>
          <cell r="AC227" t="str">
            <v>11</v>
          </cell>
          <cell r="AD227" t="str">
            <v xml:space="preserve">TGHU8912990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Processado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>2204075905</v>
          </cell>
        </row>
        <row r="228">
          <cell r="B228">
            <v>80534255</v>
          </cell>
          <cell r="C228" t="str">
            <v xml:space="preserve">540201195 </v>
          </cell>
          <cell r="E228" t="str">
            <v/>
          </cell>
          <cell r="F228" t="str">
            <v>VERDE</v>
          </cell>
          <cell r="G228" t="str">
            <v xml:space="preserve">MSC CATERINA                                      </v>
          </cell>
          <cell r="H228" t="str">
            <v>22</v>
          </cell>
          <cell r="I228" t="str">
            <v>0</v>
          </cell>
          <cell r="J228">
            <v>12</v>
          </cell>
          <cell r="K228" t="str">
            <v>6</v>
          </cell>
          <cell r="L228" t="str">
            <v>12</v>
          </cell>
          <cell r="M228" t="str">
            <v>0</v>
          </cell>
          <cell r="N228" t="str">
            <v>23</v>
          </cell>
          <cell r="O228" t="str">
            <v>0</v>
          </cell>
          <cell r="P228" t="str">
            <v>39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FCIU7607589           </v>
          </cell>
          <cell r="U228" t="str">
            <v>25/02/2022</v>
          </cell>
          <cell r="V228" t="str">
            <v>25/02/2022</v>
          </cell>
          <cell r="W228" t="str">
            <v>CJ. CAMBIO ( ALVARO ) PUXE SBL / Leticia A9582800000</v>
          </cell>
          <cell r="X228" t="str">
            <v>FINALIZADO</v>
          </cell>
          <cell r="Y228" t="str">
            <v/>
          </cell>
          <cell r="Z228" t="str">
            <v>10</v>
          </cell>
          <cell r="AA228" t="str">
            <v>1</v>
          </cell>
          <cell r="AB228" t="str">
            <v>62</v>
          </cell>
          <cell r="AC228" t="str">
            <v>11</v>
          </cell>
          <cell r="AD228" t="str">
            <v xml:space="preserve">FCIU7607589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Processado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>2203694997</v>
          </cell>
        </row>
        <row r="229">
          <cell r="B229">
            <v>80534290</v>
          </cell>
          <cell r="C229" t="str">
            <v xml:space="preserve">540201197 </v>
          </cell>
          <cell r="E229" t="str">
            <v/>
          </cell>
          <cell r="F229" t="str">
            <v>VERDE</v>
          </cell>
          <cell r="G229" t="str">
            <v xml:space="preserve">MSC CATERINA                                      </v>
          </cell>
          <cell r="H229" t="str">
            <v>22</v>
          </cell>
          <cell r="I229" t="str">
            <v>0</v>
          </cell>
          <cell r="J229">
            <v>15</v>
          </cell>
          <cell r="K229" t="str">
            <v>9</v>
          </cell>
          <cell r="L229" t="str">
            <v>15</v>
          </cell>
          <cell r="M229" t="str">
            <v>0</v>
          </cell>
          <cell r="N229" t="str">
            <v>20</v>
          </cell>
          <cell r="O229" t="str">
            <v>10</v>
          </cell>
          <cell r="P229" t="str">
            <v>13</v>
          </cell>
          <cell r="Q229" t="str">
            <v>2</v>
          </cell>
          <cell r="R229" t="str">
            <v>2</v>
          </cell>
          <cell r="S229" t="str">
            <v>Não</v>
          </cell>
          <cell r="T229" t="str">
            <v xml:space="preserve">TCLU6525268           </v>
          </cell>
          <cell r="U229" t="str">
            <v>25/02/2022</v>
          </cell>
          <cell r="V229" t="str">
            <v>25/02/2022</v>
          </cell>
          <cell r="W229" t="str">
            <v>CJ TRAVESSA ( DARIO ) PUXE SBL / Milani A9408300142</v>
          </cell>
          <cell r="X229" t="str">
            <v>FINALIZADO</v>
          </cell>
          <cell r="Y229" t="str">
            <v/>
          </cell>
          <cell r="Z229" t="str">
            <v>10</v>
          </cell>
          <cell r="AA229" t="str">
            <v>2</v>
          </cell>
          <cell r="AB229" t="str">
            <v>45</v>
          </cell>
          <cell r="AC229" t="str">
            <v>11</v>
          </cell>
          <cell r="AD229" t="str">
            <v xml:space="preserve">TCLU6525268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Processado</v>
          </cell>
          <cell r="AI229" t="str">
            <v>Sim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>2203696515</v>
          </cell>
        </row>
        <row r="230">
          <cell r="B230">
            <v>80534020</v>
          </cell>
          <cell r="C230" t="str">
            <v xml:space="preserve">540201198 </v>
          </cell>
          <cell r="E230" t="str">
            <v/>
          </cell>
          <cell r="F230" t="str">
            <v>VERDE</v>
          </cell>
          <cell r="G230" t="str">
            <v xml:space="preserve">MSC CATERINA                                      </v>
          </cell>
          <cell r="H230" t="str">
            <v>14</v>
          </cell>
          <cell r="I230" t="str">
            <v>0</v>
          </cell>
          <cell r="J230">
            <v>11</v>
          </cell>
          <cell r="K230" t="str">
            <v>9</v>
          </cell>
          <cell r="L230" t="str">
            <v>11</v>
          </cell>
          <cell r="M230" t="str">
            <v>0</v>
          </cell>
          <cell r="N230" t="str">
            <v>8</v>
          </cell>
          <cell r="O230" t="str">
            <v>24</v>
          </cell>
          <cell r="P230" t="str">
            <v>3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TCKU6003034           </v>
          </cell>
          <cell r="U230" t="str">
            <v>04/03/2022</v>
          </cell>
          <cell r="V230" t="str">
            <v>16/03/2022</v>
          </cell>
          <cell r="W230" t="str">
            <v>Milani A9413100007</v>
          </cell>
          <cell r="X230" t="str">
            <v>FINALIZADO</v>
          </cell>
          <cell r="Y230" t="str">
            <v/>
          </cell>
          <cell r="Z230" t="str">
            <v>10</v>
          </cell>
          <cell r="AA230" t="str">
            <v>2</v>
          </cell>
          <cell r="AB230" t="str">
            <v>35</v>
          </cell>
          <cell r="AC230" t="str">
            <v>11</v>
          </cell>
          <cell r="AD230" t="str">
            <v xml:space="preserve">TCKU6003034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Processado</v>
          </cell>
          <cell r="AI230" t="str">
            <v>Sim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>2204075794</v>
          </cell>
        </row>
        <row r="231">
          <cell r="B231">
            <v>80534299</v>
          </cell>
          <cell r="C231" t="str">
            <v xml:space="preserve">540201199 </v>
          </cell>
          <cell r="E231" t="str">
            <v/>
          </cell>
          <cell r="F231" t="str">
            <v>VERDE</v>
          </cell>
          <cell r="G231" t="str">
            <v xml:space="preserve">MSC CATERINA                                      </v>
          </cell>
          <cell r="H231" t="str">
            <v>10</v>
          </cell>
          <cell r="I231" t="str">
            <v>0</v>
          </cell>
          <cell r="J231">
            <v>18</v>
          </cell>
          <cell r="K231" t="str">
            <v>6</v>
          </cell>
          <cell r="L231" t="str">
            <v>18</v>
          </cell>
          <cell r="M231" t="str">
            <v>0</v>
          </cell>
          <cell r="N231" t="str">
            <v>35</v>
          </cell>
          <cell r="O231" t="str">
            <v>12</v>
          </cell>
          <cell r="P231" t="str">
            <v>10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HLXU8197325           </v>
          </cell>
          <cell r="U231" t="str">
            <v>08/03/2022</v>
          </cell>
          <cell r="V231" t="str">
            <v>08/03/2022</v>
          </cell>
          <cell r="W231" t="str">
            <v>BANCOS ( ALVARO ) PUXE SBL/ Rodrigo A4104200202</v>
          </cell>
          <cell r="X231" t="str">
            <v>FINALIZADO</v>
          </cell>
          <cell r="Y231" t="str">
            <v/>
          </cell>
          <cell r="Z231" t="str">
            <v>10</v>
          </cell>
          <cell r="AA231" t="str">
            <v>3</v>
          </cell>
          <cell r="AB231" t="str">
            <v>57</v>
          </cell>
          <cell r="AC231" t="str">
            <v>11</v>
          </cell>
          <cell r="AD231" t="str">
            <v xml:space="preserve">HLXU8197325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Processado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>2204430411</v>
          </cell>
        </row>
        <row r="232">
          <cell r="B232">
            <v>80534301</v>
          </cell>
          <cell r="C232" t="str">
            <v xml:space="preserve">540201200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7</v>
          </cell>
          <cell r="I232" t="str">
            <v>0</v>
          </cell>
          <cell r="J232">
            <v>10</v>
          </cell>
          <cell r="K232" t="str">
            <v>3</v>
          </cell>
          <cell r="L232" t="str">
            <v>10</v>
          </cell>
          <cell r="M232" t="str">
            <v>0</v>
          </cell>
          <cell r="N232" t="str">
            <v>8</v>
          </cell>
          <cell r="O232" t="str">
            <v>5</v>
          </cell>
          <cell r="P232" t="str">
            <v>21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FFAU1894376           </v>
          </cell>
          <cell r="U232" t="str">
            <v>14/03/2022</v>
          </cell>
          <cell r="V232" t="str">
            <v>14/03/2022</v>
          </cell>
          <cell r="W232" t="str">
            <v>Roodrigo A4104200202</v>
          </cell>
          <cell r="X232" t="str">
            <v>FINALIZADO</v>
          </cell>
          <cell r="Y232" t="str">
            <v/>
          </cell>
          <cell r="Z232" t="str">
            <v>10</v>
          </cell>
          <cell r="AA232" t="str">
            <v>1</v>
          </cell>
          <cell r="AB232" t="str">
            <v>34</v>
          </cell>
          <cell r="AC232" t="str">
            <v>11</v>
          </cell>
          <cell r="AD232" t="str">
            <v xml:space="preserve">FFAU1894376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Processado</v>
          </cell>
          <cell r="AI232" t="str">
            <v>Sim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2204730415</v>
          </cell>
        </row>
        <row r="233">
          <cell r="B233">
            <v>80534322</v>
          </cell>
          <cell r="C233" t="str">
            <v xml:space="preserve">540201206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22</v>
          </cell>
          <cell r="I233" t="str">
            <v>0</v>
          </cell>
          <cell r="J233">
            <v>28</v>
          </cell>
          <cell r="K233" t="str">
            <v>12</v>
          </cell>
          <cell r="L233" t="str">
            <v>28</v>
          </cell>
          <cell r="M233" t="str">
            <v>60</v>
          </cell>
          <cell r="N233" t="str">
            <v>26</v>
          </cell>
          <cell r="O233" t="str">
            <v>5</v>
          </cell>
          <cell r="P233" t="str">
            <v>11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HLBU1652076           </v>
          </cell>
          <cell r="U233" t="str">
            <v>25/02/2022</v>
          </cell>
          <cell r="V233" t="str">
            <v/>
          </cell>
          <cell r="W233" t="str">
            <v>CJ TRAVESSA ( DARIO ) PUXE SBL / Carlos A460030203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44</v>
          </cell>
          <cell r="AC233" t="str">
            <v>11</v>
          </cell>
          <cell r="AD233" t="str">
            <v xml:space="preserve">HLBU1652076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2203696523</v>
          </cell>
        </row>
        <row r="234">
          <cell r="B234">
            <v>80534371</v>
          </cell>
          <cell r="C234" t="str">
            <v xml:space="preserve">540201209 </v>
          </cell>
          <cell r="E234" t="str">
            <v/>
          </cell>
          <cell r="F234" t="str">
            <v>VERDE</v>
          </cell>
          <cell r="G234" t="str">
            <v xml:space="preserve">MSC CATERINA                                      </v>
          </cell>
          <cell r="H234" t="str">
            <v>23</v>
          </cell>
          <cell r="I234" t="str">
            <v>0</v>
          </cell>
          <cell r="J234">
            <v>14</v>
          </cell>
          <cell r="K234" t="str">
            <v>9</v>
          </cell>
          <cell r="L234" t="str">
            <v>14</v>
          </cell>
          <cell r="M234" t="str">
            <v>0</v>
          </cell>
          <cell r="N234" t="str">
            <v>15</v>
          </cell>
          <cell r="O234" t="str">
            <v>24</v>
          </cell>
          <cell r="P234" t="str">
            <v>11</v>
          </cell>
          <cell r="Q234" t="str">
            <v>4</v>
          </cell>
          <cell r="R234" t="str">
            <v>4</v>
          </cell>
          <cell r="S234" t="str">
            <v>Não</v>
          </cell>
          <cell r="T234" t="str">
            <v xml:space="preserve">UACU5346930           </v>
          </cell>
          <cell r="U234" t="str">
            <v>23/02/2022</v>
          </cell>
          <cell r="V234" t="str">
            <v/>
          </cell>
          <cell r="W234" t="str">
            <v>CJ TRAVESSA ( DARIO ) PUXE SBL / Carlos A  4600300703</v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3</v>
          </cell>
          <cell r="AB234" t="str">
            <v>54</v>
          </cell>
          <cell r="AC234" t="str">
            <v>11</v>
          </cell>
          <cell r="AD234" t="str">
            <v xml:space="preserve">UACU5346930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04/02/2022</v>
          </cell>
          <cell r="AM234" t="str">
            <v>15/02/2022</v>
          </cell>
          <cell r="AN234" t="str">
            <v>2203555075</v>
          </cell>
        </row>
        <row r="235">
          <cell r="B235">
            <v>80534361</v>
          </cell>
          <cell r="C235" t="str">
            <v xml:space="preserve">540201214 </v>
          </cell>
          <cell r="E235" t="str">
            <v/>
          </cell>
          <cell r="F235" t="str">
            <v>VERDE</v>
          </cell>
          <cell r="G235" t="str">
            <v xml:space="preserve">MSC CATERINA                                      </v>
          </cell>
          <cell r="H235" t="str">
            <v>22</v>
          </cell>
          <cell r="I235" t="str">
            <v>0</v>
          </cell>
          <cell r="J235">
            <v>51</v>
          </cell>
          <cell r="K235" t="str">
            <v>6</v>
          </cell>
          <cell r="L235" t="str">
            <v>51</v>
          </cell>
          <cell r="M235" t="str">
            <v>223</v>
          </cell>
          <cell r="N235" t="str">
            <v>5</v>
          </cell>
          <cell r="O235" t="str">
            <v>11</v>
          </cell>
          <cell r="P235" t="str">
            <v>18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HLXU8541209           </v>
          </cell>
          <cell r="U235" t="str">
            <v>24/02/2022</v>
          </cell>
          <cell r="V235" t="str">
            <v/>
          </cell>
          <cell r="W235" t="str">
            <v>Ronie A7152602321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1</v>
          </cell>
          <cell r="AB235" t="str">
            <v>41</v>
          </cell>
          <cell r="AC235" t="str">
            <v>11</v>
          </cell>
          <cell r="AD235" t="str">
            <v xml:space="preserve">HLXU8541209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Sim</v>
          </cell>
          <cell r="AJ235" t="str">
            <v>28/01/2022</v>
          </cell>
          <cell r="AK235" t="str">
            <v>Marítimo</v>
          </cell>
          <cell r="AL235" t="str">
            <v>04/02/2022</v>
          </cell>
          <cell r="AM235" t="str">
            <v>15/02/2022</v>
          </cell>
          <cell r="AN235" t="str">
            <v>2203656912</v>
          </cell>
        </row>
        <row r="236">
          <cell r="B236">
            <v>80534367</v>
          </cell>
          <cell r="C236" t="str">
            <v xml:space="preserve">540201217 </v>
          </cell>
          <cell r="E236" t="str">
            <v/>
          </cell>
          <cell r="F236" t="str">
            <v>VERDE</v>
          </cell>
          <cell r="G236" t="str">
            <v xml:space="preserve">MSC CATERINA                                      </v>
          </cell>
          <cell r="H236" t="str">
            <v>10</v>
          </cell>
          <cell r="I236" t="str">
            <v>0</v>
          </cell>
          <cell r="J236">
            <v>16</v>
          </cell>
          <cell r="K236" t="str">
            <v>4</v>
          </cell>
          <cell r="L236" t="str">
            <v>16</v>
          </cell>
          <cell r="M236" t="str">
            <v>0</v>
          </cell>
          <cell r="N236" t="str">
            <v>6</v>
          </cell>
          <cell r="O236" t="str">
            <v>0</v>
          </cell>
          <cell r="P236" t="str">
            <v>42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SEGU6727850           </v>
          </cell>
          <cell r="U236" t="str">
            <v>08/03/2022</v>
          </cell>
          <cell r="V236" t="str">
            <v>08/03/2022</v>
          </cell>
          <cell r="W236" t="str">
            <v>EXO.TRANSM. GW6E-2800/200KV-12 ( TEZOTO-GIBA ) PUXE SBL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4</v>
          </cell>
          <cell r="AB236" t="str">
            <v>48</v>
          </cell>
          <cell r="AC236" t="str">
            <v>11</v>
          </cell>
          <cell r="AD236" t="str">
            <v xml:space="preserve">SEGU6727850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Não</v>
          </cell>
          <cell r="AJ236" t="str">
            <v>28/01/2022</v>
          </cell>
          <cell r="AK236" t="str">
            <v>Marítimo</v>
          </cell>
          <cell r="AL236" t="str">
            <v>04/02/2022</v>
          </cell>
          <cell r="AM236" t="str">
            <v>15/02/2022</v>
          </cell>
          <cell r="AN236" t="str">
            <v>2204337802</v>
          </cell>
        </row>
        <row r="237">
          <cell r="B237">
            <v>80534370</v>
          </cell>
          <cell r="C237" t="str">
            <v xml:space="preserve">540201218 </v>
          </cell>
          <cell r="E237" t="str">
            <v/>
          </cell>
          <cell r="F237" t="str">
            <v>VERDE</v>
          </cell>
          <cell r="G237" t="str">
            <v xml:space="preserve">MSC CATERINA                                      </v>
          </cell>
          <cell r="H237" t="str">
            <v>8</v>
          </cell>
          <cell r="I237" t="str">
            <v>0</v>
          </cell>
          <cell r="J237">
            <v>4</v>
          </cell>
          <cell r="K237" t="str">
            <v>2</v>
          </cell>
          <cell r="L237" t="str">
            <v>4</v>
          </cell>
          <cell r="M237" t="str">
            <v>0</v>
          </cell>
          <cell r="N237" t="str">
            <v>12</v>
          </cell>
          <cell r="O237" t="str">
            <v>0</v>
          </cell>
          <cell r="P237" t="str">
            <v>14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CAIU7951277           </v>
          </cell>
          <cell r="U237" t="str">
            <v>15/03/2022</v>
          </cell>
          <cell r="V237" t="str">
            <v>15/03/2022</v>
          </cell>
          <cell r="W237" t="str">
            <v>DTA 08/03/ Guilherme A9262000223</v>
          </cell>
          <cell r="X237" t="str">
            <v>FINALIZADO</v>
          </cell>
          <cell r="Y237" t="str">
            <v>08/03/2022</v>
          </cell>
          <cell r="Z237" t="str">
            <v>10</v>
          </cell>
          <cell r="AA237" t="str">
            <v>1</v>
          </cell>
          <cell r="AB237" t="str">
            <v>26</v>
          </cell>
          <cell r="AC237" t="str">
            <v>11</v>
          </cell>
          <cell r="AD237" t="str">
            <v xml:space="preserve">CAIU7951277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28/01/2022</v>
          </cell>
          <cell r="AK237" t="str">
            <v>Marítimo</v>
          </cell>
          <cell r="AL237" t="str">
            <v>04/02/2022</v>
          </cell>
          <cell r="AM237" t="str">
            <v>15/02/2022</v>
          </cell>
          <cell r="AN237" t="str">
            <v>2204629129</v>
          </cell>
        </row>
        <row r="238">
          <cell r="B238">
            <v>80533469</v>
          </cell>
          <cell r="C238" t="str">
            <v xml:space="preserve">540201222 </v>
          </cell>
          <cell r="E238" t="str">
            <v/>
          </cell>
          <cell r="F238" t="str">
            <v>VERDE</v>
          </cell>
          <cell r="G238" t="str">
            <v xml:space="preserve">MSC CATERINA                                      </v>
          </cell>
          <cell r="H238" t="str">
            <v>14</v>
          </cell>
          <cell r="I238" t="str">
            <v>0</v>
          </cell>
          <cell r="J238">
            <v>29</v>
          </cell>
          <cell r="K238" t="str">
            <v>6</v>
          </cell>
          <cell r="L238" t="str">
            <v>29</v>
          </cell>
          <cell r="M238" t="str">
            <v>339</v>
          </cell>
          <cell r="N238" t="str">
            <v>13</v>
          </cell>
          <cell r="O238" t="str">
            <v>6</v>
          </cell>
          <cell r="P238" t="str">
            <v>8</v>
          </cell>
          <cell r="Q238" t="str">
            <v>1</v>
          </cell>
          <cell r="R238" t="str">
            <v>1</v>
          </cell>
          <cell r="S238" t="str">
            <v>Não</v>
          </cell>
          <cell r="T238" t="str">
            <v xml:space="preserve">HLBU3106881           </v>
          </cell>
          <cell r="U238" t="str">
            <v>25/02/2022</v>
          </cell>
          <cell r="V238" t="str">
            <v>04/03/2022</v>
          </cell>
          <cell r="W238" t="str">
            <v>Guilherme A9062037902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4</v>
          </cell>
          <cell r="AB238" t="str">
            <v>32</v>
          </cell>
          <cell r="AC238" t="str">
            <v>11</v>
          </cell>
          <cell r="AD238" t="str">
            <v xml:space="preserve">HLBU3106881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Não</v>
          </cell>
          <cell r="AJ238" t="str">
            <v>28/01/2022</v>
          </cell>
          <cell r="AK238" t="str">
            <v>Marítimo</v>
          </cell>
          <cell r="AL238" t="str">
            <v>04/02/2022</v>
          </cell>
          <cell r="AM238" t="str">
            <v>15/02/2022</v>
          </cell>
          <cell r="AN238" t="str">
            <v>2204183872</v>
          </cell>
        </row>
        <row r="239">
          <cell r="B239">
            <v>80533627</v>
          </cell>
          <cell r="C239" t="str">
            <v xml:space="preserve">540201225 </v>
          </cell>
          <cell r="E239" t="str">
            <v/>
          </cell>
          <cell r="F239" t="str">
            <v>VERDE</v>
          </cell>
          <cell r="G239" t="str">
            <v xml:space="preserve">MSC CATERINA                                      </v>
          </cell>
          <cell r="H239" t="str">
            <v>23</v>
          </cell>
          <cell r="I239" t="str">
            <v>0</v>
          </cell>
          <cell r="J239">
            <v>16</v>
          </cell>
          <cell r="K239" t="str">
            <v>4</v>
          </cell>
          <cell r="L239" t="str">
            <v>16</v>
          </cell>
          <cell r="M239" t="str">
            <v>0</v>
          </cell>
          <cell r="N239" t="str">
            <v>31</v>
          </cell>
          <cell r="O239" t="str">
            <v>24</v>
          </cell>
          <cell r="P239" t="str">
            <v>22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CAIU4216936           </v>
          </cell>
          <cell r="U239" t="str">
            <v>24/02/2022</v>
          </cell>
          <cell r="V239" t="str">
            <v>24/02/2022</v>
          </cell>
          <cell r="W239" t="str">
            <v>Rodrigo R6813530910 / Carlos A4600300203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78</v>
          </cell>
          <cell r="AC239" t="str">
            <v>11</v>
          </cell>
          <cell r="AD239" t="str">
            <v xml:space="preserve">CAIU4216936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Não</v>
          </cell>
          <cell r="AJ239" t="str">
            <v>28/01/2022</v>
          </cell>
          <cell r="AK239" t="str">
            <v>Marítimo</v>
          </cell>
          <cell r="AL239" t="str">
            <v>04/02/2022</v>
          </cell>
          <cell r="AM239" t="str">
            <v>15/02/2022</v>
          </cell>
          <cell r="AN239" t="str">
            <v>2203609949</v>
          </cell>
        </row>
        <row r="240">
          <cell r="B240">
            <v>80533628</v>
          </cell>
          <cell r="C240" t="str">
            <v xml:space="preserve">540201227 </v>
          </cell>
          <cell r="E240" t="str">
            <v/>
          </cell>
          <cell r="F240" t="str">
            <v>VERDE</v>
          </cell>
          <cell r="G240" t="str">
            <v xml:space="preserve">MSC CATERINA                                      </v>
          </cell>
          <cell r="H240" t="str">
            <v>2</v>
          </cell>
          <cell r="I240" t="str">
            <v>0</v>
          </cell>
          <cell r="J240">
            <v>1</v>
          </cell>
          <cell r="K240" t="str">
            <v>1</v>
          </cell>
          <cell r="L240" t="str">
            <v>1</v>
          </cell>
          <cell r="M240" t="str">
            <v>0</v>
          </cell>
          <cell r="N240" t="str">
            <v>0</v>
          </cell>
          <cell r="O240" t="str">
            <v>0</v>
          </cell>
          <cell r="P240" t="str">
            <v>40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FDCU0309010           </v>
          </cell>
          <cell r="U240" t="str">
            <v>16/03/2022</v>
          </cell>
          <cell r="V240" t="str">
            <v>16/03/2022</v>
          </cell>
          <cell r="W240" t="str">
            <v>Patrick A9305200007</v>
          </cell>
          <cell r="X240" t="str">
            <v>FINALIZADO</v>
          </cell>
          <cell r="Y240" t="str">
            <v>09/03/2022</v>
          </cell>
          <cell r="Z240" t="str">
            <v>10</v>
          </cell>
          <cell r="AA240" t="str">
            <v>1</v>
          </cell>
          <cell r="AB240" t="str">
            <v>40</v>
          </cell>
          <cell r="AC240" t="str">
            <v>11</v>
          </cell>
          <cell r="AD240" t="str">
            <v xml:space="preserve">FDCU0309010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Não</v>
          </cell>
          <cell r="AJ240" t="str">
            <v>28/01/2022</v>
          </cell>
          <cell r="AK240" t="str">
            <v>Marítimo</v>
          </cell>
          <cell r="AL240" t="str">
            <v>04/02/2022</v>
          </cell>
          <cell r="AM240" t="str">
            <v>15/02/2022</v>
          </cell>
          <cell r="AN240" t="str">
            <v>2205035982</v>
          </cell>
        </row>
        <row r="241">
          <cell r="B241">
            <v>80533624</v>
          </cell>
          <cell r="C241" t="str">
            <v xml:space="preserve">540201228 </v>
          </cell>
          <cell r="E241" t="str">
            <v/>
          </cell>
          <cell r="F241" t="str">
            <v>VERDE</v>
          </cell>
          <cell r="G241" t="str">
            <v xml:space="preserve">MSC CATERINA                                      </v>
          </cell>
          <cell r="H241" t="str">
            <v>11</v>
          </cell>
          <cell r="I241" t="str">
            <v>0</v>
          </cell>
          <cell r="J241">
            <v>3</v>
          </cell>
          <cell r="K241" t="str">
            <v>3</v>
          </cell>
          <cell r="L241" t="str">
            <v>3</v>
          </cell>
          <cell r="M241" t="str">
            <v>0</v>
          </cell>
          <cell r="N241" t="str">
            <v>20</v>
          </cell>
          <cell r="O241" t="str">
            <v>0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TGHU6154612           </v>
          </cell>
          <cell r="U241" t="str">
            <v>07/03/2022</v>
          </cell>
          <cell r="V241" t="str">
            <v>07/03/2022</v>
          </cell>
          <cell r="W241" t="str">
            <v>Rodrigo A9423501625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20</v>
          </cell>
          <cell r="AC241" t="str">
            <v>11</v>
          </cell>
          <cell r="AD241" t="str">
            <v xml:space="preserve">TGHU6154612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28/01/2022</v>
          </cell>
          <cell r="AK241" t="str">
            <v>Marítimo</v>
          </cell>
          <cell r="AL241" t="str">
            <v>04/02/2022</v>
          </cell>
          <cell r="AM241" t="str">
            <v>15/02/2022</v>
          </cell>
          <cell r="AN241" t="str">
            <v>2204311129</v>
          </cell>
        </row>
        <row r="242">
          <cell r="B242">
            <v>80534376</v>
          </cell>
          <cell r="C242" t="str">
            <v xml:space="preserve">540201231 </v>
          </cell>
          <cell r="E242" t="str">
            <v/>
          </cell>
          <cell r="F242" t="str">
            <v>VERDE</v>
          </cell>
          <cell r="G242" t="str">
            <v xml:space="preserve">MSC CATERINA                                      </v>
          </cell>
          <cell r="H242" t="str">
            <v>9</v>
          </cell>
          <cell r="I242" t="str">
            <v>0</v>
          </cell>
          <cell r="J242">
            <v>10</v>
          </cell>
          <cell r="K242" t="str">
            <v>6</v>
          </cell>
          <cell r="L242" t="str">
            <v>10</v>
          </cell>
          <cell r="M242" t="str">
            <v>0</v>
          </cell>
          <cell r="N242" t="str">
            <v>13</v>
          </cell>
          <cell r="O242" t="str">
            <v>1</v>
          </cell>
          <cell r="P242" t="str">
            <v>23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HLBU1443374           </v>
          </cell>
          <cell r="U242" t="str">
            <v>10/03/2022</v>
          </cell>
          <cell r="V242" t="str">
            <v>10/03/2022</v>
          </cell>
          <cell r="W242" t="str">
            <v>Milani A6594100702</v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2</v>
          </cell>
          <cell r="AB242" t="str">
            <v>37</v>
          </cell>
          <cell r="AC242" t="str">
            <v>11</v>
          </cell>
          <cell r="AD242" t="str">
            <v xml:space="preserve">HLBU1443374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Sim</v>
          </cell>
          <cell r="AJ242" t="str">
            <v>28/01/2022</v>
          </cell>
          <cell r="AK242" t="str">
            <v>Marítimo</v>
          </cell>
          <cell r="AL242" t="str">
            <v>04/02/2022</v>
          </cell>
          <cell r="AM242" t="str">
            <v>15/02/2022</v>
          </cell>
          <cell r="AN242" t="str">
            <v>2204531293</v>
          </cell>
        </row>
        <row r="243">
          <cell r="B243">
            <v>80534377</v>
          </cell>
          <cell r="C243" t="str">
            <v xml:space="preserve">540201232 </v>
          </cell>
          <cell r="E243" t="str">
            <v/>
          </cell>
          <cell r="F243" t="str">
            <v>VERDE</v>
          </cell>
          <cell r="G243" t="str">
            <v xml:space="preserve">MSC CATERINA                                      </v>
          </cell>
          <cell r="H243" t="str">
            <v>7</v>
          </cell>
          <cell r="I243" t="str">
            <v>0</v>
          </cell>
          <cell r="J243">
            <v>15</v>
          </cell>
          <cell r="K243" t="str">
            <v>4</v>
          </cell>
          <cell r="L243" t="str">
            <v>15</v>
          </cell>
          <cell r="M243" t="str">
            <v>0</v>
          </cell>
          <cell r="N243" t="str">
            <v>5</v>
          </cell>
          <cell r="O243" t="str">
            <v>6</v>
          </cell>
          <cell r="P243" t="str">
            <v>38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BMOU6674579           </v>
          </cell>
          <cell r="U243" t="str">
            <v>11/03/2022</v>
          </cell>
          <cell r="V243" t="str">
            <v>11/03/2022</v>
          </cell>
          <cell r="W243" t="str">
            <v>Milani A6594100702/ Ronie A9452627734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2</v>
          </cell>
          <cell r="AB243" t="str">
            <v>49</v>
          </cell>
          <cell r="AC243" t="str">
            <v>11</v>
          </cell>
          <cell r="AD243" t="str">
            <v xml:space="preserve">BMOU6674579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Sim</v>
          </cell>
          <cell r="AJ243" t="str">
            <v>28/01/2022</v>
          </cell>
          <cell r="AK243" t="str">
            <v>Marítimo</v>
          </cell>
          <cell r="AL243" t="str">
            <v>04/02/2022</v>
          </cell>
          <cell r="AM243" t="str">
            <v>15/02/2022</v>
          </cell>
          <cell r="AN243" t="str">
            <v>2204686254</v>
          </cell>
        </row>
        <row r="244">
          <cell r="B244">
            <v>80534381</v>
          </cell>
          <cell r="C244" t="str">
            <v xml:space="preserve">540201234 </v>
          </cell>
          <cell r="E244" t="str">
            <v/>
          </cell>
          <cell r="F244" t="str">
            <v>VERDE</v>
          </cell>
          <cell r="G244" t="str">
            <v xml:space="preserve">MSC CATERINA                                      </v>
          </cell>
          <cell r="H244" t="str">
            <v>24</v>
          </cell>
          <cell r="I244" t="str">
            <v>0</v>
          </cell>
          <cell r="J244">
            <v>6</v>
          </cell>
          <cell r="K244" t="str">
            <v>1</v>
          </cell>
          <cell r="L244" t="str">
            <v>6</v>
          </cell>
          <cell r="M244" t="str">
            <v>0</v>
          </cell>
          <cell r="N244" t="str">
            <v>16</v>
          </cell>
          <cell r="O244" t="str">
            <v>2</v>
          </cell>
          <cell r="P244" t="str">
            <v>24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HLXU6579150           </v>
          </cell>
          <cell r="U244" t="str">
            <v>21/02/2022</v>
          </cell>
          <cell r="V244" t="str">
            <v>23/02/2022</v>
          </cell>
          <cell r="W244" t="str">
            <v/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1</v>
          </cell>
          <cell r="AB244" t="str">
            <v>42</v>
          </cell>
          <cell r="AC244" t="str">
            <v>11</v>
          </cell>
          <cell r="AD244" t="str">
            <v xml:space="preserve">HLXU6579150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Sim</v>
          </cell>
          <cell r="AJ244" t="str">
            <v>28/01/2022</v>
          </cell>
          <cell r="AK244" t="str">
            <v>Marítimo</v>
          </cell>
          <cell r="AL244" t="str">
            <v>04/02/2022</v>
          </cell>
          <cell r="AM244" t="str">
            <v>15/02/2022</v>
          </cell>
          <cell r="AN244" t="str">
            <v>2203431422</v>
          </cell>
        </row>
        <row r="245">
          <cell r="B245">
            <v>80534418</v>
          </cell>
          <cell r="C245" t="str">
            <v xml:space="preserve">540201235 </v>
          </cell>
          <cell r="E245" t="str">
            <v/>
          </cell>
          <cell r="F245" t="str">
            <v>VERDE</v>
          </cell>
          <cell r="G245" t="str">
            <v xml:space="preserve">MSC CATERINA                                      </v>
          </cell>
          <cell r="H245" t="str">
            <v>22</v>
          </cell>
          <cell r="I245" t="str">
            <v>0</v>
          </cell>
          <cell r="J245">
            <v>2</v>
          </cell>
          <cell r="K245" t="str">
            <v>1</v>
          </cell>
          <cell r="L245" t="str">
            <v>2</v>
          </cell>
          <cell r="M245" t="str">
            <v>0</v>
          </cell>
          <cell r="N245" t="str">
            <v>11</v>
          </cell>
          <cell r="O245" t="str">
            <v>0</v>
          </cell>
          <cell r="P245" t="str">
            <v>0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UACU4078283           </v>
          </cell>
          <cell r="U245" t="str">
            <v>25/02/2022</v>
          </cell>
          <cell r="V245" t="str">
            <v>25/02/2022</v>
          </cell>
          <cell r="W245" t="str">
            <v>Guilherme A9060107221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1</v>
          </cell>
          <cell r="AB245" t="str">
            <v>11</v>
          </cell>
          <cell r="AC245" t="str">
            <v>11</v>
          </cell>
          <cell r="AD245" t="str">
            <v xml:space="preserve">UACU4078283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Não</v>
          </cell>
          <cell r="AJ245" t="str">
            <v>28/01/2022</v>
          </cell>
          <cell r="AK245" t="str">
            <v>Marítimo</v>
          </cell>
          <cell r="AL245" t="str">
            <v>04/02/2022</v>
          </cell>
          <cell r="AM245" t="str">
            <v>15/02/2022</v>
          </cell>
          <cell r="AN245" t="str">
            <v>2203714220</v>
          </cell>
        </row>
        <row r="246">
          <cell r="B246">
            <v>80534450</v>
          </cell>
          <cell r="C246" t="str">
            <v xml:space="preserve">540201236 </v>
          </cell>
          <cell r="E246" t="str">
            <v/>
          </cell>
          <cell r="F246" t="str">
            <v>VERDE</v>
          </cell>
          <cell r="G246" t="str">
            <v xml:space="preserve">MSC CATERINA                                      </v>
          </cell>
          <cell r="H246" t="str">
            <v>7</v>
          </cell>
          <cell r="I246" t="str">
            <v>0</v>
          </cell>
          <cell r="J246">
            <v>19</v>
          </cell>
          <cell r="K246" t="str">
            <v>5</v>
          </cell>
          <cell r="L246" t="str">
            <v>19</v>
          </cell>
          <cell r="M246" t="str">
            <v>1</v>
          </cell>
          <cell r="N246" t="str">
            <v>70</v>
          </cell>
          <cell r="O246" t="str">
            <v>0</v>
          </cell>
          <cell r="P246" t="str">
            <v>3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UACU5534460           </v>
          </cell>
          <cell r="U246" t="str">
            <v>03/02/2022</v>
          </cell>
          <cell r="V246" t="str">
            <v>10/03/2022</v>
          </cell>
          <cell r="W246" t="str">
            <v>CJ. CAMBIO ( ALVARO ) PUXE SBL/ Leticia A9582800000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3</v>
          </cell>
          <cell r="AB246" t="str">
            <v>74</v>
          </cell>
          <cell r="AC246" t="str">
            <v>11</v>
          </cell>
          <cell r="AD246" t="str">
            <v xml:space="preserve">UACU5534460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Não</v>
          </cell>
          <cell r="AJ246" t="str">
            <v>28/01/2022</v>
          </cell>
          <cell r="AK246" t="str">
            <v>Marítimo</v>
          </cell>
          <cell r="AL246" t="str">
            <v>04/02/2022</v>
          </cell>
          <cell r="AM246" t="str">
            <v>15/02/2022</v>
          </cell>
          <cell r="AN246" t="str">
            <v>2204690901</v>
          </cell>
        </row>
        <row r="247">
          <cell r="B247">
            <v>80534480</v>
          </cell>
          <cell r="C247" t="str">
            <v xml:space="preserve">540201239 </v>
          </cell>
          <cell r="E247" t="str">
            <v/>
          </cell>
          <cell r="F247" t="str">
            <v>VERDE</v>
          </cell>
          <cell r="G247" t="str">
            <v xml:space="preserve">MSC CATERINA                                      </v>
          </cell>
          <cell r="H247" t="str">
            <v>22</v>
          </cell>
          <cell r="I247" t="str">
            <v>0</v>
          </cell>
          <cell r="J247">
            <v>7</v>
          </cell>
          <cell r="K247" t="str">
            <v>3</v>
          </cell>
          <cell r="L247" t="str">
            <v>7</v>
          </cell>
          <cell r="M247" t="str">
            <v>0</v>
          </cell>
          <cell r="N247" t="str">
            <v>25</v>
          </cell>
          <cell r="O247" t="str">
            <v>4</v>
          </cell>
          <cell r="P247" t="str">
            <v>13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UETU5434932           </v>
          </cell>
          <cell r="U247" t="str">
            <v>24/02/2022</v>
          </cell>
          <cell r="V247" t="str">
            <v>24/02/2022</v>
          </cell>
          <cell r="W247" t="str">
            <v>CJ TRAVESSA ( DARIO ) PUXE SBL / Carlos A  4600300203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1</v>
          </cell>
          <cell r="AB247" t="str">
            <v>42</v>
          </cell>
          <cell r="AC247" t="str">
            <v>11</v>
          </cell>
          <cell r="AD247" t="str">
            <v xml:space="preserve">UETU5434932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Não</v>
          </cell>
          <cell r="AJ247" t="str">
            <v>28/01/2022</v>
          </cell>
          <cell r="AK247" t="str">
            <v>Marítimo</v>
          </cell>
          <cell r="AL247" t="str">
            <v>04/02/2022</v>
          </cell>
          <cell r="AM247" t="str">
            <v>15/02/2022</v>
          </cell>
          <cell r="AN247" t="str">
            <v>2203656920</v>
          </cell>
        </row>
        <row r="248">
          <cell r="B248">
            <v>80534509</v>
          </cell>
          <cell r="C248" t="str">
            <v xml:space="preserve">540201240 </v>
          </cell>
          <cell r="E248" t="str">
            <v/>
          </cell>
          <cell r="F248" t="str">
            <v>VERDE</v>
          </cell>
          <cell r="G248" t="str">
            <v xml:space="preserve">MSC CATERINA                                      </v>
          </cell>
          <cell r="H248" t="str">
            <v>23</v>
          </cell>
          <cell r="I248" t="str">
            <v>0</v>
          </cell>
          <cell r="J248">
            <v>2</v>
          </cell>
          <cell r="K248" t="str">
            <v>2</v>
          </cell>
          <cell r="L248" t="str">
            <v>2</v>
          </cell>
          <cell r="M248" t="str">
            <v>0</v>
          </cell>
          <cell r="N248" t="str">
            <v>0</v>
          </cell>
          <cell r="O248" t="str">
            <v>0</v>
          </cell>
          <cell r="P248" t="str">
            <v>22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FANU1724959           </v>
          </cell>
          <cell r="U248" t="str">
            <v>24/02/2022</v>
          </cell>
          <cell r="V248" t="str">
            <v>24/02/2022</v>
          </cell>
          <cell r="W248" t="str">
            <v>Rodrigo A9753300500</v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1</v>
          </cell>
          <cell r="AB248" t="str">
            <v>22</v>
          </cell>
          <cell r="AC248" t="str">
            <v>11</v>
          </cell>
          <cell r="AD248" t="str">
            <v xml:space="preserve">FANU1724959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28/01/2022</v>
          </cell>
          <cell r="AK248" t="str">
            <v>Marítimo</v>
          </cell>
          <cell r="AL248" t="str">
            <v>04/02/2022</v>
          </cell>
          <cell r="AM248" t="str">
            <v>15/02/2022</v>
          </cell>
          <cell r="AN248" t="str">
            <v>2203609957</v>
          </cell>
        </row>
        <row r="249">
          <cell r="B249">
            <v>80534510</v>
          </cell>
          <cell r="C249" t="str">
            <v xml:space="preserve">540201241 </v>
          </cell>
          <cell r="E249" t="str">
            <v/>
          </cell>
          <cell r="F249" t="str">
            <v>VERDE</v>
          </cell>
          <cell r="G249" t="str">
            <v xml:space="preserve">MSC CATERINA                                      </v>
          </cell>
          <cell r="H249" t="str">
            <v>24</v>
          </cell>
          <cell r="I249" t="str">
            <v>0</v>
          </cell>
          <cell r="J249">
            <v>21</v>
          </cell>
          <cell r="K249" t="str">
            <v>9</v>
          </cell>
          <cell r="L249" t="str">
            <v>21</v>
          </cell>
          <cell r="M249" t="str">
            <v>0</v>
          </cell>
          <cell r="N249" t="str">
            <v>5</v>
          </cell>
          <cell r="O249" t="str">
            <v>22</v>
          </cell>
          <cell r="P249" t="str">
            <v>22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GESU5320130           </v>
          </cell>
          <cell r="U249" t="str">
            <v>03/03/2022</v>
          </cell>
          <cell r="V249" t="str">
            <v>03/03/2022</v>
          </cell>
          <cell r="W249" t="str">
            <v>Patrick A9734920201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2</v>
          </cell>
          <cell r="AB249" t="str">
            <v>49</v>
          </cell>
          <cell r="AC249" t="str">
            <v>11</v>
          </cell>
          <cell r="AD249" t="str">
            <v xml:space="preserve">GESU5320130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Sim</v>
          </cell>
          <cell r="AJ249" t="str">
            <v>28/01/2022</v>
          </cell>
          <cell r="AK249" t="str">
            <v>Marítimo</v>
          </cell>
          <cell r="AL249" t="str">
            <v>04/02/2022</v>
          </cell>
          <cell r="AM249" t="str">
            <v>15/02/2022</v>
          </cell>
          <cell r="AN249" t="str">
            <v>2203512155</v>
          </cell>
        </row>
        <row r="250">
          <cell r="B250">
            <v>80534515</v>
          </cell>
          <cell r="C250" t="str">
            <v xml:space="preserve">540201242 </v>
          </cell>
          <cell r="E250" t="str">
            <v/>
          </cell>
          <cell r="F250" t="str">
            <v>VERDE</v>
          </cell>
          <cell r="G250" t="str">
            <v xml:space="preserve">MSC CATERINA                                      </v>
          </cell>
          <cell r="H250" t="str">
            <v>4</v>
          </cell>
          <cell r="I250" t="str">
            <v>0</v>
          </cell>
          <cell r="J250">
            <v>12</v>
          </cell>
          <cell r="K250" t="str">
            <v>3</v>
          </cell>
          <cell r="L250" t="str">
            <v>12</v>
          </cell>
          <cell r="M250" t="str">
            <v>0</v>
          </cell>
          <cell r="N250" t="str">
            <v>0</v>
          </cell>
          <cell r="O250" t="str">
            <v>14</v>
          </cell>
          <cell r="P250" t="str">
            <v>21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UACU5149606           </v>
          </cell>
          <cell r="U250" t="str">
            <v>14/03/2022</v>
          </cell>
          <cell r="V250" t="str">
            <v>14/03/2022</v>
          </cell>
          <cell r="W250" t="str">
            <v>Milani A6594100702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1</v>
          </cell>
          <cell r="AB250" t="str">
            <v>35</v>
          </cell>
          <cell r="AC250" t="str">
            <v>11</v>
          </cell>
          <cell r="AD250" t="str">
            <v xml:space="preserve">UACU5149606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Sim</v>
          </cell>
          <cell r="AJ250" t="str">
            <v>28/01/2022</v>
          </cell>
          <cell r="AK250" t="str">
            <v>Marítimo</v>
          </cell>
          <cell r="AL250" t="str">
            <v>04/02/2022</v>
          </cell>
          <cell r="AM250" t="str">
            <v>15/02/2022</v>
          </cell>
          <cell r="AN250" t="str">
            <v>2204776938</v>
          </cell>
        </row>
        <row r="251">
          <cell r="B251">
            <v>80534513</v>
          </cell>
          <cell r="C251" t="str">
            <v xml:space="preserve">540201243 </v>
          </cell>
          <cell r="E251" t="str">
            <v/>
          </cell>
          <cell r="F251" t="str">
            <v>VERDE</v>
          </cell>
          <cell r="G251" t="str">
            <v xml:space="preserve">MSC CATERINA                                      </v>
          </cell>
          <cell r="H251" t="str">
            <v>22</v>
          </cell>
          <cell r="I251" t="str">
            <v>0</v>
          </cell>
          <cell r="J251">
            <v>10</v>
          </cell>
          <cell r="K251" t="str">
            <v>4</v>
          </cell>
          <cell r="L251" t="str">
            <v>10</v>
          </cell>
          <cell r="M251" t="str">
            <v>0</v>
          </cell>
          <cell r="N251" t="str">
            <v>33</v>
          </cell>
          <cell r="O251" t="str">
            <v>7</v>
          </cell>
          <cell r="P251" t="str">
            <v>8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UACU5390110           </v>
          </cell>
          <cell r="U251" t="str">
            <v>24/02/2022</v>
          </cell>
          <cell r="V251" t="str">
            <v>24/02/2022</v>
          </cell>
          <cell r="W251" t="str">
            <v>CJ TRAVESSA ( DARIO ) PUXE SBL/ Mariana A9613101622 7284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2</v>
          </cell>
          <cell r="AB251" t="str">
            <v>48</v>
          </cell>
          <cell r="AC251" t="str">
            <v>11</v>
          </cell>
          <cell r="AD251" t="str">
            <v xml:space="preserve">UACU5390110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Não</v>
          </cell>
          <cell r="AJ251" t="str">
            <v>28/01/2022</v>
          </cell>
          <cell r="AK251" t="str">
            <v>Marítimo</v>
          </cell>
          <cell r="AL251" t="str">
            <v>04/02/2022</v>
          </cell>
          <cell r="AM251" t="str">
            <v>15/02/2022</v>
          </cell>
          <cell r="AN251" t="str">
            <v>2203657340</v>
          </cell>
        </row>
        <row r="252">
          <cell r="B252">
            <v>80534523</v>
          </cell>
          <cell r="C252" t="str">
            <v xml:space="preserve">540201245 </v>
          </cell>
          <cell r="E252" t="str">
            <v/>
          </cell>
          <cell r="F252" t="str">
            <v>VERDE</v>
          </cell>
          <cell r="G252" t="str">
            <v xml:space="preserve">MSC CATERINA                                      </v>
          </cell>
          <cell r="H252" t="str">
            <v>22</v>
          </cell>
          <cell r="I252" t="str">
            <v>0</v>
          </cell>
          <cell r="J252">
            <v>3</v>
          </cell>
          <cell r="K252" t="str">
            <v/>
          </cell>
          <cell r="L252" t="str">
            <v>3</v>
          </cell>
          <cell r="M252" t="str">
            <v>0</v>
          </cell>
          <cell r="N252" t="str">
            <v>11</v>
          </cell>
          <cell r="O252" t="str">
            <v>0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SEGU3569427           </v>
          </cell>
          <cell r="U252" t="str">
            <v>24/02/2022</v>
          </cell>
          <cell r="V252" t="str">
            <v>24/02/2022</v>
          </cell>
          <cell r="W252" t="str">
            <v>Guilherme A9060107221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1</v>
          </cell>
          <cell r="AB252" t="str">
            <v>11</v>
          </cell>
          <cell r="AC252" t="str">
            <v>11</v>
          </cell>
          <cell r="AD252" t="str">
            <v xml:space="preserve">SEGU3569427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Não</v>
          </cell>
          <cell r="AJ252" t="str">
            <v>28/01/2022</v>
          </cell>
          <cell r="AK252" t="str">
            <v>Marítimo</v>
          </cell>
          <cell r="AL252" t="str">
            <v>04/02/2022</v>
          </cell>
          <cell r="AM252" t="str">
            <v>15/02/2022</v>
          </cell>
          <cell r="AN252" t="str">
            <v>2203657358</v>
          </cell>
        </row>
        <row r="253">
          <cell r="B253">
            <v>80534539</v>
          </cell>
          <cell r="C253" t="str">
            <v xml:space="preserve">540201246 </v>
          </cell>
          <cell r="E253" t="str">
            <v/>
          </cell>
          <cell r="F253" t="str">
            <v>VERDE</v>
          </cell>
          <cell r="G253" t="str">
            <v xml:space="preserve">MSC CATERINA                                      </v>
          </cell>
          <cell r="H253" t="str">
            <v>15</v>
          </cell>
          <cell r="I253" t="str">
            <v>0</v>
          </cell>
          <cell r="J253">
            <v>4</v>
          </cell>
          <cell r="K253" t="str">
            <v>2</v>
          </cell>
          <cell r="L253" t="str">
            <v>4</v>
          </cell>
          <cell r="M253" t="str">
            <v>0</v>
          </cell>
          <cell r="N253" t="str">
            <v>11</v>
          </cell>
          <cell r="O253" t="str">
            <v>0</v>
          </cell>
          <cell r="P253" t="str">
            <v>0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HLBU2952566           </v>
          </cell>
          <cell r="U253" t="str">
            <v>02/03/2022</v>
          </cell>
          <cell r="V253" t="str">
            <v>02/03/2022</v>
          </cell>
          <cell r="W253" t="str">
            <v>Guilherme A9060107221</v>
          </cell>
          <cell r="X253" t="str">
            <v>FINALIZADO</v>
          </cell>
          <cell r="Y253" t="str">
            <v/>
          </cell>
          <cell r="Z253" t="str">
            <v>10</v>
          </cell>
          <cell r="AA253" t="str">
            <v>1</v>
          </cell>
          <cell r="AB253" t="str">
            <v>11</v>
          </cell>
          <cell r="AC253" t="str">
            <v>11</v>
          </cell>
          <cell r="AD253" t="str">
            <v xml:space="preserve">HLBU2952566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Sim</v>
          </cell>
          <cell r="AJ253" t="str">
            <v>28/01/2022</v>
          </cell>
          <cell r="AK253" t="str">
            <v>Marítimo</v>
          </cell>
          <cell r="AL253" t="str">
            <v>04/02/2022</v>
          </cell>
          <cell r="AM253" t="str">
            <v>15/02/2022</v>
          </cell>
          <cell r="AN253" t="str">
            <v>2203846096</v>
          </cell>
        </row>
        <row r="254">
          <cell r="B254">
            <v>80534550</v>
          </cell>
          <cell r="C254" t="str">
            <v xml:space="preserve">540201249 </v>
          </cell>
          <cell r="E254" t="str">
            <v/>
          </cell>
          <cell r="F254" t="str">
            <v>VERDE</v>
          </cell>
          <cell r="G254" t="str">
            <v xml:space="preserve">MSC CATERINA                                      </v>
          </cell>
          <cell r="H254" t="str">
            <v>24</v>
          </cell>
          <cell r="I254" t="str">
            <v>0</v>
          </cell>
          <cell r="J254">
            <v>15</v>
          </cell>
          <cell r="K254" t="str">
            <v>8</v>
          </cell>
          <cell r="L254" t="str">
            <v>15</v>
          </cell>
          <cell r="M254" t="str">
            <v>0</v>
          </cell>
          <cell r="N254" t="str">
            <v>17</v>
          </cell>
          <cell r="O254" t="str">
            <v>11</v>
          </cell>
          <cell r="P254" t="str">
            <v>11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UACU5169520           </v>
          </cell>
          <cell r="U254" t="str">
            <v>25/02/2022</v>
          </cell>
          <cell r="V254" t="str">
            <v/>
          </cell>
          <cell r="W254" t="str">
            <v/>
          </cell>
          <cell r="X254" t="str">
            <v>FINALIZADO</v>
          </cell>
          <cell r="Y254" t="str">
            <v/>
          </cell>
          <cell r="Z254" t="str">
            <v>10</v>
          </cell>
          <cell r="AA254" t="str">
            <v>2</v>
          </cell>
          <cell r="AB254" t="str">
            <v>39</v>
          </cell>
          <cell r="AC254" t="str">
            <v>11</v>
          </cell>
          <cell r="AD254" t="str">
            <v xml:space="preserve">UACU5169520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Processado</v>
          </cell>
          <cell r="AI254" t="str">
            <v>Sim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>2203508670</v>
          </cell>
        </row>
        <row r="255">
          <cell r="B255">
            <v>80534578</v>
          </cell>
          <cell r="C255" t="str">
            <v xml:space="preserve">540201250 </v>
          </cell>
          <cell r="E255" t="str">
            <v/>
          </cell>
          <cell r="F255" t="str">
            <v>VERDE</v>
          </cell>
          <cell r="G255" t="str">
            <v xml:space="preserve">MSC CATERINA                                      </v>
          </cell>
          <cell r="H255" t="str">
            <v>23</v>
          </cell>
          <cell r="I255" t="str">
            <v>0</v>
          </cell>
          <cell r="J255">
            <v>23</v>
          </cell>
          <cell r="K255" t="str">
            <v>9</v>
          </cell>
          <cell r="L255" t="str">
            <v>23</v>
          </cell>
          <cell r="M255" t="str">
            <v>77</v>
          </cell>
          <cell r="N255" t="str">
            <v>32</v>
          </cell>
          <cell r="O255" t="str">
            <v>1</v>
          </cell>
          <cell r="P255" t="str">
            <v>11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FSCU9976950           </v>
          </cell>
          <cell r="U255" t="str">
            <v>24/02/2022</v>
          </cell>
          <cell r="V255" t="str">
            <v>24/02/2022</v>
          </cell>
          <cell r="W255" t="str">
            <v>Ronie A3842600109</v>
          </cell>
          <cell r="X255" t="str">
            <v>FINALIZADO</v>
          </cell>
          <cell r="Y255" t="str">
            <v/>
          </cell>
          <cell r="Z255" t="str">
            <v>10</v>
          </cell>
          <cell r="AA255" t="str">
            <v>1</v>
          </cell>
          <cell r="AB255" t="str">
            <v>46</v>
          </cell>
          <cell r="AC255" t="str">
            <v>11</v>
          </cell>
          <cell r="AD255" t="str">
            <v xml:space="preserve">FSCU9976950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Processado</v>
          </cell>
          <cell r="AI255" t="str">
            <v>Sim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>2203608632</v>
          </cell>
        </row>
        <row r="256">
          <cell r="B256">
            <v>80534573</v>
          </cell>
          <cell r="C256" t="str">
            <v xml:space="preserve">540201252 </v>
          </cell>
          <cell r="E256" t="str">
            <v/>
          </cell>
          <cell r="F256" t="str">
            <v>VERDE</v>
          </cell>
          <cell r="G256" t="str">
            <v xml:space="preserve">MSC CATERINA                                      </v>
          </cell>
          <cell r="H256" t="str">
            <v>24</v>
          </cell>
          <cell r="I256" t="str">
            <v>0</v>
          </cell>
          <cell r="J256">
            <v>9</v>
          </cell>
          <cell r="K256" t="str">
            <v>4</v>
          </cell>
          <cell r="L256" t="str">
            <v>9</v>
          </cell>
          <cell r="M256" t="str">
            <v>0</v>
          </cell>
          <cell r="N256" t="str">
            <v>34</v>
          </cell>
          <cell r="O256" t="str">
            <v>0</v>
          </cell>
          <cell r="P256" t="str">
            <v>9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FANU1146341           </v>
          </cell>
          <cell r="U256" t="str">
            <v>17/03/2022</v>
          </cell>
          <cell r="V256" t="str">
            <v>17/03/2022</v>
          </cell>
          <cell r="W256" t="str">
            <v>Guilherme A0012001122</v>
          </cell>
          <cell r="X256" t="str">
            <v>FINALIZADO</v>
          </cell>
          <cell r="Y256" t="str">
            <v/>
          </cell>
          <cell r="Z256" t="str">
            <v>20</v>
          </cell>
          <cell r="AA256" t="str">
            <v>1</v>
          </cell>
          <cell r="AB256" t="str">
            <v>44</v>
          </cell>
          <cell r="AC256" t="str">
            <v>11</v>
          </cell>
          <cell r="AD256" t="str">
            <v xml:space="preserve">FANU1146341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Processado</v>
          </cell>
          <cell r="AI256" t="str">
            <v>Sim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>2203513674</v>
          </cell>
        </row>
        <row r="257">
          <cell r="B257">
            <v>80534574</v>
          </cell>
          <cell r="C257" t="str">
            <v xml:space="preserve">540201254 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24</v>
          </cell>
          <cell r="I257" t="str">
            <v>0</v>
          </cell>
          <cell r="J257">
            <v>91</v>
          </cell>
          <cell r="K257" t="str">
            <v>22</v>
          </cell>
          <cell r="L257" t="str">
            <v>91</v>
          </cell>
          <cell r="M257" t="str">
            <v>568</v>
          </cell>
          <cell r="N257" t="str">
            <v>3</v>
          </cell>
          <cell r="O257" t="str">
            <v>25</v>
          </cell>
          <cell r="P257" t="str">
            <v>13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HLBU3332770           </v>
          </cell>
          <cell r="U257" t="str">
            <v>24/02/2022</v>
          </cell>
          <cell r="V257" t="str">
            <v>23/02/2022</v>
          </cell>
          <cell r="W257" t="str">
            <v/>
          </cell>
          <cell r="X257" t="str">
            <v>FINALIZADO</v>
          </cell>
          <cell r="Y257" t="str">
            <v/>
          </cell>
          <cell r="Z257" t="str">
            <v>10</v>
          </cell>
          <cell r="AA257" t="str">
            <v>2</v>
          </cell>
          <cell r="AB257" t="str">
            <v>50</v>
          </cell>
          <cell r="AC257" t="str">
            <v>11</v>
          </cell>
          <cell r="AD257" t="str">
            <v xml:space="preserve">HLBU3332770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Processado</v>
          </cell>
          <cell r="AI257" t="str">
            <v>Sim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2203431490</v>
          </cell>
        </row>
        <row r="258">
          <cell r="B258">
            <v>80533675</v>
          </cell>
          <cell r="C258" t="str">
            <v xml:space="preserve">540201261 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23</v>
          </cell>
          <cell r="I258" t="str">
            <v>0</v>
          </cell>
          <cell r="J258">
            <v>13</v>
          </cell>
          <cell r="K258" t="str">
            <v>7</v>
          </cell>
          <cell r="L258" t="str">
            <v>13</v>
          </cell>
          <cell r="M258" t="str">
            <v>0</v>
          </cell>
          <cell r="N258" t="str">
            <v>40</v>
          </cell>
          <cell r="O258" t="str">
            <v>22</v>
          </cell>
          <cell r="P258" t="str">
            <v>8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FANU1741004           </v>
          </cell>
          <cell r="U258" t="str">
            <v>24/02/2022</v>
          </cell>
          <cell r="V258" t="str">
            <v>24/02/2022</v>
          </cell>
          <cell r="W258" t="str">
            <v>Guilherme A9060153602</v>
          </cell>
          <cell r="X258" t="str">
            <v>FINALIZADO</v>
          </cell>
          <cell r="Y258" t="str">
            <v/>
          </cell>
          <cell r="Z258" t="str">
            <v>10</v>
          </cell>
          <cell r="AA258" t="str">
            <v>1</v>
          </cell>
          <cell r="AB258" t="str">
            <v>70</v>
          </cell>
          <cell r="AC258" t="str">
            <v>11</v>
          </cell>
          <cell r="AD258" t="str">
            <v xml:space="preserve">FANU1741004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Processado</v>
          </cell>
          <cell r="AI258" t="str">
            <v>Não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2203609965</v>
          </cell>
        </row>
        <row r="259">
          <cell r="B259">
            <v>80533677</v>
          </cell>
          <cell r="C259" t="str">
            <v xml:space="preserve">540201263 </v>
          </cell>
          <cell r="E259" t="str">
            <v/>
          </cell>
          <cell r="F259" t="str">
            <v>VERDE</v>
          </cell>
          <cell r="G259" t="str">
            <v xml:space="preserve">MSC CATERINA                                      </v>
          </cell>
          <cell r="H259" t="str">
            <v>23</v>
          </cell>
          <cell r="I259" t="str">
            <v>0</v>
          </cell>
          <cell r="J259">
            <v>14</v>
          </cell>
          <cell r="K259" t="str">
            <v>6</v>
          </cell>
          <cell r="L259" t="str">
            <v>14</v>
          </cell>
          <cell r="M259" t="str">
            <v>0</v>
          </cell>
          <cell r="N259" t="str">
            <v>7</v>
          </cell>
          <cell r="O259" t="str">
            <v>18</v>
          </cell>
          <cell r="P259" t="str">
            <v>28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SEGU5619466           </v>
          </cell>
          <cell r="U259" t="str">
            <v>23/02/2022</v>
          </cell>
          <cell r="V259" t="str">
            <v>24/02/2022</v>
          </cell>
          <cell r="W259" t="str">
            <v>Silas A9607500409</v>
          </cell>
          <cell r="X259" t="str">
            <v>FINALIZADO</v>
          </cell>
          <cell r="Y259" t="str">
            <v/>
          </cell>
          <cell r="Z259" t="str">
            <v>10</v>
          </cell>
          <cell r="AA259" t="str">
            <v>2</v>
          </cell>
          <cell r="AB259" t="str">
            <v>53</v>
          </cell>
          <cell r="AC259" t="str">
            <v>11</v>
          </cell>
          <cell r="AD259" t="str">
            <v xml:space="preserve">SEGU5619466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Processado</v>
          </cell>
          <cell r="AI259" t="str">
            <v>Não</v>
          </cell>
          <cell r="AJ259" t="str">
            <v>28/01/2022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>2203609973</v>
          </cell>
        </row>
        <row r="260">
          <cell r="B260">
            <v>80533680</v>
          </cell>
          <cell r="C260" t="str">
            <v xml:space="preserve">540201264 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22</v>
          </cell>
          <cell r="I260" t="str">
            <v>0</v>
          </cell>
          <cell r="J260">
            <v>82</v>
          </cell>
          <cell r="K260" t="str">
            <v>25</v>
          </cell>
          <cell r="L260" t="str">
            <v>82</v>
          </cell>
          <cell r="M260" t="str">
            <v>810</v>
          </cell>
          <cell r="N260" t="str">
            <v>31</v>
          </cell>
          <cell r="O260" t="str">
            <v>9</v>
          </cell>
          <cell r="P260" t="str">
            <v>77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HLBU1323960           </v>
          </cell>
          <cell r="U260" t="str">
            <v>25/02/2022</v>
          </cell>
          <cell r="V260" t="str">
            <v>02/03/2022</v>
          </cell>
          <cell r="W260" t="str">
            <v>Patrick A0091533628</v>
          </cell>
          <cell r="X260" t="str">
            <v>FINALIZADO</v>
          </cell>
          <cell r="Y260" t="str">
            <v/>
          </cell>
          <cell r="Z260" t="str">
            <v>10</v>
          </cell>
          <cell r="AA260" t="str">
            <v>3</v>
          </cell>
          <cell r="AB260" t="str">
            <v>43</v>
          </cell>
          <cell r="AC260" t="str">
            <v>11</v>
          </cell>
          <cell r="AD260" t="str">
            <v xml:space="preserve">HLBU1323960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Processado</v>
          </cell>
          <cell r="AI260" t="str">
            <v>Sim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2203714262</v>
          </cell>
        </row>
        <row r="261">
          <cell r="B261">
            <v>80533685</v>
          </cell>
          <cell r="C261" t="str">
            <v xml:space="preserve">540201268 </v>
          </cell>
          <cell r="E261" t="str">
            <v/>
          </cell>
          <cell r="F261" t="str">
            <v>VERDE</v>
          </cell>
          <cell r="G261" t="str">
            <v xml:space="preserve">MSC CATERINA                                      </v>
          </cell>
          <cell r="H261" t="str">
            <v>15</v>
          </cell>
          <cell r="I261" t="str">
            <v>0</v>
          </cell>
          <cell r="J261">
            <v>38</v>
          </cell>
          <cell r="K261" t="str">
            <v>13</v>
          </cell>
          <cell r="L261" t="str">
            <v>38</v>
          </cell>
          <cell r="M261" t="str">
            <v>364</v>
          </cell>
          <cell r="N261" t="str">
            <v>0</v>
          </cell>
          <cell r="O261" t="str">
            <v>1</v>
          </cell>
          <cell r="P261" t="str">
            <v>31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TCNU1511989           </v>
          </cell>
          <cell r="U261" t="str">
            <v>03/03/2022</v>
          </cell>
          <cell r="V261" t="str">
            <v>03/03/2022</v>
          </cell>
          <cell r="W261" t="str">
            <v>Milani A3758802570 7354</v>
          </cell>
          <cell r="X261" t="str">
            <v>FINALIZADO</v>
          </cell>
          <cell r="Y261" t="str">
            <v/>
          </cell>
          <cell r="Z261" t="str">
            <v>10</v>
          </cell>
          <cell r="AA261" t="str">
            <v>3</v>
          </cell>
          <cell r="AB261" t="str">
            <v>40</v>
          </cell>
          <cell r="AC261" t="str">
            <v>11</v>
          </cell>
          <cell r="AD261" t="str">
            <v xml:space="preserve">TCNU1511989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Processado</v>
          </cell>
          <cell r="AI261" t="str">
            <v>Sim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>2203975724</v>
          </cell>
        </row>
        <row r="262">
          <cell r="B262">
            <v>80533728</v>
          </cell>
          <cell r="C262" t="str">
            <v xml:space="preserve">540201287 </v>
          </cell>
          <cell r="E262" t="str">
            <v/>
          </cell>
          <cell r="F262" t="str">
            <v>VERDE</v>
          </cell>
          <cell r="G262" t="str">
            <v xml:space="preserve">MSC CATERINA                                      </v>
          </cell>
          <cell r="H262" t="str">
            <v>14</v>
          </cell>
          <cell r="I262" t="str">
            <v>0</v>
          </cell>
          <cell r="J262">
            <v>186</v>
          </cell>
          <cell r="K262" t="str">
            <v>50</v>
          </cell>
          <cell r="L262" t="str">
            <v>186</v>
          </cell>
          <cell r="M262" t="str">
            <v>1321</v>
          </cell>
          <cell r="N262" t="str">
            <v>11</v>
          </cell>
          <cell r="O262" t="str">
            <v>4</v>
          </cell>
          <cell r="P262" t="str">
            <v>35</v>
          </cell>
          <cell r="Q262" t="str">
            <v>7</v>
          </cell>
          <cell r="R262" t="str">
            <v>7</v>
          </cell>
          <cell r="S262" t="str">
            <v>Não</v>
          </cell>
          <cell r="T262" t="str">
            <v xml:space="preserve">HLBU2527905           </v>
          </cell>
          <cell r="U262" t="str">
            <v>08/03/2022</v>
          </cell>
          <cell r="V262" t="str">
            <v>08/03/2022</v>
          </cell>
          <cell r="W262" t="str">
            <v>EXO.TRANSM. GW6E-2800 PUXE SBL/Patrick A0091533628 Ronie A9702602054</v>
          </cell>
          <cell r="X262" t="str">
            <v>FINALIZADO</v>
          </cell>
          <cell r="Y262" t="str">
            <v/>
          </cell>
          <cell r="Z262" t="str">
            <v>10</v>
          </cell>
          <cell r="AA262" t="str">
            <v>5</v>
          </cell>
          <cell r="AB262" t="str">
            <v>53</v>
          </cell>
          <cell r="AC262" t="str">
            <v>11</v>
          </cell>
          <cell r="AD262" t="str">
            <v xml:space="preserve">HLBU2527905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Processado</v>
          </cell>
          <cell r="AI262" t="str">
            <v>Não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>2204076006</v>
          </cell>
        </row>
        <row r="263">
          <cell r="B263">
            <v>80533669</v>
          </cell>
          <cell r="C263" t="str">
            <v xml:space="preserve">540201289 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24</v>
          </cell>
          <cell r="I263" t="str">
            <v>0</v>
          </cell>
          <cell r="J263">
            <v>50</v>
          </cell>
          <cell r="K263" t="str">
            <v>8</v>
          </cell>
          <cell r="L263" t="str">
            <v>50</v>
          </cell>
          <cell r="M263" t="str">
            <v>243</v>
          </cell>
          <cell r="N263" t="str">
            <v>14</v>
          </cell>
          <cell r="O263" t="str">
            <v>8</v>
          </cell>
          <cell r="P263" t="str">
            <v>6</v>
          </cell>
          <cell r="Q263" t="str">
            <v>1</v>
          </cell>
          <cell r="R263" t="str">
            <v>1</v>
          </cell>
          <cell r="S263" t="str">
            <v>Não</v>
          </cell>
          <cell r="T263" t="str">
            <v xml:space="preserve">FANU1412971           </v>
          </cell>
          <cell r="U263" t="str">
            <v>22/02/2022</v>
          </cell>
          <cell r="V263" t="str">
            <v>24/02/2022</v>
          </cell>
          <cell r="W263" t="str">
            <v>Patrick N000000005558/ Ronie A9672420105</v>
          </cell>
          <cell r="X263" t="str">
            <v>FINALIZADO</v>
          </cell>
          <cell r="Y263" t="str">
            <v/>
          </cell>
          <cell r="Z263" t="str">
            <v>10</v>
          </cell>
          <cell r="AA263" t="str">
            <v>6</v>
          </cell>
          <cell r="AB263" t="str">
            <v>33</v>
          </cell>
          <cell r="AC263" t="str">
            <v>11</v>
          </cell>
          <cell r="AD263" t="str">
            <v xml:space="preserve">FANU1412971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Processado</v>
          </cell>
          <cell r="AI263" t="str">
            <v>Sim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2203513712</v>
          </cell>
        </row>
        <row r="264">
          <cell r="B264">
            <v>80533777</v>
          </cell>
          <cell r="C264" t="str">
            <v xml:space="preserve">540201304 </v>
          </cell>
          <cell r="E264" t="str">
            <v/>
          </cell>
          <cell r="F264" t="str">
            <v>VERDE</v>
          </cell>
          <cell r="G264" t="str">
            <v xml:space="preserve">MSC CATERINA                                      </v>
          </cell>
          <cell r="H264" t="str">
            <v>24</v>
          </cell>
          <cell r="I264" t="str">
            <v>0</v>
          </cell>
          <cell r="J264">
            <v>61</v>
          </cell>
          <cell r="K264" t="str">
            <v>10</v>
          </cell>
          <cell r="L264" t="str">
            <v>61</v>
          </cell>
          <cell r="M264" t="str">
            <v>640</v>
          </cell>
          <cell r="N264" t="str">
            <v>11</v>
          </cell>
          <cell r="O264" t="str">
            <v>20</v>
          </cell>
          <cell r="P264" t="str">
            <v>33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TCLU8248774           </v>
          </cell>
          <cell r="U264" t="str">
            <v>23/02/2022</v>
          </cell>
          <cell r="V264" t="str">
            <v>02/03/2022</v>
          </cell>
          <cell r="W264" t="str">
            <v>Rodrigo N914112014028/ Ronie A9602600349</v>
          </cell>
          <cell r="X264" t="str">
            <v>FINALIZADO</v>
          </cell>
          <cell r="Y264" t="str">
            <v/>
          </cell>
          <cell r="Z264" t="str">
            <v>10</v>
          </cell>
          <cell r="AA264" t="str">
            <v>6</v>
          </cell>
          <cell r="AB264" t="str">
            <v>75</v>
          </cell>
          <cell r="AC264" t="str">
            <v>11</v>
          </cell>
          <cell r="AD264" t="str">
            <v xml:space="preserve">TCLU8248774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Processado</v>
          </cell>
          <cell r="AI264" t="str">
            <v>Sim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>2203513739</v>
          </cell>
        </row>
        <row r="265">
          <cell r="B265">
            <v>80533492</v>
          </cell>
          <cell r="C265" t="str">
            <v xml:space="preserve">540201309 </v>
          </cell>
          <cell r="E265" t="str">
            <v/>
          </cell>
          <cell r="F265" t="str">
            <v>VERDE</v>
          </cell>
          <cell r="G265" t="str">
            <v xml:space="preserve">MSC CATERINA                                      </v>
          </cell>
          <cell r="H265" t="str">
            <v>22</v>
          </cell>
          <cell r="I265" t="str">
            <v>0</v>
          </cell>
          <cell r="J265">
            <v>34</v>
          </cell>
          <cell r="K265" t="str">
            <v>9</v>
          </cell>
          <cell r="L265" t="str">
            <v>34</v>
          </cell>
          <cell r="M265" t="str">
            <v>241</v>
          </cell>
          <cell r="N265" t="str">
            <v>6</v>
          </cell>
          <cell r="O265" t="str">
            <v>15</v>
          </cell>
          <cell r="P265" t="str">
            <v>20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FSCU9371336           </v>
          </cell>
          <cell r="U265" t="str">
            <v>25/02/2022</v>
          </cell>
          <cell r="V265" t="str">
            <v>25/02/2022</v>
          </cell>
          <cell r="W265" t="str">
            <v>Guilherme A9615017693 / A6965007375</v>
          </cell>
          <cell r="X265" t="str">
            <v>FINALIZADO</v>
          </cell>
          <cell r="Y265" t="str">
            <v/>
          </cell>
          <cell r="Z265" t="str">
            <v>10</v>
          </cell>
          <cell r="AA265" t="str">
            <v>4</v>
          </cell>
          <cell r="AB265" t="str">
            <v>55</v>
          </cell>
          <cell r="AC265" t="str">
            <v>11</v>
          </cell>
          <cell r="AD265" t="str">
            <v xml:space="preserve">FSCU9371336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Processado</v>
          </cell>
          <cell r="AI265" t="str">
            <v>Sim</v>
          </cell>
          <cell r="AJ265" t="str">
            <v>14/01/2022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>2203696531</v>
          </cell>
        </row>
        <row r="266">
          <cell r="B266">
            <v>80533876</v>
          </cell>
          <cell r="C266" t="str">
            <v xml:space="preserve">540201327 </v>
          </cell>
          <cell r="E266" t="str">
            <v/>
          </cell>
          <cell r="F266" t="str">
            <v>VERDE</v>
          </cell>
          <cell r="G266" t="str">
            <v xml:space="preserve">MSC CATERINA                                      </v>
          </cell>
          <cell r="H266" t="str">
            <v>14</v>
          </cell>
          <cell r="I266" t="str">
            <v>0</v>
          </cell>
          <cell r="J266">
            <v>8</v>
          </cell>
          <cell r="K266" t="str">
            <v>3</v>
          </cell>
          <cell r="L266" t="str">
            <v>8</v>
          </cell>
          <cell r="M266" t="str">
            <v>1</v>
          </cell>
          <cell r="N266" t="str">
            <v>37</v>
          </cell>
          <cell r="O266" t="str">
            <v>0</v>
          </cell>
          <cell r="P266" t="str">
            <v>4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CAIU9584870           </v>
          </cell>
          <cell r="U266" t="str">
            <v>08/03/2022</v>
          </cell>
          <cell r="V266" t="str">
            <v>08/03/2022</v>
          </cell>
          <cell r="W266" t="str">
            <v>CJ. CAMBIO ( ALVARO ) PUXE SBL/ Leticia A9582800000</v>
          </cell>
          <cell r="X266" t="str">
            <v>FINALIZADO</v>
          </cell>
          <cell r="Y266" t="str">
            <v/>
          </cell>
          <cell r="Z266" t="str">
            <v>10</v>
          </cell>
          <cell r="AA266" t="str">
            <v>1</v>
          </cell>
          <cell r="AB266" t="str">
            <v>42</v>
          </cell>
          <cell r="AC266" t="str">
            <v>11</v>
          </cell>
          <cell r="AD266" t="str">
            <v xml:space="preserve">CAIU9584870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Processado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>2204066760</v>
          </cell>
        </row>
        <row r="267">
          <cell r="B267">
            <v>80533893</v>
          </cell>
          <cell r="C267" t="str">
            <v xml:space="preserve">540201344 </v>
          </cell>
          <cell r="E267" t="str">
            <v/>
          </cell>
          <cell r="F267" t="str">
            <v>VERDE</v>
          </cell>
          <cell r="G267" t="str">
            <v xml:space="preserve">MSC CATERINA                                      </v>
          </cell>
          <cell r="H267" t="str">
            <v>22</v>
          </cell>
          <cell r="I267" t="str">
            <v>0</v>
          </cell>
          <cell r="J267">
            <v>73</v>
          </cell>
          <cell r="K267" t="str">
            <v>30</v>
          </cell>
          <cell r="L267" t="str">
            <v>73</v>
          </cell>
          <cell r="M267" t="str">
            <v>296</v>
          </cell>
          <cell r="N267" t="str">
            <v>59</v>
          </cell>
          <cell r="O267" t="str">
            <v>1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GESU5569756           </v>
          </cell>
          <cell r="U267" t="str">
            <v>25/02/2022</v>
          </cell>
          <cell r="V267" t="str">
            <v>25/02/2022</v>
          </cell>
          <cell r="W267" t="str">
            <v>CJ. CAMBIO ( ALVARO ) PUXE SBL / Patrick A0061530628</v>
          </cell>
          <cell r="X267" t="str">
            <v>FINALIZADO</v>
          </cell>
          <cell r="Y267" t="str">
            <v/>
          </cell>
          <cell r="Z267" t="str">
            <v>10</v>
          </cell>
          <cell r="AA267" t="str">
            <v>2</v>
          </cell>
          <cell r="AB267" t="str">
            <v>68</v>
          </cell>
          <cell r="AC267" t="str">
            <v>11</v>
          </cell>
          <cell r="AD267" t="str">
            <v xml:space="preserve">GESU5569756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Processado</v>
          </cell>
          <cell r="AI267" t="str">
            <v>Não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>2203696140</v>
          </cell>
        </row>
        <row r="268">
          <cell r="B268">
            <v>80533897</v>
          </cell>
          <cell r="C268" t="str">
            <v xml:space="preserve">540201346 </v>
          </cell>
          <cell r="E268" t="str">
            <v/>
          </cell>
          <cell r="F268" t="str">
            <v>VERDE</v>
          </cell>
          <cell r="G268" t="str">
            <v xml:space="preserve">MSC CATERINA                                      </v>
          </cell>
          <cell r="H268" t="str">
            <v>24</v>
          </cell>
          <cell r="I268" t="str">
            <v>0</v>
          </cell>
          <cell r="J268">
            <v>10</v>
          </cell>
          <cell r="K268" t="str">
            <v>3</v>
          </cell>
          <cell r="L268" t="str">
            <v>10</v>
          </cell>
          <cell r="M268" t="str">
            <v>0</v>
          </cell>
          <cell r="N268" t="str">
            <v>3</v>
          </cell>
          <cell r="O268" t="str">
            <v>13</v>
          </cell>
          <cell r="P268" t="str">
            <v>37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UACU5635038           </v>
          </cell>
          <cell r="U268" t="str">
            <v>03/02/2022</v>
          </cell>
          <cell r="V268" t="str">
            <v>03/03/2022</v>
          </cell>
          <cell r="W268" t="str">
            <v>Milani A9448801014</v>
          </cell>
          <cell r="X268" t="str">
            <v>FINALIZADO</v>
          </cell>
          <cell r="Y268" t="str">
            <v/>
          </cell>
          <cell r="Z268" t="str">
            <v>10</v>
          </cell>
          <cell r="AA268" t="str">
            <v>3</v>
          </cell>
          <cell r="AB268" t="str">
            <v>53</v>
          </cell>
          <cell r="AC268" t="str">
            <v>11</v>
          </cell>
          <cell r="AD268" t="str">
            <v xml:space="preserve">UACU5635038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Processado</v>
          </cell>
          <cell r="AI268" t="str">
            <v>Não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>2203513704</v>
          </cell>
        </row>
        <row r="269">
          <cell r="B269">
            <v>80533919</v>
          </cell>
          <cell r="C269" t="str">
            <v xml:space="preserve">540201347 </v>
          </cell>
          <cell r="E269" t="str">
            <v/>
          </cell>
          <cell r="F269" t="str">
            <v>VERDE</v>
          </cell>
          <cell r="G269" t="str">
            <v xml:space="preserve">MSC CATERINA                                      </v>
          </cell>
          <cell r="H269" t="str">
            <v>22</v>
          </cell>
          <cell r="I269" t="str">
            <v>0</v>
          </cell>
          <cell r="J269">
            <v>23</v>
          </cell>
          <cell r="K269" t="str">
            <v>9</v>
          </cell>
          <cell r="L269" t="str">
            <v>23</v>
          </cell>
          <cell r="M269" t="str">
            <v>135</v>
          </cell>
          <cell r="N269" t="str">
            <v>5</v>
          </cell>
          <cell r="O269" t="str">
            <v>21</v>
          </cell>
          <cell r="P269" t="str">
            <v>20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TCLU8218804           </v>
          </cell>
          <cell r="U269" t="str">
            <v>25/02/2022</v>
          </cell>
          <cell r="V269" t="str">
            <v>25/02/2022</v>
          </cell>
          <cell r="W269" t="str">
            <v>Ronie A0029817781</v>
          </cell>
          <cell r="X269" t="str">
            <v>FINALIZADO</v>
          </cell>
          <cell r="Y269" t="str">
            <v/>
          </cell>
          <cell r="Z269" t="str">
            <v>10</v>
          </cell>
          <cell r="AA269" t="str">
            <v>2</v>
          </cell>
          <cell r="AB269" t="str">
            <v>48</v>
          </cell>
          <cell r="AC269" t="str">
            <v>11</v>
          </cell>
          <cell r="AD269" t="str">
            <v xml:space="preserve">TCLU8218804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Processado</v>
          </cell>
          <cell r="AI269" t="str">
            <v>Não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>2203695055</v>
          </cell>
        </row>
        <row r="270">
          <cell r="B270">
            <v>80533945</v>
          </cell>
          <cell r="C270" t="str">
            <v xml:space="preserve">540201350 </v>
          </cell>
          <cell r="E270" t="str">
            <v/>
          </cell>
          <cell r="F270" t="str">
            <v>VERDE</v>
          </cell>
          <cell r="G270" t="str">
            <v xml:space="preserve">MSC CATERINA                                      </v>
          </cell>
          <cell r="H270" t="str">
            <v>24</v>
          </cell>
          <cell r="I270" t="str">
            <v>0</v>
          </cell>
          <cell r="J270">
            <v>86</v>
          </cell>
          <cell r="K270" t="str">
            <v>23</v>
          </cell>
          <cell r="L270" t="str">
            <v>86</v>
          </cell>
          <cell r="M270" t="str">
            <v>473</v>
          </cell>
          <cell r="N270" t="str">
            <v>44</v>
          </cell>
          <cell r="O270" t="str">
            <v>10</v>
          </cell>
          <cell r="P270" t="str">
            <v>10</v>
          </cell>
          <cell r="Q270" t="str">
            <v>5</v>
          </cell>
          <cell r="R270" t="str">
            <v>5</v>
          </cell>
          <cell r="S270" t="str">
            <v>Não</v>
          </cell>
          <cell r="T270" t="str">
            <v xml:space="preserve">BMOU4491100           </v>
          </cell>
          <cell r="U270" t="str">
            <v>24/02/2022</v>
          </cell>
          <cell r="V270" t="str">
            <v>24/02/2022</v>
          </cell>
          <cell r="W270" t="str">
            <v>Carlos A  5410502022</v>
          </cell>
          <cell r="X270" t="str">
            <v>FINALIZADO</v>
          </cell>
          <cell r="Y270" t="str">
            <v/>
          </cell>
          <cell r="Z270" t="str">
            <v>10</v>
          </cell>
          <cell r="AA270" t="str">
            <v>3</v>
          </cell>
          <cell r="AB270" t="str">
            <v>32</v>
          </cell>
          <cell r="AC270" t="str">
            <v>11</v>
          </cell>
          <cell r="AD270" t="str">
            <v xml:space="preserve">BMOU4491100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Processado</v>
          </cell>
          <cell r="AI270" t="str">
            <v>Sim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>2203508743</v>
          </cell>
        </row>
        <row r="271">
          <cell r="B271">
            <v>80533956</v>
          </cell>
          <cell r="C271" t="str">
            <v xml:space="preserve">540201351 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21</v>
          </cell>
          <cell r="I271" t="str">
            <v>0</v>
          </cell>
          <cell r="J271">
            <v>10</v>
          </cell>
          <cell r="K271" t="str">
            <v>6</v>
          </cell>
          <cell r="L271" t="str">
            <v>10</v>
          </cell>
          <cell r="M271" t="str">
            <v>0</v>
          </cell>
          <cell r="N271" t="str">
            <v>4</v>
          </cell>
          <cell r="O271" t="str">
            <v>2</v>
          </cell>
          <cell r="P271" t="str">
            <v>38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HLBU2442855           </v>
          </cell>
          <cell r="U271" t="str">
            <v>02/03/2022</v>
          </cell>
          <cell r="V271" t="str">
            <v>02/03/2022</v>
          </cell>
          <cell r="W271" t="str">
            <v>Leticia A9408801185    7C72</v>
          </cell>
          <cell r="X271" t="str">
            <v>FINALIZADO</v>
          </cell>
          <cell r="Y271" t="str">
            <v/>
          </cell>
          <cell r="Z271" t="str">
            <v>10</v>
          </cell>
          <cell r="AA271" t="str">
            <v>3</v>
          </cell>
          <cell r="AB271" t="str">
            <v>44</v>
          </cell>
          <cell r="AC271" t="str">
            <v>11</v>
          </cell>
          <cell r="AD271" t="str">
            <v xml:space="preserve">HLBU2442855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Processado</v>
          </cell>
          <cell r="AI271" t="str">
            <v>Sim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2203815956</v>
          </cell>
        </row>
        <row r="272">
          <cell r="B272">
            <v>80533955</v>
          </cell>
          <cell r="C272" t="str">
            <v xml:space="preserve">540201353 </v>
          </cell>
          <cell r="E272" t="str">
            <v/>
          </cell>
          <cell r="F272" t="str">
            <v>VERDE</v>
          </cell>
          <cell r="G272" t="str">
            <v xml:space="preserve">MSC CATERINA                                      </v>
          </cell>
          <cell r="H272" t="str">
            <v>23</v>
          </cell>
          <cell r="I272" t="str">
            <v>0</v>
          </cell>
          <cell r="J272">
            <v>84</v>
          </cell>
          <cell r="K272" t="str">
            <v>20</v>
          </cell>
          <cell r="L272" t="str">
            <v>84</v>
          </cell>
          <cell r="M272" t="str">
            <v>362</v>
          </cell>
          <cell r="N272" t="str">
            <v>0</v>
          </cell>
          <cell r="O272" t="str">
            <v>0</v>
          </cell>
          <cell r="P272" t="str">
            <v>7</v>
          </cell>
          <cell r="Q272" t="str">
            <v>6</v>
          </cell>
          <cell r="R272" t="str">
            <v>6</v>
          </cell>
          <cell r="S272" t="str">
            <v>Não</v>
          </cell>
          <cell r="T272" t="str">
            <v xml:space="preserve">UACU5744471           </v>
          </cell>
          <cell r="U272" t="str">
            <v>24/02/2022</v>
          </cell>
          <cell r="V272" t="str">
            <v>02/03/2022</v>
          </cell>
          <cell r="W272" t="str">
            <v>Carlos A  5410502022</v>
          </cell>
          <cell r="X272" t="str">
            <v>FINALIZADO</v>
          </cell>
          <cell r="Y272" t="str">
            <v/>
          </cell>
          <cell r="Z272" t="str">
            <v>10</v>
          </cell>
          <cell r="AA272" t="str">
            <v>3</v>
          </cell>
          <cell r="AB272" t="str">
            <v>39</v>
          </cell>
          <cell r="AC272" t="str">
            <v>11</v>
          </cell>
          <cell r="AD272" t="str">
            <v xml:space="preserve">UACU5744471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Processado</v>
          </cell>
          <cell r="AI272" t="str">
            <v>Sim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2203608675</v>
          </cell>
        </row>
        <row r="273">
          <cell r="B273">
            <v>80533873</v>
          </cell>
          <cell r="C273" t="str">
            <v xml:space="preserve">540201360 </v>
          </cell>
          <cell r="E273" t="str">
            <v/>
          </cell>
          <cell r="F273" t="str">
            <v>VERDE</v>
          </cell>
          <cell r="G273" t="str">
            <v xml:space="preserve">MSC CATERINA                                      </v>
          </cell>
          <cell r="H273" t="str">
            <v>4</v>
          </cell>
          <cell r="I273" t="str">
            <v>0</v>
          </cell>
          <cell r="J273">
            <v>19</v>
          </cell>
          <cell r="K273" t="str">
            <v>8</v>
          </cell>
          <cell r="L273" t="str">
            <v>19</v>
          </cell>
          <cell r="M273" t="str">
            <v>1</v>
          </cell>
          <cell r="N273" t="str">
            <v>0</v>
          </cell>
          <cell r="O273" t="str">
            <v>7</v>
          </cell>
          <cell r="P273" t="str">
            <v>35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HLBU1766870           </v>
          </cell>
          <cell r="U273" t="str">
            <v>17/03/2022</v>
          </cell>
          <cell r="V273" t="str">
            <v>17/03/2022</v>
          </cell>
          <cell r="W273" t="str">
            <v>Leticia A9408801185     7C72</v>
          </cell>
          <cell r="X273" t="str">
            <v>FINALIZADO</v>
          </cell>
          <cell r="Y273" t="str">
            <v/>
          </cell>
          <cell r="Z273" t="str">
            <v>10</v>
          </cell>
          <cell r="AA273" t="str">
            <v>1</v>
          </cell>
          <cell r="AB273" t="str">
            <v>43</v>
          </cell>
          <cell r="AC273" t="str">
            <v>11</v>
          </cell>
          <cell r="AD273" t="str">
            <v xml:space="preserve">HLBU1766870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Processado</v>
          </cell>
          <cell r="AI273" t="str">
            <v>Sim</v>
          </cell>
          <cell r="AJ273" t="str">
            <v>28/01/2022</v>
          </cell>
          <cell r="AK273" t="str">
            <v>Marítimo</v>
          </cell>
          <cell r="AL273" t="str">
            <v>04/02/2022</v>
          </cell>
          <cell r="AM273" t="str">
            <v>15/02/2022</v>
          </cell>
          <cell r="AN273" t="str">
            <v>2204836329</v>
          </cell>
        </row>
        <row r="274">
          <cell r="B274">
            <v>80533950</v>
          </cell>
          <cell r="C274" t="str">
            <v xml:space="preserve">540201362 </v>
          </cell>
          <cell r="E274" t="str">
            <v/>
          </cell>
          <cell r="F274" t="str">
            <v>VERDE</v>
          </cell>
          <cell r="G274" t="str">
            <v xml:space="preserve">MSC CATERINA                                      </v>
          </cell>
          <cell r="H274" t="str">
            <v>23</v>
          </cell>
          <cell r="I274" t="str">
            <v>0</v>
          </cell>
          <cell r="J274">
            <v>38</v>
          </cell>
          <cell r="K274" t="str">
            <v>7</v>
          </cell>
          <cell r="L274" t="str">
            <v>38</v>
          </cell>
          <cell r="M274" t="str">
            <v>653</v>
          </cell>
          <cell r="N274" t="str">
            <v>17</v>
          </cell>
          <cell r="O274" t="str">
            <v>8</v>
          </cell>
          <cell r="P274" t="str">
            <v>7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HLXU8225392           </v>
          </cell>
          <cell r="U274" t="str">
            <v>24/02/2022</v>
          </cell>
          <cell r="V274" t="str">
            <v/>
          </cell>
          <cell r="W274" t="str">
            <v>Ronie A9602671917</v>
          </cell>
          <cell r="X274" t="str">
            <v>FINALIZADO</v>
          </cell>
          <cell r="Y274" t="str">
            <v/>
          </cell>
          <cell r="Z274" t="str">
            <v>10</v>
          </cell>
          <cell r="AA274" t="str">
            <v>2</v>
          </cell>
          <cell r="AB274" t="str">
            <v>40</v>
          </cell>
          <cell r="AC274" t="str">
            <v>11</v>
          </cell>
          <cell r="AD274" t="str">
            <v xml:space="preserve">HLXU8225392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Processado</v>
          </cell>
          <cell r="AI274" t="str">
            <v>Sim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>2203608640</v>
          </cell>
        </row>
        <row r="275">
          <cell r="B275">
            <v>80534053</v>
          </cell>
          <cell r="C275" t="str">
            <v xml:space="preserve">540201363 </v>
          </cell>
          <cell r="E275" t="str">
            <v/>
          </cell>
          <cell r="F275" t="str">
            <v>VERDE</v>
          </cell>
          <cell r="G275" t="str">
            <v xml:space="preserve">MSC CATERINA                                      </v>
          </cell>
          <cell r="H275" t="str">
            <v>24</v>
          </cell>
          <cell r="I275" t="str">
            <v>0</v>
          </cell>
          <cell r="J275">
            <v>34</v>
          </cell>
          <cell r="K275" t="str">
            <v>15</v>
          </cell>
          <cell r="L275" t="str">
            <v>34</v>
          </cell>
          <cell r="M275" t="str">
            <v>188</v>
          </cell>
          <cell r="N275" t="str">
            <v>38</v>
          </cell>
          <cell r="O275" t="str">
            <v>3</v>
          </cell>
          <cell r="P275" t="str">
            <v>3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HAMU1233254           </v>
          </cell>
          <cell r="U275" t="str">
            <v>22/02/2022</v>
          </cell>
          <cell r="V275" t="str">
            <v>24/02/2022</v>
          </cell>
          <cell r="W275" t="str">
            <v>CJ. CAMBIO ( ALVARO ) PUXE SBL/ Rodrigo A0061530628 / A0061530728</v>
          </cell>
          <cell r="X275" t="str">
            <v>FINALIZADO</v>
          </cell>
          <cell r="Y275" t="str">
            <v/>
          </cell>
          <cell r="Z275" t="str">
            <v>10</v>
          </cell>
          <cell r="AA275" t="str">
            <v>3</v>
          </cell>
          <cell r="AB275" t="str">
            <v>48</v>
          </cell>
          <cell r="AC275" t="str">
            <v>11</v>
          </cell>
          <cell r="AD275" t="str">
            <v xml:space="preserve">HAMU1233254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Processado</v>
          </cell>
          <cell r="AI275" t="str">
            <v>Sim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>2203508727</v>
          </cell>
        </row>
        <row r="276">
          <cell r="B276">
            <v>80534527</v>
          </cell>
          <cell r="C276" t="str">
            <v xml:space="preserve">540201471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H276"/>
          <cell r="I276" t="str">
            <v/>
          </cell>
          <cell r="J276">
            <v>54</v>
          </cell>
          <cell r="K276" t="str">
            <v>34</v>
          </cell>
          <cell r="L276" t="str">
            <v>54</v>
          </cell>
          <cell r="M276" t="str">
            <v>131</v>
          </cell>
          <cell r="N276" t="str">
            <v>43</v>
          </cell>
          <cell r="O276" t="str">
            <v>0</v>
          </cell>
          <cell r="P276" t="str">
            <v>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BEAU4196481           </v>
          </cell>
          <cell r="U276" t="str">
            <v>02/02/2022</v>
          </cell>
          <cell r="V276" t="str">
            <v/>
          </cell>
          <cell r="W276" t="str">
            <v>CJ. CAMBIO ( ALVARO ) PUXE SBL/ Patrick A0061530728</v>
          </cell>
          <cell r="X276" t="str">
            <v/>
          </cell>
          <cell r="Y276" t="str">
            <v/>
          </cell>
          <cell r="Z276" t="str">
            <v>14</v>
          </cell>
          <cell r="AA276" t="str">
            <v>5</v>
          </cell>
          <cell r="AB276" t="str">
            <v>48</v>
          </cell>
          <cell r="AC276" t="str">
            <v>11</v>
          </cell>
          <cell r="AD276" t="str">
            <v xml:space="preserve">BEAU4196481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>2205071628</v>
          </cell>
        </row>
        <row r="277">
          <cell r="B277">
            <v>80534933</v>
          </cell>
          <cell r="C277" t="str">
            <v xml:space="preserve">540201476 </v>
          </cell>
          <cell r="E277" t="str">
            <v/>
          </cell>
          <cell r="F277" t="str">
            <v>VERDE</v>
          </cell>
          <cell r="G277" t="str">
            <v xml:space="preserve">MSC ATHENS                                        </v>
          </cell>
          <cell r="H277" t="str">
            <v>10</v>
          </cell>
          <cell r="I277" t="str">
            <v/>
          </cell>
          <cell r="J277">
            <v>27</v>
          </cell>
          <cell r="K277" t="str">
            <v>7</v>
          </cell>
          <cell r="L277" t="str">
            <v>27</v>
          </cell>
          <cell r="M277" t="str">
            <v>88</v>
          </cell>
          <cell r="N277" t="str">
            <v>15</v>
          </cell>
          <cell r="O277" t="str">
            <v>4</v>
          </cell>
          <cell r="P277" t="str">
            <v>17</v>
          </cell>
          <cell r="Q277" t="str">
            <v>1</v>
          </cell>
          <cell r="R277" t="str">
            <v>1</v>
          </cell>
          <cell r="S277" t="str">
            <v>Não</v>
          </cell>
          <cell r="T277" t="str">
            <v xml:space="preserve">HLBU3312619           </v>
          </cell>
          <cell r="U277" t="str">
            <v>11/03/2022</v>
          </cell>
          <cell r="V277" t="str">
            <v/>
          </cell>
          <cell r="W277" t="str">
            <v>Leticia A0009913171</v>
          </cell>
          <cell r="X277" t="str">
            <v>SBL</v>
          </cell>
          <cell r="Y277" t="str">
            <v/>
          </cell>
          <cell r="Z277" t="str">
            <v>20</v>
          </cell>
          <cell r="AA277" t="str">
            <v>4</v>
          </cell>
          <cell r="AB277" t="str">
            <v>39</v>
          </cell>
          <cell r="AC277" t="str">
            <v>11</v>
          </cell>
          <cell r="AD277" t="str">
            <v xml:space="preserve">HLBU3312619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>2204337845</v>
          </cell>
        </row>
        <row r="278">
          <cell r="B278">
            <v>80534963</v>
          </cell>
          <cell r="C278" t="str">
            <v xml:space="preserve">540201479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H278"/>
          <cell r="I278" t="str">
            <v/>
          </cell>
          <cell r="J278">
            <v>4</v>
          </cell>
          <cell r="K278" t="str">
            <v/>
          </cell>
          <cell r="L278" t="str">
            <v>4</v>
          </cell>
          <cell r="M278" t="str">
            <v>0</v>
          </cell>
          <cell r="N278" t="str">
            <v>21</v>
          </cell>
          <cell r="O278" t="str">
            <v>0</v>
          </cell>
          <cell r="P278" t="str">
            <v>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UETU2390297           </v>
          </cell>
          <cell r="U278" t="str">
            <v>18/03/2022</v>
          </cell>
          <cell r="V278" t="str">
            <v/>
          </cell>
          <cell r="W278" t="str">
            <v/>
          </cell>
          <cell r="X278" t="str">
            <v>DTA EADI</v>
          </cell>
          <cell r="Y278" t="str">
            <v>11/03/2022</v>
          </cell>
          <cell r="Z278" t="str">
            <v xml:space="preserve">8 </v>
          </cell>
          <cell r="AA278" t="str">
            <v>1</v>
          </cell>
          <cell r="AB278" t="str">
            <v>21</v>
          </cell>
          <cell r="AC278" t="str">
            <v>11</v>
          </cell>
          <cell r="AD278" t="str">
            <v xml:space="preserve">UETU2390297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80534606</v>
          </cell>
          <cell r="C279" t="str">
            <v xml:space="preserve">540201480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H279"/>
          <cell r="I279" t="str">
            <v/>
          </cell>
          <cell r="J279">
            <v>6</v>
          </cell>
          <cell r="K279" t="str">
            <v>4</v>
          </cell>
          <cell r="L279" t="str">
            <v>6</v>
          </cell>
          <cell r="M279" t="str">
            <v>0</v>
          </cell>
          <cell r="N279" t="str">
            <v>6</v>
          </cell>
          <cell r="O279" t="str">
            <v>4</v>
          </cell>
          <cell r="P279" t="str">
            <v>6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HLXU8243930           </v>
          </cell>
          <cell r="U279" t="str">
            <v>25/03/2022</v>
          </cell>
          <cell r="V279" t="str">
            <v/>
          </cell>
          <cell r="W279" t="str">
            <v>REFORCO DIR ( DARIO ) PUXE SBL</v>
          </cell>
          <cell r="X279" t="str">
            <v>DTA EADI</v>
          </cell>
          <cell r="Y279" t="str">
            <v>11/03/2022</v>
          </cell>
          <cell r="Z279" t="str">
            <v xml:space="preserve">8 </v>
          </cell>
          <cell r="AA279" t="str">
            <v>1</v>
          </cell>
          <cell r="AB279" t="str">
            <v>16</v>
          </cell>
          <cell r="AC279" t="str">
            <v>11</v>
          </cell>
          <cell r="AD279" t="str">
            <v xml:space="preserve">HLXU8243930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80534609</v>
          </cell>
          <cell r="C280" t="str">
            <v xml:space="preserve">540201481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H280"/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0</v>
          </cell>
          <cell r="P280" t="str">
            <v>32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GESU6415009           </v>
          </cell>
          <cell r="U280" t="str">
            <v>25/03/2022</v>
          </cell>
          <cell r="V280" t="str">
            <v>22/03/2022</v>
          </cell>
          <cell r="W280" t="str">
            <v>REFORCO ESQ ( DARIO ) PUXE SBL / EXO.TRANSM. GW6E-2800/200KV-12 ( TEZOTO-GIBA ) PUXE SBL</v>
          </cell>
          <cell r="X280" t="str">
            <v>DTA TRANSP</v>
          </cell>
          <cell r="Y280" t="str">
            <v/>
          </cell>
          <cell r="Z280" t="str">
            <v xml:space="preserve">8 </v>
          </cell>
          <cell r="AA280" t="str">
            <v>1</v>
          </cell>
          <cell r="AB280" t="str">
            <v>40</v>
          </cell>
          <cell r="AC280" t="str">
            <v>11</v>
          </cell>
          <cell r="AD280" t="str">
            <v xml:space="preserve">GESU6415009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80534611</v>
          </cell>
          <cell r="C281" t="str">
            <v xml:space="preserve">540201482 </v>
          </cell>
          <cell r="E281" t="str">
            <v/>
          </cell>
          <cell r="F281" t="str">
            <v>VERDE</v>
          </cell>
          <cell r="G281" t="str">
            <v xml:space="preserve">MSC ATHENS                                        </v>
          </cell>
          <cell r="H281" t="str">
            <v>9</v>
          </cell>
          <cell r="I281" t="str">
            <v/>
          </cell>
          <cell r="J281">
            <v>62</v>
          </cell>
          <cell r="K281" t="str">
            <v>29</v>
          </cell>
          <cell r="L281" t="str">
            <v>62</v>
          </cell>
          <cell r="M281" t="str">
            <v>451</v>
          </cell>
          <cell r="N281" t="str">
            <v>4</v>
          </cell>
          <cell r="O281" t="str">
            <v>0</v>
          </cell>
          <cell r="P281" t="str">
            <v>22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HLXU8617006           </v>
          </cell>
          <cell r="U281" t="str">
            <v>03/02/2022</v>
          </cell>
          <cell r="V281" t="str">
            <v>17/03/2022</v>
          </cell>
          <cell r="W281" t="str">
            <v>Carlos A5410502022 / Silas A9608220297</v>
          </cell>
          <cell r="X281" t="str">
            <v>MBB</v>
          </cell>
          <cell r="Y281" t="str">
            <v/>
          </cell>
          <cell r="Z281" t="str">
            <v>20</v>
          </cell>
          <cell r="AA281" t="str">
            <v>4</v>
          </cell>
          <cell r="AB281" t="str">
            <v>38</v>
          </cell>
          <cell r="AC281" t="str">
            <v>11</v>
          </cell>
          <cell r="AD281" t="str">
            <v xml:space="preserve">HLXU8617006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>2204533113</v>
          </cell>
        </row>
        <row r="282">
          <cell r="B282">
            <v>80534612</v>
          </cell>
          <cell r="C282" t="str">
            <v xml:space="preserve">540201483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H282"/>
          <cell r="I282" t="str">
            <v/>
          </cell>
          <cell r="J282">
            <v>8</v>
          </cell>
          <cell r="K282" t="str">
            <v>4</v>
          </cell>
          <cell r="L282" t="str">
            <v>8</v>
          </cell>
          <cell r="M282" t="str">
            <v>0</v>
          </cell>
          <cell r="N282" t="str">
            <v>0</v>
          </cell>
          <cell r="O282" t="str">
            <v>1</v>
          </cell>
          <cell r="P282" t="str">
            <v>32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HLBU2177978           </v>
          </cell>
          <cell r="U282" t="str">
            <v>21/03/2022</v>
          </cell>
          <cell r="V282" t="str">
            <v/>
          </cell>
          <cell r="W282" t="str">
            <v>DTA 14/03</v>
          </cell>
          <cell r="X282" t="str">
            <v>DTA TRANSP</v>
          </cell>
          <cell r="Y282" t="str">
            <v/>
          </cell>
          <cell r="Z282" t="str">
            <v xml:space="preserve">8 </v>
          </cell>
          <cell r="AA282" t="str">
            <v>1</v>
          </cell>
          <cell r="AB282" t="str">
            <v>33</v>
          </cell>
          <cell r="AC282" t="str">
            <v>11</v>
          </cell>
          <cell r="AD282" t="str">
            <v xml:space="preserve">HLBU2177978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80534760</v>
          </cell>
          <cell r="C283" t="str">
            <v xml:space="preserve">540201488 </v>
          </cell>
          <cell r="E283" t="str">
            <v/>
          </cell>
          <cell r="F283" t="str">
            <v>VERDE</v>
          </cell>
          <cell r="G283" t="str">
            <v xml:space="preserve">MSC ATHENS                                        </v>
          </cell>
          <cell r="H283" t="str">
            <v>10</v>
          </cell>
          <cell r="I283" t="str">
            <v/>
          </cell>
          <cell r="J283">
            <v>7</v>
          </cell>
          <cell r="K283" t="str">
            <v>6</v>
          </cell>
          <cell r="L283" t="str">
            <v>7</v>
          </cell>
          <cell r="M283" t="str">
            <v>0</v>
          </cell>
          <cell r="N283" t="str">
            <v>2</v>
          </cell>
          <cell r="O283" t="str">
            <v>7</v>
          </cell>
          <cell r="P283" t="str">
            <v>22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FCIU9154630           </v>
          </cell>
          <cell r="U283"/>
          <cell r="V283" t="str">
            <v/>
          </cell>
          <cell r="W283" t="str">
            <v>BANCOS ( ALVARO ) PUXE SBL</v>
          </cell>
          <cell r="X283" t="str">
            <v>RETIDO MAPA</v>
          </cell>
          <cell r="Y283" t="str">
            <v/>
          </cell>
          <cell r="Z283" t="str">
            <v>20</v>
          </cell>
          <cell r="AA283" t="str">
            <v>0</v>
          </cell>
          <cell r="AB283" t="str">
            <v>31</v>
          </cell>
          <cell r="AC283" t="str">
            <v>11</v>
          </cell>
          <cell r="AD283" t="str">
            <v xml:space="preserve">FCIU9154630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>2204427747</v>
          </cell>
        </row>
        <row r="284">
          <cell r="B284">
            <v>80534761</v>
          </cell>
          <cell r="C284" t="str">
            <v xml:space="preserve">540201489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H284"/>
          <cell r="I284" t="str">
            <v/>
          </cell>
          <cell r="J284">
            <v>32</v>
          </cell>
          <cell r="K284" t="str">
            <v>15</v>
          </cell>
          <cell r="L284" t="str">
            <v>32</v>
          </cell>
          <cell r="M284" t="str">
            <v>169</v>
          </cell>
          <cell r="N284" t="str">
            <v>12</v>
          </cell>
          <cell r="O284" t="str">
            <v>18</v>
          </cell>
          <cell r="P284" t="str">
            <v>11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HLBU3419700           </v>
          </cell>
          <cell r="U284" t="str">
            <v>28/02/2022</v>
          </cell>
          <cell r="V284" t="str">
            <v>22/03/2022</v>
          </cell>
          <cell r="W284" t="str">
            <v/>
          </cell>
          <cell r="X284" t="str">
            <v>DTA TRANSP</v>
          </cell>
          <cell r="Y284" t="str">
            <v/>
          </cell>
          <cell r="Z284" t="str">
            <v xml:space="preserve">7 </v>
          </cell>
          <cell r="AA284" t="str">
            <v>4</v>
          </cell>
          <cell r="AB284" t="str">
            <v>45</v>
          </cell>
          <cell r="AC284" t="str">
            <v>11</v>
          </cell>
          <cell r="AD284" t="str">
            <v xml:space="preserve">HLBU3419700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80534765</v>
          </cell>
          <cell r="C285" t="str">
            <v xml:space="preserve">540201490 </v>
          </cell>
          <cell r="E285" t="str">
            <v/>
          </cell>
          <cell r="F285" t="str">
            <v>VERDE</v>
          </cell>
          <cell r="G285" t="str">
            <v xml:space="preserve">MSC ATHENS                                        </v>
          </cell>
          <cell r="H285" t="str">
            <v>11</v>
          </cell>
          <cell r="I285" t="str">
            <v/>
          </cell>
          <cell r="J285">
            <v>9</v>
          </cell>
          <cell r="K285" t="str">
            <v>3</v>
          </cell>
          <cell r="L285" t="str">
            <v>9</v>
          </cell>
          <cell r="M285" t="str">
            <v>0</v>
          </cell>
          <cell r="N285" t="str">
            <v>28</v>
          </cell>
          <cell r="O285" t="str">
            <v>11</v>
          </cell>
          <cell r="P285" t="str">
            <v>7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HLXU8456621           </v>
          </cell>
          <cell r="U285" t="str">
            <v>25/03/2022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>20</v>
          </cell>
          <cell r="AA285" t="str">
            <v>1</v>
          </cell>
          <cell r="AB285" t="str">
            <v>47</v>
          </cell>
          <cell r="AC285" t="str">
            <v>11</v>
          </cell>
          <cell r="AD285" t="str">
            <v xml:space="preserve">HLXU8456621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>2204211450</v>
          </cell>
        </row>
        <row r="286">
          <cell r="B286">
            <v>80534786</v>
          </cell>
          <cell r="C286" t="str">
            <v xml:space="preserve">540201492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H286"/>
          <cell r="I286" t="str">
            <v/>
          </cell>
          <cell r="J286">
            <v>9</v>
          </cell>
          <cell r="K286" t="str">
            <v>5</v>
          </cell>
          <cell r="L286" t="str">
            <v>9</v>
          </cell>
          <cell r="M286" t="str">
            <v>1</v>
          </cell>
          <cell r="N286" t="str">
            <v>25</v>
          </cell>
          <cell r="O286" t="str">
            <v>4</v>
          </cell>
          <cell r="P286" t="str">
            <v>20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HLBU1357390           </v>
          </cell>
          <cell r="U286"/>
          <cell r="V286" t="str">
            <v/>
          </cell>
          <cell r="W286" t="str">
            <v/>
          </cell>
          <cell r="X286" t="str">
            <v>DTA EADI</v>
          </cell>
          <cell r="Y286" t="str">
            <v>11/03/2022</v>
          </cell>
          <cell r="Z286" t="str">
            <v xml:space="preserve">8 </v>
          </cell>
          <cell r="AA286" t="str">
            <v>0</v>
          </cell>
          <cell r="AB286" t="str">
            <v>50</v>
          </cell>
          <cell r="AC286" t="str">
            <v>11</v>
          </cell>
          <cell r="AD286" t="str">
            <v xml:space="preserve">HLBU1357390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80534792</v>
          </cell>
          <cell r="C287" t="str">
            <v xml:space="preserve">540201495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H287"/>
          <cell r="I287" t="str">
            <v/>
          </cell>
          <cell r="J287">
            <v>21</v>
          </cell>
          <cell r="K287" t="str">
            <v>7</v>
          </cell>
          <cell r="L287" t="str">
            <v>21</v>
          </cell>
          <cell r="M287" t="str">
            <v>52</v>
          </cell>
          <cell r="N287" t="str">
            <v>7</v>
          </cell>
          <cell r="O287" t="str">
            <v>16</v>
          </cell>
          <cell r="P287" t="str">
            <v>13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DFSU7319708           </v>
          </cell>
          <cell r="U287" t="str">
            <v>18/03/2022</v>
          </cell>
          <cell r="V287" t="str">
            <v>18/03/2022</v>
          </cell>
          <cell r="W287" t="str">
            <v>Leticia A9734603631</v>
          </cell>
          <cell r="X287" t="str">
            <v>SBL</v>
          </cell>
          <cell r="Y287" t="str">
            <v>14/03/2022</v>
          </cell>
          <cell r="Z287" t="str">
            <v xml:space="preserve">8 </v>
          </cell>
          <cell r="AA287" t="str">
            <v>1</v>
          </cell>
          <cell r="AB287" t="str">
            <v>38</v>
          </cell>
          <cell r="AC287" t="str">
            <v>11</v>
          </cell>
          <cell r="AD287" t="str">
            <v xml:space="preserve">DFSU7319708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80534799</v>
          </cell>
          <cell r="C288" t="str">
            <v xml:space="preserve">540201496 </v>
          </cell>
          <cell r="E288" t="str">
            <v/>
          </cell>
          <cell r="F288" t="str">
            <v>VERDE</v>
          </cell>
          <cell r="G288" t="str">
            <v xml:space="preserve">MSC ATHENS                                        </v>
          </cell>
          <cell r="H288" t="str">
            <v>14</v>
          </cell>
          <cell r="I288" t="str">
            <v/>
          </cell>
          <cell r="J288">
            <v>19</v>
          </cell>
          <cell r="K288" t="str">
            <v>5</v>
          </cell>
          <cell r="L288" t="str">
            <v>19</v>
          </cell>
          <cell r="M288" t="str">
            <v>42</v>
          </cell>
          <cell r="N288" t="str">
            <v>9</v>
          </cell>
          <cell r="O288" t="str">
            <v>19</v>
          </cell>
          <cell r="P288" t="str">
            <v>2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SLSU8053800           </v>
          </cell>
          <cell r="U288" t="str">
            <v>25/03/2022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>20</v>
          </cell>
          <cell r="AA288" t="str">
            <v>2</v>
          </cell>
          <cell r="AB288" t="str">
            <v>32</v>
          </cell>
          <cell r="AC288" t="str">
            <v>11</v>
          </cell>
          <cell r="AD288" t="str">
            <v xml:space="preserve">SLSU8053800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>2204074461</v>
          </cell>
        </row>
        <row r="289">
          <cell r="B289">
            <v>80534833</v>
          </cell>
          <cell r="C289" t="str">
            <v xml:space="preserve">540201498 </v>
          </cell>
          <cell r="E289" t="str">
            <v/>
          </cell>
          <cell r="F289" t="str">
            <v>VERDE</v>
          </cell>
          <cell r="G289" t="str">
            <v xml:space="preserve">MSC ATHENS                                        </v>
          </cell>
          <cell r="H289" t="str">
            <v>8</v>
          </cell>
          <cell r="I289" t="str">
            <v/>
          </cell>
          <cell r="J289">
            <v>12</v>
          </cell>
          <cell r="K289" t="str">
            <v>5</v>
          </cell>
          <cell r="L289" t="str">
            <v>12</v>
          </cell>
          <cell r="M289" t="str">
            <v>18</v>
          </cell>
          <cell r="N289" t="str">
            <v>18</v>
          </cell>
          <cell r="O289" t="str">
            <v>13</v>
          </cell>
          <cell r="P289" t="str">
            <v>5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HLBU1085115           </v>
          </cell>
          <cell r="U289" t="str">
            <v>15/03/2022</v>
          </cell>
          <cell r="V289" t="str">
            <v>18/03/2022</v>
          </cell>
          <cell r="W289" t="str">
            <v>Milani A0035446903</v>
          </cell>
          <cell r="X289" t="str">
            <v>MBB</v>
          </cell>
          <cell r="Y289" t="str">
            <v/>
          </cell>
          <cell r="Z289" t="str">
            <v>20</v>
          </cell>
          <cell r="AA289" t="str">
            <v>1</v>
          </cell>
          <cell r="AB289" t="str">
            <v>37</v>
          </cell>
          <cell r="AC289" t="str">
            <v>11</v>
          </cell>
          <cell r="AD289" t="str">
            <v xml:space="preserve">HLBU1085115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>2204633100</v>
          </cell>
        </row>
        <row r="290">
          <cell r="B290">
            <v>80534797</v>
          </cell>
          <cell r="C290" t="str">
            <v xml:space="preserve">540201499 </v>
          </cell>
          <cell r="E290" t="str">
            <v/>
          </cell>
          <cell r="F290" t="str">
            <v>VERDE</v>
          </cell>
          <cell r="G290" t="str">
            <v xml:space="preserve">MSC ATHENS                                        </v>
          </cell>
          <cell r="H290" t="str">
            <v>14</v>
          </cell>
          <cell r="I290" t="str">
            <v/>
          </cell>
          <cell r="J290">
            <v>41</v>
          </cell>
          <cell r="K290" t="str">
            <v>18</v>
          </cell>
          <cell r="L290" t="str">
            <v>41</v>
          </cell>
          <cell r="M290" t="str">
            <v>121</v>
          </cell>
          <cell r="N290" t="str">
            <v>12</v>
          </cell>
          <cell r="O290" t="str">
            <v>9</v>
          </cell>
          <cell r="P290" t="str">
            <v>27</v>
          </cell>
          <cell r="Q290" t="str">
            <v>1</v>
          </cell>
          <cell r="R290" t="str">
            <v>1</v>
          </cell>
          <cell r="S290" t="str">
            <v>Não</v>
          </cell>
          <cell r="T290" t="str">
            <v xml:space="preserve">CAIU8998828           </v>
          </cell>
          <cell r="U290" t="str">
            <v>04/03/2022</v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>20</v>
          </cell>
          <cell r="AA290" t="str">
            <v>3</v>
          </cell>
          <cell r="AB290" t="str">
            <v>51</v>
          </cell>
          <cell r="AC290" t="str">
            <v>11</v>
          </cell>
          <cell r="AD290" t="str">
            <v xml:space="preserve">CAIU8998828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>2204074526</v>
          </cell>
        </row>
        <row r="291">
          <cell r="B291">
            <v>80534818</v>
          </cell>
          <cell r="C291" t="str">
            <v xml:space="preserve">540201508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H291"/>
          <cell r="I291" t="str">
            <v/>
          </cell>
          <cell r="J291">
            <v>8</v>
          </cell>
          <cell r="K291" t="str">
            <v>3</v>
          </cell>
          <cell r="L291" t="str">
            <v>8</v>
          </cell>
          <cell r="M291" t="str">
            <v>0</v>
          </cell>
          <cell r="N291" t="str">
            <v>13</v>
          </cell>
          <cell r="O291" t="str">
            <v>19</v>
          </cell>
          <cell r="P291" t="str">
            <v>4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UACU5872739           </v>
          </cell>
          <cell r="U291"/>
          <cell r="V291" t="str">
            <v/>
          </cell>
          <cell r="W291" t="str">
            <v>PORTA-OBJETOS AREA DO TETO ( ALVARO ) PUXE SBL</v>
          </cell>
          <cell r="X291" t="str">
            <v>DTA EADI</v>
          </cell>
          <cell r="Y291" t="str">
            <v>11/03/2022</v>
          </cell>
          <cell r="Z291" t="str">
            <v xml:space="preserve">8 </v>
          </cell>
          <cell r="AA291" t="str">
            <v>0</v>
          </cell>
          <cell r="AB291" t="str">
            <v>36</v>
          </cell>
          <cell r="AC291" t="str">
            <v>11</v>
          </cell>
          <cell r="AD291" t="str">
            <v xml:space="preserve">UACU5872739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80534819</v>
          </cell>
          <cell r="C292" t="str">
            <v xml:space="preserve">540201509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H292"/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20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FANU1080774           </v>
          </cell>
          <cell r="U292"/>
          <cell r="V292" t="str">
            <v/>
          </cell>
          <cell r="W292" t="str">
            <v>PORTA-OBJETOS AREA DO TETO ( ALVARO ) PUXE SBL</v>
          </cell>
          <cell r="X292" t="str">
            <v>DTA EADI</v>
          </cell>
          <cell r="Y292" t="str">
            <v>11/03/2022</v>
          </cell>
          <cell r="Z292" t="str">
            <v xml:space="preserve">8 </v>
          </cell>
          <cell r="AA292" t="str">
            <v>0</v>
          </cell>
          <cell r="AB292" t="str">
            <v>20</v>
          </cell>
          <cell r="AC292" t="str">
            <v>11</v>
          </cell>
          <cell r="AD292" t="str">
            <v xml:space="preserve">FANU1080774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80534820</v>
          </cell>
          <cell r="C293" t="str">
            <v xml:space="preserve">540201510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H293"/>
          <cell r="I293" t="str">
            <v/>
          </cell>
          <cell r="J293">
            <v>1</v>
          </cell>
          <cell r="K293" t="str">
            <v>1</v>
          </cell>
          <cell r="L293" t="str">
            <v>1</v>
          </cell>
          <cell r="M293" t="str">
            <v>0</v>
          </cell>
          <cell r="N293" t="str">
            <v>0</v>
          </cell>
          <cell r="O293" t="str">
            <v>47</v>
          </cell>
          <cell r="P293" t="str">
            <v>0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TCKU6005422           </v>
          </cell>
          <cell r="U293"/>
          <cell r="V293" t="str">
            <v/>
          </cell>
          <cell r="W293" t="str">
            <v>DTA 14/03- BANCOS ( ALVARO ) PUXE SBL</v>
          </cell>
          <cell r="X293" t="str">
            <v>DTA TRANSP</v>
          </cell>
          <cell r="Y293" t="str">
            <v/>
          </cell>
          <cell r="Z293" t="str">
            <v xml:space="preserve">8 </v>
          </cell>
          <cell r="AA293" t="str">
            <v>0</v>
          </cell>
          <cell r="AB293" t="str">
            <v>47</v>
          </cell>
          <cell r="AC293" t="str">
            <v>11</v>
          </cell>
          <cell r="AD293" t="str">
            <v xml:space="preserve">TCKU6005422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80535047</v>
          </cell>
          <cell r="C294" t="str">
            <v xml:space="preserve">540201512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H294"/>
          <cell r="I294" t="str">
            <v/>
          </cell>
          <cell r="J294">
            <v>101</v>
          </cell>
          <cell r="K294" t="str">
            <v>37</v>
          </cell>
          <cell r="L294" t="str">
            <v>101</v>
          </cell>
          <cell r="M294" t="str">
            <v>809</v>
          </cell>
          <cell r="N294" t="str">
            <v>1</v>
          </cell>
          <cell r="O294" t="str">
            <v>3</v>
          </cell>
          <cell r="P294" t="str">
            <v>31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HLBU1847273           </v>
          </cell>
          <cell r="U294" t="str">
            <v>21/03/2022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 xml:space="preserve">8 </v>
          </cell>
          <cell r="AA294" t="str">
            <v>1</v>
          </cell>
          <cell r="AB294" t="str">
            <v>52</v>
          </cell>
          <cell r="AC294" t="str">
            <v>11</v>
          </cell>
          <cell r="AD294" t="str">
            <v xml:space="preserve">HLBU1847273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80534822</v>
          </cell>
          <cell r="C295" t="str">
            <v xml:space="preserve">540201513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H295"/>
          <cell r="I295" t="str">
            <v/>
          </cell>
          <cell r="J295">
            <v>73</v>
          </cell>
          <cell r="K295" t="str">
            <v>28</v>
          </cell>
          <cell r="L295" t="str">
            <v>73</v>
          </cell>
          <cell r="M295" t="str">
            <v>364</v>
          </cell>
          <cell r="N295" t="str">
            <v>33</v>
          </cell>
          <cell r="O295" t="str">
            <v>8</v>
          </cell>
          <cell r="P295" t="str">
            <v>32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FANU1150188           </v>
          </cell>
          <cell r="U295" t="str">
            <v>07/02/2022</v>
          </cell>
          <cell r="V295" t="str">
            <v>22/03/2022</v>
          </cell>
          <cell r="W295" t="str">
            <v/>
          </cell>
          <cell r="X295" t="str">
            <v>DTA TRANSP</v>
          </cell>
          <cell r="Y295" t="str">
            <v/>
          </cell>
          <cell r="Z295" t="str">
            <v xml:space="preserve">8 </v>
          </cell>
          <cell r="AA295" t="str">
            <v>3</v>
          </cell>
          <cell r="AB295" t="str">
            <v>51</v>
          </cell>
          <cell r="AC295" t="str">
            <v>11</v>
          </cell>
          <cell r="AD295" t="str">
            <v xml:space="preserve">FANU1150188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80535053</v>
          </cell>
          <cell r="C296" t="str">
            <v xml:space="preserve">540201516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H296"/>
          <cell r="I296" t="str">
            <v/>
          </cell>
          <cell r="J296">
            <v>5</v>
          </cell>
          <cell r="K296" t="str">
            <v>3</v>
          </cell>
          <cell r="L296" t="str">
            <v>5</v>
          </cell>
          <cell r="M296" t="str">
            <v>0</v>
          </cell>
          <cell r="N296" t="str">
            <v>11</v>
          </cell>
          <cell r="O296" t="str">
            <v>0</v>
          </cell>
          <cell r="P296" t="str">
            <v>15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FCIU9100464           </v>
          </cell>
          <cell r="U296"/>
          <cell r="V296" t="str">
            <v/>
          </cell>
          <cell r="W296" t="str">
            <v>EXO.TRANSM. GW6E-2800/200KV-12 ( TEZOTO-GIBA ) PUXE SBL</v>
          </cell>
          <cell r="X296" t="str">
            <v>DTA EADI</v>
          </cell>
          <cell r="Y296" t="str">
            <v>14/03/2022</v>
          </cell>
          <cell r="Z296" t="str">
            <v xml:space="preserve">8 </v>
          </cell>
          <cell r="AA296" t="str">
            <v>0</v>
          </cell>
          <cell r="AB296" t="str">
            <v>26</v>
          </cell>
          <cell r="AC296" t="str">
            <v>11</v>
          </cell>
          <cell r="AD296" t="str">
            <v xml:space="preserve">FCIU9100464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80535118</v>
          </cell>
          <cell r="C297" t="str">
            <v xml:space="preserve">540201517 </v>
          </cell>
          <cell r="E297" t="str">
            <v/>
          </cell>
          <cell r="F297" t="str">
            <v>VERDE</v>
          </cell>
          <cell r="G297" t="str">
            <v xml:space="preserve">MSC ATHENS                                        </v>
          </cell>
          <cell r="H297" t="str">
            <v>14</v>
          </cell>
          <cell r="I297" t="str">
            <v/>
          </cell>
          <cell r="J297">
            <v>22</v>
          </cell>
          <cell r="K297" t="str">
            <v>11</v>
          </cell>
          <cell r="L297" t="str">
            <v>22</v>
          </cell>
          <cell r="M297" t="str">
            <v>0</v>
          </cell>
          <cell r="N297" t="str">
            <v>17</v>
          </cell>
          <cell r="O297" t="str">
            <v>19</v>
          </cell>
          <cell r="P297" t="str">
            <v>18</v>
          </cell>
          <cell r="Q297" t="str">
            <v>1</v>
          </cell>
          <cell r="R297" t="str">
            <v>1</v>
          </cell>
          <cell r="S297" t="str">
            <v>Não</v>
          </cell>
          <cell r="T297" t="str">
            <v xml:space="preserve">CAAU5475950           </v>
          </cell>
          <cell r="U297"/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>20</v>
          </cell>
          <cell r="AA297" t="str">
            <v>0</v>
          </cell>
          <cell r="AB297" t="str">
            <v>55</v>
          </cell>
          <cell r="AC297" t="str">
            <v>11</v>
          </cell>
          <cell r="AD297" t="str">
            <v xml:space="preserve">CAAU5475950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>2204074496</v>
          </cell>
        </row>
        <row r="298">
          <cell r="B298">
            <v>80535123</v>
          </cell>
          <cell r="C298" t="str">
            <v xml:space="preserve">540201530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H298"/>
          <cell r="I298" t="str">
            <v/>
          </cell>
          <cell r="J298">
            <v>9</v>
          </cell>
          <cell r="K298" t="str">
            <v>3</v>
          </cell>
          <cell r="L298" t="str">
            <v>9</v>
          </cell>
          <cell r="M298" t="str">
            <v>0</v>
          </cell>
          <cell r="N298" t="str">
            <v>1</v>
          </cell>
          <cell r="O298" t="str">
            <v>7</v>
          </cell>
          <cell r="P298" t="str">
            <v>20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TCLU9517224           </v>
          </cell>
          <cell r="U298" t="str">
            <v>21/03/2022</v>
          </cell>
          <cell r="V298" t="str">
            <v/>
          </cell>
          <cell r="W298" t="str">
            <v>EXO.TRANSM. GW6E-2800/200KV-12 ( TEZOTO-GIBA ) PUXE SBL</v>
          </cell>
          <cell r="X298" t="str">
            <v>SBL</v>
          </cell>
          <cell r="Y298" t="str">
            <v/>
          </cell>
          <cell r="Z298" t="str">
            <v xml:space="preserve">8 </v>
          </cell>
          <cell r="AA298" t="str">
            <v>1</v>
          </cell>
          <cell r="AB298" t="str">
            <v>28</v>
          </cell>
          <cell r="AC298" t="str">
            <v>11</v>
          </cell>
          <cell r="AD298" t="str">
            <v xml:space="preserve">TCLU9517224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80535174</v>
          </cell>
          <cell r="C299" t="str">
            <v xml:space="preserve">540201547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H299"/>
          <cell r="I299" t="str">
            <v/>
          </cell>
          <cell r="J299">
            <v>16</v>
          </cell>
          <cell r="K299" t="str">
            <v>9</v>
          </cell>
          <cell r="L299" t="str">
            <v>16</v>
          </cell>
          <cell r="M299" t="str">
            <v>0</v>
          </cell>
          <cell r="N299" t="str">
            <v>17</v>
          </cell>
          <cell r="O299" t="str">
            <v>9</v>
          </cell>
          <cell r="P299" t="str">
            <v>11</v>
          </cell>
          <cell r="Q299" t="str">
            <v>1</v>
          </cell>
          <cell r="R299" t="str">
            <v>1</v>
          </cell>
          <cell r="S299" t="str">
            <v>Não</v>
          </cell>
          <cell r="T299" t="str">
            <v xml:space="preserve">TCNU3280744           </v>
          </cell>
          <cell r="U299" t="str">
            <v>23/03/2022</v>
          </cell>
          <cell r="V299" t="str">
            <v/>
          </cell>
          <cell r="W299" t="str">
            <v/>
          </cell>
          <cell r="X299" t="str">
            <v>DTA EADI</v>
          </cell>
          <cell r="Y299" t="str">
            <v>11/03/2022</v>
          </cell>
          <cell r="Z299" t="str">
            <v xml:space="preserve">7 </v>
          </cell>
          <cell r="AA299" t="str">
            <v>1</v>
          </cell>
          <cell r="AB299" t="str">
            <v>38</v>
          </cell>
          <cell r="AC299" t="str">
            <v>11</v>
          </cell>
          <cell r="AD299" t="str">
            <v xml:space="preserve">TCNU3280744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80535186</v>
          </cell>
          <cell r="C300" t="str">
            <v xml:space="preserve">540201549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H300"/>
          <cell r="I300" t="str">
            <v/>
          </cell>
          <cell r="J300">
            <v>5</v>
          </cell>
          <cell r="K300" t="str">
            <v/>
          </cell>
          <cell r="L300" t="str">
            <v>5</v>
          </cell>
          <cell r="M300" t="str">
            <v>1</v>
          </cell>
          <cell r="N300" t="str">
            <v>20</v>
          </cell>
          <cell r="O300" t="str">
            <v>0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FCIU6658940           </v>
          </cell>
          <cell r="U300" t="str">
            <v>23/03/2022</v>
          </cell>
          <cell r="V300" t="str">
            <v/>
          </cell>
          <cell r="W300" t="str">
            <v/>
          </cell>
          <cell r="X300" t="str">
            <v>DTA EADI</v>
          </cell>
          <cell r="Y300" t="str">
            <v>11/03/2022</v>
          </cell>
          <cell r="Z300" t="str">
            <v xml:space="preserve">8 </v>
          </cell>
          <cell r="AA300" t="str">
            <v>1</v>
          </cell>
          <cell r="AB300" t="str">
            <v>21</v>
          </cell>
          <cell r="AC300" t="str">
            <v>11</v>
          </cell>
          <cell r="AD300" t="str">
            <v xml:space="preserve">FCIU6658940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80535230</v>
          </cell>
          <cell r="C301" t="str">
            <v xml:space="preserve">540201552 </v>
          </cell>
          <cell r="E301" t="str">
            <v/>
          </cell>
          <cell r="F301" t="str">
            <v>VERDE</v>
          </cell>
          <cell r="G301" t="str">
            <v xml:space="preserve">MSC ATHENS                                        </v>
          </cell>
          <cell r="H301" t="str">
            <v>4</v>
          </cell>
          <cell r="I301" t="str">
            <v>1</v>
          </cell>
          <cell r="J301">
            <v>44</v>
          </cell>
          <cell r="K301" t="str">
            <v>19</v>
          </cell>
          <cell r="L301" t="str">
            <v>44</v>
          </cell>
          <cell r="M301" t="str">
            <v>283</v>
          </cell>
          <cell r="N301" t="str">
            <v>10</v>
          </cell>
          <cell r="O301" t="str">
            <v>0</v>
          </cell>
          <cell r="P301" t="str">
            <v>0</v>
          </cell>
          <cell r="Q301" t="str">
            <v>3</v>
          </cell>
          <cell r="R301" t="str">
            <v>3</v>
          </cell>
          <cell r="S301" t="str">
            <v>Não</v>
          </cell>
          <cell r="T301" t="str">
            <v xml:space="preserve">CAIU8978797           </v>
          </cell>
          <cell r="U301"/>
          <cell r="V301" t="str">
            <v/>
          </cell>
          <cell r="W301" t="str">
            <v>(SNS) TROCA DE NOTA</v>
          </cell>
          <cell r="X301" t="str">
            <v/>
          </cell>
          <cell r="Y301" t="str">
            <v/>
          </cell>
          <cell r="Z301" t="str">
            <v>10</v>
          </cell>
          <cell r="AA301" t="str">
            <v>0</v>
          </cell>
          <cell r="AB301" t="str">
            <v>25</v>
          </cell>
          <cell r="AC301" t="str">
            <v>11</v>
          </cell>
          <cell r="AD301" t="str">
            <v xml:space="preserve">CAIU8978797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>2204748675</v>
          </cell>
        </row>
        <row r="302">
          <cell r="B302">
            <v>80535248</v>
          </cell>
          <cell r="C302" t="str">
            <v xml:space="preserve">540201556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H302"/>
          <cell r="I302" t="str">
            <v/>
          </cell>
          <cell r="J302">
            <v>5</v>
          </cell>
          <cell r="K302" t="str">
            <v>2</v>
          </cell>
          <cell r="L302" t="str">
            <v>5</v>
          </cell>
          <cell r="M302" t="str">
            <v>0</v>
          </cell>
          <cell r="N302" t="str">
            <v>0</v>
          </cell>
          <cell r="O302" t="str">
            <v>10</v>
          </cell>
          <cell r="P302" t="str">
            <v>17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TEMU7467625           </v>
          </cell>
          <cell r="U302"/>
          <cell r="V302" t="str">
            <v/>
          </cell>
          <cell r="W302" t="str">
            <v>- CJ TRAVESSA ( DARIO ) PUXE SBL</v>
          </cell>
          <cell r="X302" t="str">
            <v>DTA EADI</v>
          </cell>
          <cell r="Y302" t="str">
            <v>11/03/2022</v>
          </cell>
          <cell r="Z302" t="str">
            <v xml:space="preserve">7 </v>
          </cell>
          <cell r="AA302" t="str">
            <v>0</v>
          </cell>
          <cell r="AB302" t="str">
            <v>27</v>
          </cell>
          <cell r="AC302" t="str">
            <v>11</v>
          </cell>
          <cell r="AD302" t="str">
            <v xml:space="preserve">TEMU7467625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80535257</v>
          </cell>
          <cell r="C303" t="str">
            <v xml:space="preserve">540201557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H303"/>
          <cell r="I303" t="str">
            <v/>
          </cell>
          <cell r="J303">
            <v>1</v>
          </cell>
          <cell r="K303" t="str">
            <v>1</v>
          </cell>
          <cell r="L303" t="str">
            <v>1</v>
          </cell>
          <cell r="M303" t="str">
            <v>0</v>
          </cell>
          <cell r="N303" t="str">
            <v>0</v>
          </cell>
          <cell r="O303" t="str">
            <v>51</v>
          </cell>
          <cell r="P303" t="str">
            <v>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FFAU2203714           </v>
          </cell>
          <cell r="U303"/>
          <cell r="V303" t="str">
            <v/>
          </cell>
          <cell r="W303" t="str">
            <v>BANCOS ( ALVARO ) PUXE SBL</v>
          </cell>
          <cell r="X303" t="str">
            <v>DTA EADI</v>
          </cell>
          <cell r="Y303" t="str">
            <v>14/03/2022</v>
          </cell>
          <cell r="Z303" t="str">
            <v xml:space="preserve">7 </v>
          </cell>
          <cell r="AA303" t="str">
            <v>0</v>
          </cell>
          <cell r="AB303" t="str">
            <v>51</v>
          </cell>
          <cell r="AC303" t="str">
            <v>11</v>
          </cell>
          <cell r="AD303" t="str">
            <v xml:space="preserve">FFAU2203714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80535258</v>
          </cell>
          <cell r="C304" t="str">
            <v xml:space="preserve">540201558 </v>
          </cell>
          <cell r="E304" t="str">
            <v/>
          </cell>
          <cell r="F304" t="str">
            <v>VERDE</v>
          </cell>
          <cell r="G304" t="str">
            <v xml:space="preserve">MSC ATHENS                                        </v>
          </cell>
          <cell r="H304" t="str">
            <v>7</v>
          </cell>
          <cell r="I304" t="str">
            <v/>
          </cell>
          <cell r="J304">
            <v>66</v>
          </cell>
          <cell r="K304" t="str">
            <v>24</v>
          </cell>
          <cell r="L304" t="str">
            <v>66</v>
          </cell>
          <cell r="M304" t="str">
            <v>400</v>
          </cell>
          <cell r="N304" t="str">
            <v>29</v>
          </cell>
          <cell r="O304" t="str">
            <v>4</v>
          </cell>
          <cell r="P304" t="str">
            <v>24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AMFU8927493           </v>
          </cell>
          <cell r="U304" t="str">
            <v>21/03/2022</v>
          </cell>
          <cell r="V304" t="str">
            <v>21/03/2022</v>
          </cell>
          <cell r="W304" t="str">
            <v>PORTA-OBJETOS AREA DO TETO ( ALVARO ) PUXE SBL/ Patrick A0091533628</v>
          </cell>
          <cell r="X304" t="str">
            <v>MBB</v>
          </cell>
          <cell r="Y304" t="str">
            <v/>
          </cell>
          <cell r="Z304" t="str">
            <v>20</v>
          </cell>
          <cell r="AA304" t="str">
            <v>1</v>
          </cell>
          <cell r="AB304" t="str">
            <v>42</v>
          </cell>
          <cell r="AC304" t="str">
            <v>11</v>
          </cell>
          <cell r="AD304" t="str">
            <v xml:space="preserve">AMFU8927493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>2204730440</v>
          </cell>
        </row>
        <row r="305">
          <cell r="B305">
            <v>80535259</v>
          </cell>
          <cell r="C305" t="str">
            <v xml:space="preserve">540201559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H305"/>
          <cell r="I305" t="str">
            <v/>
          </cell>
          <cell r="J305">
            <v>1</v>
          </cell>
          <cell r="K305" t="str">
            <v>1</v>
          </cell>
          <cell r="L305" t="str">
            <v>1</v>
          </cell>
          <cell r="M305" t="str">
            <v>0</v>
          </cell>
          <cell r="N305" t="str">
            <v>0</v>
          </cell>
          <cell r="O305" t="str">
            <v>51</v>
          </cell>
          <cell r="P305" t="str">
            <v>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HAMU1230912           </v>
          </cell>
          <cell r="U305"/>
          <cell r="V305" t="str">
            <v>24/03/2022</v>
          </cell>
          <cell r="W305" t="str">
            <v>BANCOS ( ALVARO ) PUXE SBL / Div de Peso acima de 10%</v>
          </cell>
          <cell r="X305" t="str">
            <v>DTA TRANSP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51</v>
          </cell>
          <cell r="AC305" t="str">
            <v>11</v>
          </cell>
          <cell r="AD305" t="str">
            <v xml:space="preserve">HAMU1230912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80535263</v>
          </cell>
          <cell r="C306" t="str">
            <v xml:space="preserve">540201561 </v>
          </cell>
          <cell r="E306" t="str">
            <v/>
          </cell>
          <cell r="F306" t="str">
            <v>VERDE</v>
          </cell>
          <cell r="G306" t="str">
            <v xml:space="preserve">MSC ATHENS                                        </v>
          </cell>
          <cell r="H306" t="str">
            <v>4</v>
          </cell>
          <cell r="I306" t="str">
            <v/>
          </cell>
          <cell r="J306">
            <v>109</v>
          </cell>
          <cell r="K306" t="str">
            <v>44</v>
          </cell>
          <cell r="L306" t="str">
            <v>109</v>
          </cell>
          <cell r="M306" t="str">
            <v>612</v>
          </cell>
          <cell r="N306" t="str">
            <v>1</v>
          </cell>
          <cell r="O306" t="str">
            <v>11</v>
          </cell>
          <cell r="P306" t="str">
            <v>16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FSCU8248369           </v>
          </cell>
          <cell r="U306" t="str">
            <v>17/03/2022</v>
          </cell>
          <cell r="V306" t="str">
            <v>17/03/2022</v>
          </cell>
          <cell r="W306" t="str">
            <v>EXO.TRANSM. GW6E-2800/200KV-12 ( TEZOTO-GIBA ) PUXE SBL / Patrick A0091533628</v>
          </cell>
          <cell r="X306" t="str">
            <v>SBL</v>
          </cell>
          <cell r="Y306" t="str">
            <v/>
          </cell>
          <cell r="Z306" t="str">
            <v>20</v>
          </cell>
          <cell r="AA306" t="str">
            <v>5</v>
          </cell>
          <cell r="AB306" t="str">
            <v>40</v>
          </cell>
          <cell r="AC306" t="str">
            <v>11</v>
          </cell>
          <cell r="AD306" t="str">
            <v xml:space="preserve">FSCU8248369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>2204766932</v>
          </cell>
        </row>
        <row r="307">
          <cell r="B307">
            <v>80535265</v>
          </cell>
          <cell r="C307" t="str">
            <v xml:space="preserve">540201562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H307"/>
          <cell r="I307" t="str">
            <v/>
          </cell>
          <cell r="J307">
            <v>1</v>
          </cell>
          <cell r="K307" t="str">
            <v>1</v>
          </cell>
          <cell r="L307" t="str">
            <v>1</v>
          </cell>
          <cell r="M307" t="str">
            <v>0</v>
          </cell>
          <cell r="N307" t="str">
            <v>0</v>
          </cell>
          <cell r="O307" t="str">
            <v>51</v>
          </cell>
          <cell r="P307" t="str">
            <v>0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TGHU6110661           </v>
          </cell>
          <cell r="U307"/>
          <cell r="V307" t="str">
            <v/>
          </cell>
          <cell r="W307" t="str">
            <v>BANCOS ( ALVARO ) PUXE SBL</v>
          </cell>
          <cell r="X307" t="str">
            <v>DTA EADI</v>
          </cell>
          <cell r="Y307" t="str">
            <v>14/03/2022</v>
          </cell>
          <cell r="Z307" t="str">
            <v xml:space="preserve">7 </v>
          </cell>
          <cell r="AA307" t="str">
            <v>0</v>
          </cell>
          <cell r="AB307" t="str">
            <v>51</v>
          </cell>
          <cell r="AC307" t="str">
            <v>11</v>
          </cell>
          <cell r="AD307" t="str">
            <v xml:space="preserve">TGHU6110661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80535276</v>
          </cell>
          <cell r="C308" t="str">
            <v xml:space="preserve">540201564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H308"/>
          <cell r="I308" t="str">
            <v/>
          </cell>
          <cell r="J308">
            <v>40</v>
          </cell>
          <cell r="K308" t="str">
            <v>13</v>
          </cell>
          <cell r="L308" t="str">
            <v>40</v>
          </cell>
          <cell r="M308" t="str">
            <v>450</v>
          </cell>
          <cell r="N308" t="str">
            <v>115</v>
          </cell>
          <cell r="O308" t="str">
            <v>33</v>
          </cell>
          <cell r="P308" t="str">
            <v>8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HLBU3104127           </v>
          </cell>
          <cell r="U308"/>
          <cell r="V308" t="str">
            <v/>
          </cell>
          <cell r="W308" t="str">
            <v>EXO.TRANSM. GW6E-2800/200KV-12 ( TEZOTO-GIBA ) PUXE SBL</v>
          </cell>
          <cell r="X308" t="str">
            <v>DTA EADI</v>
          </cell>
          <cell r="Y308" t="str">
            <v>14/03/2022</v>
          </cell>
          <cell r="Z308" t="str">
            <v xml:space="preserve">8 </v>
          </cell>
          <cell r="AA308" t="str">
            <v>0</v>
          </cell>
          <cell r="AB308" t="str">
            <v>54</v>
          </cell>
          <cell r="AC308" t="str">
            <v>11</v>
          </cell>
          <cell r="AD308" t="str">
            <v xml:space="preserve">HLBU3104127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80535384</v>
          </cell>
          <cell r="C309" t="str">
            <v xml:space="preserve">540201565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H309"/>
          <cell r="I309" t="str">
            <v/>
          </cell>
          <cell r="J309">
            <v>11</v>
          </cell>
          <cell r="K309" t="str">
            <v>7</v>
          </cell>
          <cell r="L309" t="str">
            <v>11</v>
          </cell>
          <cell r="M309" t="str">
            <v>0</v>
          </cell>
          <cell r="N309" t="str">
            <v>11</v>
          </cell>
          <cell r="O309" t="str">
            <v>31</v>
          </cell>
          <cell r="P309" t="str">
            <v>12</v>
          </cell>
          <cell r="Q309" t="str">
            <v>1</v>
          </cell>
          <cell r="R309" t="str">
            <v>1</v>
          </cell>
          <cell r="S309" t="str">
            <v>Não</v>
          </cell>
          <cell r="T309" t="str">
            <v xml:space="preserve">HLBU1480465           </v>
          </cell>
          <cell r="U309"/>
          <cell r="V309" t="str">
            <v>24/03/2022</v>
          </cell>
          <cell r="W309" t="str">
            <v>Div de Peso acima de 10%</v>
          </cell>
          <cell r="X309" t="str">
            <v>DTA TRANSP</v>
          </cell>
          <cell r="Y309" t="str">
            <v/>
          </cell>
          <cell r="Z309" t="str">
            <v xml:space="preserve">8 </v>
          </cell>
          <cell r="AA309" t="str">
            <v>0</v>
          </cell>
          <cell r="AB309" t="str">
            <v>55</v>
          </cell>
          <cell r="AC309" t="str">
            <v>11</v>
          </cell>
          <cell r="AD309" t="str">
            <v xml:space="preserve">HLBU1480465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80535402</v>
          </cell>
          <cell r="C310" t="str">
            <v xml:space="preserve">540201567 </v>
          </cell>
          <cell r="E310" t="str">
            <v/>
          </cell>
          <cell r="F310" t="str">
            <v>VERDE</v>
          </cell>
          <cell r="G310" t="str">
            <v xml:space="preserve">MSC ATHENS                                        </v>
          </cell>
          <cell r="H310" t="str">
            <v>3</v>
          </cell>
          <cell r="I310" t="str">
            <v/>
          </cell>
          <cell r="J310">
            <v>43</v>
          </cell>
          <cell r="K310" t="str">
            <v>12</v>
          </cell>
          <cell r="L310" t="str">
            <v>43</v>
          </cell>
          <cell r="M310" t="str">
            <v>117</v>
          </cell>
          <cell r="N310" t="str">
            <v>21</v>
          </cell>
          <cell r="O310" t="str">
            <v>19</v>
          </cell>
          <cell r="P310" t="str">
            <v>9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TLLU5230260           </v>
          </cell>
          <cell r="U310" t="str">
            <v>18/03/2022</v>
          </cell>
          <cell r="V310" t="str">
            <v>18/03/2022</v>
          </cell>
          <cell r="W310" t="str">
            <v>CJ TRAVESSA ( DARIO ) PUXE SBL/ Rodrigo R9794210112</v>
          </cell>
          <cell r="X310" t="str">
            <v>SBL</v>
          </cell>
          <cell r="Y310" t="str">
            <v>14/03/2022</v>
          </cell>
          <cell r="Z310" t="str">
            <v>20</v>
          </cell>
          <cell r="AA310" t="str">
            <v>2</v>
          </cell>
          <cell r="AB310" t="str">
            <v>47</v>
          </cell>
          <cell r="AC310" t="str">
            <v>11</v>
          </cell>
          <cell r="AD310" t="str">
            <v xml:space="preserve">TLLU5230260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>2204951420</v>
          </cell>
        </row>
        <row r="311">
          <cell r="B311">
            <v>80535403</v>
          </cell>
          <cell r="C311" t="str">
            <v xml:space="preserve">540201568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H311"/>
          <cell r="I311" t="str">
            <v/>
          </cell>
          <cell r="J311">
            <v>11</v>
          </cell>
          <cell r="K311" t="str">
            <v>4</v>
          </cell>
          <cell r="L311" t="str">
            <v>11</v>
          </cell>
          <cell r="M311" t="str">
            <v>0</v>
          </cell>
          <cell r="N311" t="str">
            <v>6</v>
          </cell>
          <cell r="O311" t="str">
            <v>5</v>
          </cell>
          <cell r="P311" t="str">
            <v>23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DRYU9152481           </v>
          </cell>
          <cell r="U311"/>
          <cell r="V311" t="str">
            <v/>
          </cell>
          <cell r="W311" t="str">
            <v>CJ TRAVESSA ( DARIO ) PUXE SBL</v>
          </cell>
          <cell r="X311" t="str">
            <v>DTA EADI</v>
          </cell>
          <cell r="Y311" t="str">
            <v>14/03/2022</v>
          </cell>
          <cell r="Z311" t="str">
            <v xml:space="preserve">7 </v>
          </cell>
          <cell r="AA311" t="str">
            <v>0</v>
          </cell>
          <cell r="AB311" t="str">
            <v>34</v>
          </cell>
          <cell r="AC311" t="str">
            <v>11</v>
          </cell>
          <cell r="AD311" t="str">
            <v xml:space="preserve">DRYU9152481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80535417</v>
          </cell>
          <cell r="C312" t="str">
            <v xml:space="preserve">540201570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H312"/>
          <cell r="I312" t="str">
            <v/>
          </cell>
          <cell r="J312">
            <v>13</v>
          </cell>
          <cell r="K312" t="str">
            <v>7</v>
          </cell>
          <cell r="L312" t="str">
            <v>13</v>
          </cell>
          <cell r="M312" t="str">
            <v>0</v>
          </cell>
          <cell r="N312" t="str">
            <v>0</v>
          </cell>
          <cell r="O312" t="str">
            <v>16</v>
          </cell>
          <cell r="P312" t="str">
            <v>36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CAIU8045446           </v>
          </cell>
          <cell r="U312"/>
          <cell r="V312" t="str">
            <v/>
          </cell>
          <cell r="W312" t="str">
            <v/>
          </cell>
          <cell r="X312" t="str">
            <v>DTA EADI</v>
          </cell>
          <cell r="Y312" t="str">
            <v>14/03/2022</v>
          </cell>
          <cell r="Z312" t="str">
            <v xml:space="preserve">8 </v>
          </cell>
          <cell r="AA312" t="str">
            <v>0</v>
          </cell>
          <cell r="AB312" t="str">
            <v>52</v>
          </cell>
          <cell r="AC312" t="str">
            <v>11</v>
          </cell>
          <cell r="AD312" t="str">
            <v xml:space="preserve">CAIU8045446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80535420</v>
          </cell>
          <cell r="C313" t="str">
            <v xml:space="preserve">540201571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H313"/>
          <cell r="I313" t="str">
            <v/>
          </cell>
          <cell r="J313">
            <v>3</v>
          </cell>
          <cell r="K313" t="str">
            <v>1</v>
          </cell>
          <cell r="L313" t="str">
            <v>3</v>
          </cell>
          <cell r="M313" t="str">
            <v>0</v>
          </cell>
          <cell r="N313" t="str">
            <v>0</v>
          </cell>
          <cell r="O313" t="str">
            <v>0</v>
          </cell>
          <cell r="P313" t="str">
            <v>40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HLBU2599844           </v>
          </cell>
          <cell r="U313"/>
          <cell r="V313" t="str">
            <v/>
          </cell>
          <cell r="W313" t="str">
            <v/>
          </cell>
          <cell r="X313" t="str">
            <v>DTA EADI</v>
          </cell>
          <cell r="Y313" t="str">
            <v>14/03/2022</v>
          </cell>
          <cell r="Z313" t="str">
            <v xml:space="preserve">7 </v>
          </cell>
          <cell r="AA313" t="str">
            <v>0</v>
          </cell>
          <cell r="AB313" t="str">
            <v>40</v>
          </cell>
          <cell r="AC313" t="str">
            <v>11</v>
          </cell>
          <cell r="AD313" t="str">
            <v xml:space="preserve">HLBU2599844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80535422</v>
          </cell>
          <cell r="C314" t="str">
            <v xml:space="preserve">540201572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H314"/>
          <cell r="I314" t="str">
            <v/>
          </cell>
          <cell r="J314">
            <v>30</v>
          </cell>
          <cell r="K314" t="str">
            <v>8</v>
          </cell>
          <cell r="L314" t="str">
            <v>30</v>
          </cell>
          <cell r="M314" t="str">
            <v>301</v>
          </cell>
          <cell r="N314" t="str">
            <v>5</v>
          </cell>
          <cell r="O314" t="str">
            <v>50</v>
          </cell>
          <cell r="P314" t="str">
            <v>23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UACU5176047           </v>
          </cell>
          <cell r="U314"/>
          <cell r="V314" t="str">
            <v>14/03/2022</v>
          </cell>
          <cell r="W314" t="str">
            <v>EXO.TRANSM. GW6E-2800/200KV-12 ( TEZOTO-GIBA ) PUXE SBL</v>
          </cell>
          <cell r="X314" t="str">
            <v>DTA TRANSP</v>
          </cell>
          <cell r="Y314" t="str">
            <v/>
          </cell>
          <cell r="Z314" t="str">
            <v xml:space="preserve">8 </v>
          </cell>
          <cell r="AA314" t="str">
            <v>0</v>
          </cell>
          <cell r="AB314" t="str">
            <v>79</v>
          </cell>
          <cell r="AC314" t="str">
            <v>11</v>
          </cell>
          <cell r="AD314" t="str">
            <v xml:space="preserve">UACU5176047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80534825</v>
          </cell>
          <cell r="C315" t="str">
            <v xml:space="preserve">540201573 </v>
          </cell>
          <cell r="E315" t="str">
            <v/>
          </cell>
          <cell r="F315" t="str">
            <v>VERMELHO</v>
          </cell>
          <cell r="G315" t="str">
            <v xml:space="preserve">MSC ATHENS                                        </v>
          </cell>
          <cell r="H315"/>
          <cell r="I315" t="str">
            <v/>
          </cell>
          <cell r="J315">
            <v>88</v>
          </cell>
          <cell r="K315" t="str">
            <v>39</v>
          </cell>
          <cell r="L315" t="str">
            <v>88</v>
          </cell>
          <cell r="M315" t="str">
            <v>536</v>
          </cell>
          <cell r="N315" t="str">
            <v>5</v>
          </cell>
          <cell r="O315" t="str">
            <v>20</v>
          </cell>
          <cell r="P315" t="str">
            <v>20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HLBU1173983           </v>
          </cell>
          <cell r="U315" t="str">
            <v>24/02/2022</v>
          </cell>
          <cell r="V315" t="str">
            <v>25/02/2022</v>
          </cell>
          <cell r="W315" t="str">
            <v>Carlos A5410502022</v>
          </cell>
          <cell r="X315" t="str">
            <v>MBB</v>
          </cell>
          <cell r="Y315" t="str">
            <v/>
          </cell>
          <cell r="Z315" t="str">
            <v>14</v>
          </cell>
          <cell r="AA315" t="str">
            <v>3</v>
          </cell>
          <cell r="AB315" t="str">
            <v>53</v>
          </cell>
          <cell r="AC315" t="str">
            <v>11</v>
          </cell>
          <cell r="AD315" t="str">
            <v xml:space="preserve">HLBU1173983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>2203817614</v>
          </cell>
        </row>
        <row r="316">
          <cell r="B316">
            <v>80534937</v>
          </cell>
          <cell r="C316" t="str">
            <v xml:space="preserve">540201577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H316"/>
          <cell r="I316" t="str">
            <v/>
          </cell>
          <cell r="J316">
            <v>3</v>
          </cell>
          <cell r="K316" t="str">
            <v>2</v>
          </cell>
          <cell r="L316" t="str">
            <v>3</v>
          </cell>
          <cell r="M316" t="str">
            <v>0</v>
          </cell>
          <cell r="N316" t="str">
            <v>0</v>
          </cell>
          <cell r="O316" t="str">
            <v>0</v>
          </cell>
          <cell r="P316" t="str">
            <v>20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NIDU5200173           </v>
          </cell>
          <cell r="U316"/>
          <cell r="V316" t="str">
            <v/>
          </cell>
          <cell r="W316" t="str">
            <v>EXO.TRANSM. GW6E-2800/200KV-12 ( TEZOTO-GIBA ) PUXE SBL</v>
          </cell>
          <cell r="X316" t="str">
            <v>DTA EADI</v>
          </cell>
          <cell r="Y316" t="str">
            <v>14/03/2022</v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NIDU5200173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80534938</v>
          </cell>
          <cell r="C317" t="str">
            <v xml:space="preserve">540201578 </v>
          </cell>
          <cell r="E317" t="str">
            <v/>
          </cell>
          <cell r="F317" t="str">
            <v>VERDE</v>
          </cell>
          <cell r="G317" t="str">
            <v xml:space="preserve">MSC ATHENS                                        </v>
          </cell>
          <cell r="H317" t="str">
            <v>4</v>
          </cell>
          <cell r="I317" t="str">
            <v/>
          </cell>
          <cell r="J317">
            <v>3</v>
          </cell>
          <cell r="K317" t="str">
            <v>1</v>
          </cell>
          <cell r="L317" t="str">
            <v>3</v>
          </cell>
          <cell r="M317" t="str">
            <v>0</v>
          </cell>
          <cell r="N317" t="str">
            <v>0</v>
          </cell>
          <cell r="O317" t="str">
            <v>4</v>
          </cell>
          <cell r="P317" t="str">
            <v>30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FSCU9443713           </v>
          </cell>
          <cell r="U317" t="str">
            <v>21/03/2022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>20</v>
          </cell>
          <cell r="AA317" t="str">
            <v>1</v>
          </cell>
          <cell r="AB317" t="str">
            <v>34</v>
          </cell>
          <cell r="AC317" t="str">
            <v>11</v>
          </cell>
          <cell r="AD317" t="str">
            <v xml:space="preserve">FSCU9443713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>2204776954</v>
          </cell>
        </row>
        <row r="318">
          <cell r="B318">
            <v>80534945</v>
          </cell>
          <cell r="C318" t="str">
            <v xml:space="preserve">540201579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H318"/>
          <cell r="I318" t="str">
            <v/>
          </cell>
          <cell r="J318">
            <v>40</v>
          </cell>
          <cell r="K318" t="str">
            <v>16</v>
          </cell>
          <cell r="L318" t="str">
            <v>40</v>
          </cell>
          <cell r="M318" t="str">
            <v>285</v>
          </cell>
          <cell r="N318" t="str">
            <v>27</v>
          </cell>
          <cell r="O318" t="str">
            <v>8</v>
          </cell>
          <cell r="P318" t="str">
            <v>22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TCLU5433980           </v>
          </cell>
          <cell r="U318" t="str">
            <v>28/03/2022</v>
          </cell>
          <cell r="V318" t="str">
            <v/>
          </cell>
          <cell r="W318" t="str">
            <v/>
          </cell>
          <cell r="X318" t="str">
            <v>DTA EADI</v>
          </cell>
          <cell r="Y318" t="str">
            <v>14/03/2022</v>
          </cell>
          <cell r="Z318" t="str">
            <v xml:space="preserve">8 </v>
          </cell>
          <cell r="AA318" t="str">
            <v>1</v>
          </cell>
          <cell r="AB318" t="str">
            <v>41</v>
          </cell>
          <cell r="AC318" t="str">
            <v>11</v>
          </cell>
          <cell r="AD318" t="str">
            <v xml:space="preserve">TCLU5433980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80534947</v>
          </cell>
          <cell r="C319" t="str">
            <v xml:space="preserve">540201580 </v>
          </cell>
          <cell r="E319" t="str">
            <v/>
          </cell>
          <cell r="F319" t="str">
            <v>VERDE</v>
          </cell>
          <cell r="G319" t="str">
            <v xml:space="preserve">MSC ATHENS                                        </v>
          </cell>
          <cell r="H319" t="str">
            <v>3</v>
          </cell>
          <cell r="I319" t="str">
            <v/>
          </cell>
          <cell r="J319">
            <v>1</v>
          </cell>
          <cell r="K319" t="str">
            <v/>
          </cell>
          <cell r="L319" t="str">
            <v>1</v>
          </cell>
          <cell r="M319" t="str">
            <v>0</v>
          </cell>
          <cell r="N319" t="str">
            <v>0</v>
          </cell>
          <cell r="O319" t="str">
            <v>30</v>
          </cell>
          <cell r="P319" t="str">
            <v>0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TCKU6556472           </v>
          </cell>
          <cell r="U319" t="str">
            <v>28/03/2022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>20</v>
          </cell>
          <cell r="AA319" t="str">
            <v>1</v>
          </cell>
          <cell r="AB319" t="str">
            <v>30</v>
          </cell>
          <cell r="AC319" t="str">
            <v>11</v>
          </cell>
          <cell r="AD319" t="str">
            <v xml:space="preserve">TCKU6556472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>2204890480</v>
          </cell>
        </row>
        <row r="320">
          <cell r="B320">
            <v>80535424</v>
          </cell>
          <cell r="C320" t="str">
            <v xml:space="preserve">540201581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H320"/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20</v>
          </cell>
          <cell r="O320" t="str">
            <v>3</v>
          </cell>
          <cell r="P320" t="str">
            <v>0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TLLU5863994           </v>
          </cell>
          <cell r="U320" t="str">
            <v>29/03/2022</v>
          </cell>
          <cell r="V320" t="str">
            <v/>
          </cell>
          <cell r="W320" t="str">
            <v>BANCOS ( ALVARO ) PUXE SBL</v>
          </cell>
          <cell r="X320" t="str">
            <v>DTA EADI</v>
          </cell>
          <cell r="Y320" t="str">
            <v>14/03/2022</v>
          </cell>
          <cell r="Z320" t="str">
            <v xml:space="preserve">8 </v>
          </cell>
          <cell r="AA320" t="str">
            <v>1</v>
          </cell>
          <cell r="AB320" t="str">
            <v>23</v>
          </cell>
          <cell r="AC320" t="str">
            <v>11</v>
          </cell>
          <cell r="AD320" t="str">
            <v xml:space="preserve">TLLU5863994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80535464</v>
          </cell>
          <cell r="C321" t="str">
            <v xml:space="preserve">540201583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H321"/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20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HAMU1192366           </v>
          </cell>
          <cell r="U321"/>
          <cell r="V321" t="str">
            <v/>
          </cell>
          <cell r="W321" t="str">
            <v>PORTA-OBJETOS AREA DO TETO ( ALVARO ) PUXE SBL</v>
          </cell>
          <cell r="X321" t="str">
            <v>DTA EADI</v>
          </cell>
          <cell r="Y321" t="str">
            <v>15/03/2022</v>
          </cell>
          <cell r="Z321" t="str">
            <v xml:space="preserve">7 </v>
          </cell>
          <cell r="AA321" t="str">
            <v>0</v>
          </cell>
          <cell r="AB321" t="str">
            <v>20</v>
          </cell>
          <cell r="AC321" t="str">
            <v>11</v>
          </cell>
          <cell r="AD321" t="str">
            <v xml:space="preserve">HAMU1192366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80534934</v>
          </cell>
          <cell r="C322" t="str">
            <v xml:space="preserve">540201584 </v>
          </cell>
          <cell r="E322" t="str">
            <v/>
          </cell>
          <cell r="F322" t="str">
            <v>VERDE</v>
          </cell>
          <cell r="G322" t="str">
            <v xml:space="preserve">MSC ATHENS                                        </v>
          </cell>
          <cell r="H322" t="str">
            <v>4</v>
          </cell>
          <cell r="I322" t="str">
            <v>3</v>
          </cell>
          <cell r="J322">
            <v>16</v>
          </cell>
          <cell r="K322" t="str">
            <v>6</v>
          </cell>
          <cell r="L322" t="str">
            <v>16</v>
          </cell>
          <cell r="M322" t="str">
            <v>4</v>
          </cell>
          <cell r="N322" t="str">
            <v>2</v>
          </cell>
          <cell r="O322" t="str">
            <v>12</v>
          </cell>
          <cell r="P322" t="str">
            <v>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TCLU5110251           </v>
          </cell>
          <cell r="U322"/>
          <cell r="V322" t="str">
            <v/>
          </cell>
          <cell r="W322" t="str">
            <v>(SNS) TROCA DE NOTA</v>
          </cell>
          <cell r="X322" t="str">
            <v/>
          </cell>
          <cell r="Y322" t="str">
            <v/>
          </cell>
          <cell r="Z322" t="str">
            <v>10</v>
          </cell>
          <cell r="AA322" t="str">
            <v>0</v>
          </cell>
          <cell r="AB322" t="str">
            <v>26</v>
          </cell>
          <cell r="AC322" t="str">
            <v>11</v>
          </cell>
          <cell r="AD322" t="str">
            <v xml:space="preserve">TCLU5110251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>2204748721</v>
          </cell>
        </row>
        <row r="323">
          <cell r="B323">
            <v>80535465</v>
          </cell>
          <cell r="C323" t="str">
            <v xml:space="preserve">540201585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H323"/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20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HAMU1302186           </v>
          </cell>
          <cell r="U323"/>
          <cell r="V323" t="str">
            <v>15/03/2022</v>
          </cell>
          <cell r="W323" t="str">
            <v>PORTA-OBJETOS AREA DO TETO ( ALVARO ) PUXE SBL</v>
          </cell>
          <cell r="X323" t="str">
            <v>DTA TRANSP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20</v>
          </cell>
          <cell r="AC323" t="str">
            <v>11</v>
          </cell>
          <cell r="AD323" t="str">
            <v xml:space="preserve">HAMU1302186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80535466</v>
          </cell>
          <cell r="C324" t="str">
            <v xml:space="preserve">540201588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H324"/>
          <cell r="I324" t="str">
            <v/>
          </cell>
          <cell r="J324">
            <v>1</v>
          </cell>
          <cell r="K324" t="str">
            <v>1</v>
          </cell>
          <cell r="L324" t="str">
            <v>1</v>
          </cell>
          <cell r="M324" t="str">
            <v>0</v>
          </cell>
          <cell r="N324" t="str">
            <v>0</v>
          </cell>
          <cell r="O324" t="str">
            <v>20</v>
          </cell>
          <cell r="P324" t="str">
            <v>0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GLDU7330392           </v>
          </cell>
          <cell r="U324"/>
          <cell r="V324" t="str">
            <v>24/03/2022</v>
          </cell>
          <cell r="W324" t="str">
            <v>PORTA-OBJETOS AREA DO TETO ( ALVARO ) PUXE SBL / Div de Peso acima de 10%</v>
          </cell>
          <cell r="X324" t="str">
            <v>DTA TRANSP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20</v>
          </cell>
          <cell r="AC324" t="str">
            <v>11</v>
          </cell>
          <cell r="AD324" t="str">
            <v xml:space="preserve">GLDU7330392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80534967</v>
          </cell>
          <cell r="C325" t="str">
            <v xml:space="preserve">540201589 </v>
          </cell>
          <cell r="E325" t="str">
            <v/>
          </cell>
          <cell r="F325" t="str">
            <v>VERMELHO</v>
          </cell>
          <cell r="G325" t="str">
            <v xml:space="preserve">MSC ATHENS                                        </v>
          </cell>
          <cell r="H325"/>
          <cell r="I325" t="str">
            <v/>
          </cell>
          <cell r="J325">
            <v>21</v>
          </cell>
          <cell r="K325" t="str">
            <v>7</v>
          </cell>
          <cell r="L325" t="str">
            <v>21</v>
          </cell>
          <cell r="M325" t="str">
            <v>0</v>
          </cell>
          <cell r="N325" t="str">
            <v>55</v>
          </cell>
          <cell r="O325" t="str">
            <v>6</v>
          </cell>
          <cell r="P325" t="str">
            <v>14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PCIU9502611           </v>
          </cell>
          <cell r="U325" t="str">
            <v>11/03/2022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>14</v>
          </cell>
          <cell r="AA325" t="str">
            <v>1</v>
          </cell>
          <cell r="AB325" t="str">
            <v>75</v>
          </cell>
          <cell r="AC325" t="str">
            <v>11</v>
          </cell>
          <cell r="AD325" t="str">
            <v xml:space="preserve">PCIU9502611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>2204731519</v>
          </cell>
        </row>
        <row r="326">
          <cell r="B326">
            <v>80535468</v>
          </cell>
          <cell r="C326" t="str">
            <v xml:space="preserve">540201591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H326"/>
          <cell r="I326" t="str">
            <v/>
          </cell>
          <cell r="J326">
            <v>15</v>
          </cell>
          <cell r="K326" t="str">
            <v>10</v>
          </cell>
          <cell r="L326" t="str">
            <v>15</v>
          </cell>
          <cell r="M326" t="str">
            <v>0</v>
          </cell>
          <cell r="N326" t="str">
            <v>5</v>
          </cell>
          <cell r="O326" t="str">
            <v>14</v>
          </cell>
          <cell r="P326" t="str">
            <v>25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HLXU8415216           </v>
          </cell>
          <cell r="U326" t="str">
            <v>28/03/2022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8 </v>
          </cell>
          <cell r="AA326" t="str">
            <v>1</v>
          </cell>
          <cell r="AB326" t="str">
            <v>44</v>
          </cell>
          <cell r="AC326" t="str">
            <v>11</v>
          </cell>
          <cell r="AD326" t="str">
            <v xml:space="preserve">HLXU8415216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80535489</v>
          </cell>
          <cell r="C327" t="str">
            <v xml:space="preserve">540201595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H327"/>
          <cell r="I327" t="str">
            <v/>
          </cell>
          <cell r="J327">
            <v>6</v>
          </cell>
          <cell r="K327" t="str">
            <v>6</v>
          </cell>
          <cell r="L327" t="str">
            <v>6</v>
          </cell>
          <cell r="M327" t="str">
            <v>0</v>
          </cell>
          <cell r="N327" t="str">
            <v>3</v>
          </cell>
          <cell r="O327" t="str">
            <v>3</v>
          </cell>
          <cell r="P327" t="str">
            <v>24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HLBU1857625           </v>
          </cell>
          <cell r="U327" t="str">
            <v>21/03/2022</v>
          </cell>
          <cell r="V327" t="str">
            <v>21/03/2022</v>
          </cell>
          <cell r="W327" t="str">
            <v>Patrick A9483254609  7390</v>
          </cell>
          <cell r="X327" t="str">
            <v>SBL</v>
          </cell>
          <cell r="Y327" t="str">
            <v>14/03/2022</v>
          </cell>
          <cell r="Z327" t="str">
            <v xml:space="preserve">7 </v>
          </cell>
          <cell r="AA327" t="str">
            <v>1</v>
          </cell>
          <cell r="AB327" t="str">
            <v>30</v>
          </cell>
          <cell r="AC327" t="str">
            <v>11</v>
          </cell>
          <cell r="AD327" t="str">
            <v xml:space="preserve">HLBU1857625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80534972</v>
          </cell>
          <cell r="C328" t="str">
            <v xml:space="preserve">540201596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H328"/>
          <cell r="I328" t="str">
            <v/>
          </cell>
          <cell r="J328">
            <v>5</v>
          </cell>
          <cell r="K328" t="str">
            <v>4</v>
          </cell>
          <cell r="L328" t="str">
            <v>5</v>
          </cell>
          <cell r="M328" t="str">
            <v>0</v>
          </cell>
          <cell r="N328" t="str">
            <v>2</v>
          </cell>
          <cell r="O328" t="str">
            <v>0</v>
          </cell>
          <cell r="P328" t="str">
            <v>19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UACU5563621           </v>
          </cell>
          <cell r="U328"/>
          <cell r="V328" t="str">
            <v/>
          </cell>
          <cell r="W328" t="str">
            <v>EXO.TRANSM. GW6E-2800/200KV-12 ( TEZOTO-GIBA ) PUXE SBL</v>
          </cell>
          <cell r="X328" t="str">
            <v>DTA EADI</v>
          </cell>
          <cell r="Y328" t="str">
            <v>14/03/2022</v>
          </cell>
          <cell r="Z328" t="str">
            <v xml:space="preserve">7 </v>
          </cell>
          <cell r="AA328" t="str">
            <v>0</v>
          </cell>
          <cell r="AB328" t="str">
            <v>21</v>
          </cell>
          <cell r="AC328" t="str">
            <v>11</v>
          </cell>
          <cell r="AD328" t="str">
            <v xml:space="preserve">UACU5563621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80534986</v>
          </cell>
          <cell r="C329" t="str">
            <v xml:space="preserve">540201600 </v>
          </cell>
          <cell r="E329" t="str">
            <v/>
          </cell>
          <cell r="F329" t="str">
            <v>VERMELHO</v>
          </cell>
          <cell r="G329" t="str">
            <v xml:space="preserve">MSC ATHENS                                        </v>
          </cell>
          <cell r="H329"/>
          <cell r="I329" t="str">
            <v/>
          </cell>
          <cell r="J329">
            <v>65</v>
          </cell>
          <cell r="K329" t="str">
            <v>33</v>
          </cell>
          <cell r="L329" t="str">
            <v>65</v>
          </cell>
          <cell r="M329" t="str">
            <v>252</v>
          </cell>
          <cell r="N329" t="str">
            <v>82</v>
          </cell>
          <cell r="O329" t="str">
            <v>12</v>
          </cell>
          <cell r="P329" t="str">
            <v>3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NIDU5174480           </v>
          </cell>
          <cell r="U329" t="str">
            <v>25/02/2022</v>
          </cell>
          <cell r="V329" t="str">
            <v>25/02/2022</v>
          </cell>
          <cell r="W329" t="str">
            <v>CJ. CAMBIO ( ALVARO ) PUXE SBL / Carlos A4570703338</v>
          </cell>
          <cell r="X329" t="str">
            <v>SBL</v>
          </cell>
          <cell r="Y329" t="str">
            <v/>
          </cell>
          <cell r="Z329" t="str">
            <v>14</v>
          </cell>
          <cell r="AA329" t="str">
            <v>2</v>
          </cell>
          <cell r="AB329" t="str">
            <v>105</v>
          </cell>
          <cell r="AC329" t="str">
            <v>11</v>
          </cell>
          <cell r="AD329" t="str">
            <v xml:space="preserve">NIDU5174480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>2203815972</v>
          </cell>
        </row>
        <row r="330">
          <cell r="B330">
            <v>80535492</v>
          </cell>
          <cell r="C330" t="str">
            <v xml:space="preserve">540201603 </v>
          </cell>
          <cell r="E330" t="str">
            <v/>
          </cell>
          <cell r="F330" t="str">
            <v>VERDE</v>
          </cell>
          <cell r="G330" t="str">
            <v xml:space="preserve">MSC ATHENS                                        </v>
          </cell>
          <cell r="H330" t="str">
            <v>21</v>
          </cell>
          <cell r="I330" t="str">
            <v/>
          </cell>
          <cell r="J330">
            <v>39</v>
          </cell>
          <cell r="K330" t="str">
            <v>15</v>
          </cell>
          <cell r="L330" t="str">
            <v>39</v>
          </cell>
          <cell r="M330" t="str">
            <v>256</v>
          </cell>
          <cell r="N330" t="str">
            <v>66</v>
          </cell>
          <cell r="O330" t="str">
            <v>10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BSIU9559759           </v>
          </cell>
          <cell r="U330" t="str">
            <v>03/02/2022</v>
          </cell>
          <cell r="V330" t="str">
            <v/>
          </cell>
          <cell r="W330" t="str">
            <v>Carlos A5410502022/ Mariana A0009956965</v>
          </cell>
          <cell r="X330" t="str">
            <v/>
          </cell>
          <cell r="Y330" t="str">
            <v/>
          </cell>
          <cell r="Z330" t="str">
            <v>20</v>
          </cell>
          <cell r="AA330" t="str">
            <v>2</v>
          </cell>
          <cell r="AB330" t="str">
            <v>43</v>
          </cell>
          <cell r="AC330" t="str">
            <v>11</v>
          </cell>
          <cell r="AD330" t="str">
            <v xml:space="preserve">BSIU9559759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>2203818971</v>
          </cell>
        </row>
        <row r="331">
          <cell r="B331">
            <v>80535008</v>
          </cell>
          <cell r="C331" t="str">
            <v xml:space="preserve">540201604 </v>
          </cell>
          <cell r="E331" t="str">
            <v/>
          </cell>
          <cell r="F331" t="str">
            <v>VERDE</v>
          </cell>
          <cell r="G331" t="str">
            <v xml:space="preserve">MSC ATHENS                                        </v>
          </cell>
          <cell r="H331"/>
          <cell r="I331" t="str">
            <v/>
          </cell>
          <cell r="J331">
            <v>13</v>
          </cell>
          <cell r="K331" t="str">
            <v>4</v>
          </cell>
          <cell r="L331" t="str">
            <v>13</v>
          </cell>
          <cell r="M331" t="str">
            <v>0</v>
          </cell>
          <cell r="N331" t="str">
            <v>33</v>
          </cell>
          <cell r="O331" t="str">
            <v>14</v>
          </cell>
          <cell r="P331" t="str">
            <v>7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HLXU8304932           </v>
          </cell>
          <cell r="U331" t="str">
            <v>25/03/2022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>14</v>
          </cell>
          <cell r="AA331" t="str">
            <v>1</v>
          </cell>
          <cell r="AB331" t="str">
            <v>54</v>
          </cell>
          <cell r="AC331" t="str">
            <v>11</v>
          </cell>
          <cell r="AD331" t="str">
            <v xml:space="preserve">HLXU8304932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>2205036571</v>
          </cell>
        </row>
        <row r="332">
          <cell r="B332">
            <v>80535010</v>
          </cell>
          <cell r="C332" t="str">
            <v xml:space="preserve">540201606 </v>
          </cell>
          <cell r="E332" t="str">
            <v/>
          </cell>
          <cell r="F332" t="str">
            <v>VERDE</v>
          </cell>
          <cell r="G332" t="str">
            <v xml:space="preserve">MSC ATHENS                                        </v>
          </cell>
          <cell r="H332" t="str">
            <v>11</v>
          </cell>
          <cell r="I332" t="str">
            <v/>
          </cell>
          <cell r="J332">
            <v>23</v>
          </cell>
          <cell r="K332" t="str">
            <v>7</v>
          </cell>
          <cell r="L332" t="str">
            <v>23</v>
          </cell>
          <cell r="M332" t="str">
            <v>77</v>
          </cell>
          <cell r="N332" t="str">
            <v>43</v>
          </cell>
          <cell r="O332" t="str">
            <v>7</v>
          </cell>
          <cell r="P332" t="str">
            <v>4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TCNU1819755           </v>
          </cell>
          <cell r="U332" t="str">
            <v>21/03/2022</v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>20</v>
          </cell>
          <cell r="AA332" t="str">
            <v>2</v>
          </cell>
          <cell r="AB332" t="str">
            <v>56</v>
          </cell>
          <cell r="AC332" t="str">
            <v>11</v>
          </cell>
          <cell r="AD332" t="str">
            <v xml:space="preserve">TCNU1819755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>2204211710</v>
          </cell>
        </row>
        <row r="333">
          <cell r="B333">
            <v>80535067</v>
          </cell>
          <cell r="C333" t="str">
            <v xml:space="preserve">540201608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H333"/>
          <cell r="I333" t="str">
            <v/>
          </cell>
          <cell r="J333">
            <v>14</v>
          </cell>
          <cell r="K333" t="str">
            <v>3</v>
          </cell>
          <cell r="L333" t="str">
            <v>14</v>
          </cell>
          <cell r="M333" t="str">
            <v>312</v>
          </cell>
          <cell r="N333" t="str">
            <v>12</v>
          </cell>
          <cell r="O333" t="str">
            <v>0</v>
          </cell>
          <cell r="P333" t="str">
            <v>0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SEGU5610685           </v>
          </cell>
          <cell r="U333"/>
          <cell r="V333" t="str">
            <v/>
          </cell>
          <cell r="W333" t="str">
            <v/>
          </cell>
          <cell r="X333" t="str">
            <v>DTA EADI</v>
          </cell>
          <cell r="Y333" t="str">
            <v>14/03/2022</v>
          </cell>
          <cell r="Z333" t="str">
            <v xml:space="preserve">7 </v>
          </cell>
          <cell r="AA333" t="str">
            <v>0</v>
          </cell>
          <cell r="AB333" t="str">
            <v>16</v>
          </cell>
          <cell r="AC333" t="str">
            <v>11</v>
          </cell>
          <cell r="AD333" t="str">
            <v xml:space="preserve">SEGU5610685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80535018</v>
          </cell>
          <cell r="C334" t="str">
            <v xml:space="preserve">540201610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H334"/>
          <cell r="I334" t="str">
            <v/>
          </cell>
          <cell r="J334">
            <v>9</v>
          </cell>
          <cell r="K334" t="str">
            <v>7</v>
          </cell>
          <cell r="L334" t="str">
            <v>9</v>
          </cell>
          <cell r="M334" t="str">
            <v>0</v>
          </cell>
          <cell r="N334" t="str">
            <v>4</v>
          </cell>
          <cell r="O334" t="str">
            <v>23</v>
          </cell>
          <cell r="P334" t="str">
            <v>8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CAIU8254024           </v>
          </cell>
          <cell r="U334"/>
          <cell r="V334" t="str">
            <v/>
          </cell>
          <cell r="W334" t="str">
            <v>EXO.TRANSM. GW6E-2800/200KV-12 ( TEZOTO-GIBA ) PUXE SBL</v>
          </cell>
          <cell r="X334" t="str">
            <v>DTA EADI</v>
          </cell>
          <cell r="Y334" t="str">
            <v>14/03/2022</v>
          </cell>
          <cell r="Z334" t="str">
            <v xml:space="preserve">7 </v>
          </cell>
          <cell r="AA334" t="str">
            <v>0</v>
          </cell>
          <cell r="AB334" t="str">
            <v>35</v>
          </cell>
          <cell r="AC334" t="str">
            <v>11</v>
          </cell>
          <cell r="AD334" t="str">
            <v xml:space="preserve">CAIU8254024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80535025</v>
          </cell>
          <cell r="C335" t="str">
            <v xml:space="preserve">540201612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H335"/>
          <cell r="I335" t="str">
            <v/>
          </cell>
          <cell r="J335">
            <v>24</v>
          </cell>
          <cell r="K335" t="str">
            <v>6</v>
          </cell>
          <cell r="L335" t="str">
            <v>24</v>
          </cell>
          <cell r="M335" t="str">
            <v>0</v>
          </cell>
          <cell r="N335" t="str">
            <v>34</v>
          </cell>
          <cell r="O335" t="str">
            <v>11</v>
          </cell>
          <cell r="P335" t="str">
            <v>23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TEMU7298211           </v>
          </cell>
          <cell r="U335"/>
          <cell r="V335" t="str">
            <v/>
          </cell>
          <cell r="W335" t="str">
            <v/>
          </cell>
          <cell r="X335" t="str">
            <v>DTA EADI</v>
          </cell>
          <cell r="Y335" t="str">
            <v>14/03/2022</v>
          </cell>
          <cell r="Z335" t="str">
            <v xml:space="preserve">7 </v>
          </cell>
          <cell r="AA335" t="str">
            <v>0</v>
          </cell>
          <cell r="AB335" t="str">
            <v>68</v>
          </cell>
          <cell r="AC335" t="str">
            <v>11</v>
          </cell>
          <cell r="AD335" t="str">
            <v xml:space="preserve">TEMU7298211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80535032</v>
          </cell>
          <cell r="C336" t="str">
            <v xml:space="preserve">540201616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H336"/>
          <cell r="I336" t="str">
            <v/>
          </cell>
          <cell r="J336">
            <v>11</v>
          </cell>
          <cell r="K336" t="str">
            <v>6</v>
          </cell>
          <cell r="L336" t="str">
            <v>11</v>
          </cell>
          <cell r="M336" t="str">
            <v>0</v>
          </cell>
          <cell r="N336" t="str">
            <v>8</v>
          </cell>
          <cell r="O336" t="str">
            <v>3</v>
          </cell>
          <cell r="P336" t="str">
            <v>24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HLXU8566655           </v>
          </cell>
          <cell r="U336"/>
          <cell r="V336" t="str">
            <v/>
          </cell>
          <cell r="W336" t="str">
            <v>EXO.TRANSM. GW6E-2800/200KV-12 ( TEZOTO-GIBA ) PUXE SBL</v>
          </cell>
          <cell r="X336" t="str">
            <v>DTA EADI</v>
          </cell>
          <cell r="Y336" t="str">
            <v>14/03/2022</v>
          </cell>
          <cell r="Z336" t="str">
            <v xml:space="preserve">7 </v>
          </cell>
          <cell r="AA336" t="str">
            <v>0</v>
          </cell>
          <cell r="AB336" t="str">
            <v>35</v>
          </cell>
          <cell r="AC336" t="str">
            <v>11</v>
          </cell>
          <cell r="AD336" t="str">
            <v xml:space="preserve">HLXU8566655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80535040</v>
          </cell>
          <cell r="C337" t="str">
            <v xml:space="preserve">540201617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H337"/>
          <cell r="I337" t="str">
            <v/>
          </cell>
          <cell r="J337">
            <v>6</v>
          </cell>
          <cell r="K337" t="str">
            <v>5</v>
          </cell>
          <cell r="L337" t="str">
            <v>6</v>
          </cell>
          <cell r="M337" t="str">
            <v>0</v>
          </cell>
          <cell r="N337" t="str">
            <v>2</v>
          </cell>
          <cell r="O337" t="str">
            <v>11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HLBU1415388           </v>
          </cell>
          <cell r="U337"/>
          <cell r="V337" t="str">
            <v/>
          </cell>
          <cell r="W337" t="str">
            <v>EXO.TRANSM. GW6E-2800/200KV-12 ( TEZOTO-GIBA ) PUXE SBL</v>
          </cell>
          <cell r="X337" t="str">
            <v>DTA EADI</v>
          </cell>
          <cell r="Y337" t="str">
            <v>15/03/2022</v>
          </cell>
          <cell r="Z337" t="str">
            <v xml:space="preserve">7 </v>
          </cell>
          <cell r="AA337" t="str">
            <v>0</v>
          </cell>
          <cell r="AB337" t="str">
            <v>32</v>
          </cell>
          <cell r="AC337" t="str">
            <v>11</v>
          </cell>
          <cell r="AD337" t="str">
            <v xml:space="preserve">HLBU1415388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80535041</v>
          </cell>
          <cell r="C338" t="str">
            <v xml:space="preserve">540201618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H338"/>
          <cell r="I338" t="str">
            <v/>
          </cell>
          <cell r="J338">
            <v>8</v>
          </cell>
          <cell r="K338" t="str">
            <v>1</v>
          </cell>
          <cell r="L338" t="str">
            <v>8</v>
          </cell>
          <cell r="M338" t="str">
            <v>0</v>
          </cell>
          <cell r="N338" t="str">
            <v>12</v>
          </cell>
          <cell r="O338" t="str">
            <v>0</v>
          </cell>
          <cell r="P338" t="str">
            <v>19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HLBU3316511           </v>
          </cell>
          <cell r="U338"/>
          <cell r="V338" t="str">
            <v/>
          </cell>
          <cell r="W338" t="str">
            <v>EXO.TRANSM. GW6E-2800/200KV-12 ( TEZOTO-GIBA ) PUXE SBL</v>
          </cell>
          <cell r="X338" t="str">
            <v>DTA EADI</v>
          </cell>
          <cell r="Y338" t="str">
            <v>15/03/2022</v>
          </cell>
          <cell r="Z338" t="str">
            <v xml:space="preserve">7 </v>
          </cell>
          <cell r="AA338" t="str">
            <v>0</v>
          </cell>
          <cell r="AB338" t="str">
            <v>31</v>
          </cell>
          <cell r="AC338" t="str">
            <v>11</v>
          </cell>
          <cell r="AD338" t="str">
            <v xml:space="preserve">HLBU3316511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80535501</v>
          </cell>
          <cell r="C339" t="str">
            <v xml:space="preserve">540201625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H339"/>
          <cell r="I339" t="str">
            <v/>
          </cell>
          <cell r="J339">
            <v>1</v>
          </cell>
          <cell r="K339" t="str">
            <v>1</v>
          </cell>
          <cell r="L339" t="str">
            <v>1</v>
          </cell>
          <cell r="M339" t="str">
            <v>0</v>
          </cell>
          <cell r="N339" t="str">
            <v>0</v>
          </cell>
          <cell r="O339" t="str">
            <v>0</v>
          </cell>
          <cell r="P339" t="str">
            <v>39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FCIU9199402           </v>
          </cell>
          <cell r="U339"/>
          <cell r="V339" t="str">
            <v/>
          </cell>
          <cell r="W339" t="str">
            <v/>
          </cell>
          <cell r="X339" t="str">
            <v>DTA EADI</v>
          </cell>
          <cell r="Y339" t="str">
            <v>15/03/2022</v>
          </cell>
          <cell r="Z339" t="str">
            <v xml:space="preserve">7 </v>
          </cell>
          <cell r="AA339" t="str">
            <v>0</v>
          </cell>
          <cell r="AB339" t="str">
            <v>39</v>
          </cell>
          <cell r="AC339" t="str">
            <v>11</v>
          </cell>
          <cell r="AD339" t="str">
            <v xml:space="preserve">FCIU9199402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H340"/>
          <cell r="I340" t="str">
            <v/>
          </cell>
          <cell r="J340">
            <v>14</v>
          </cell>
          <cell r="K340" t="str">
            <v>3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U340" t="str">
            <v>25/03/2022</v>
          </cell>
          <cell r="V340" t="str">
            <v/>
          </cell>
          <cell r="W340" t="str">
            <v/>
          </cell>
          <cell r="X340" t="str">
            <v>DTA EADI</v>
          </cell>
          <cell r="Y340" t="str">
            <v>15/03/2022</v>
          </cell>
          <cell r="Z340" t="str">
            <v xml:space="preserve">7 </v>
          </cell>
          <cell r="AA340" t="str">
            <v>1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>VERDE</v>
          </cell>
          <cell r="G341" t="str">
            <v xml:space="preserve">MSC ATHENS                                        </v>
          </cell>
          <cell r="H341" t="str">
            <v>15</v>
          </cell>
          <cell r="I341" t="str">
            <v/>
          </cell>
          <cell r="J341">
            <v>70</v>
          </cell>
          <cell r="K341" t="str">
            <v>40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>17/03/2022</v>
          </cell>
          <cell r="W341" t="str">
            <v>CJ. CAMBIO ( ALVARO ) PUXE SBL / Guilherme N000000001074 / Ronie A6562609003</v>
          </cell>
          <cell r="X341" t="str">
            <v>SBL</v>
          </cell>
          <cell r="Y341" t="str">
            <v/>
          </cell>
          <cell r="Z341" t="str">
            <v>20</v>
          </cell>
          <cell r="AA341" t="str">
            <v>4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>2203850395</v>
          </cell>
        </row>
        <row r="342">
          <cell r="B342">
            <v>80535598</v>
          </cell>
          <cell r="C342" t="str">
            <v xml:space="preserve">540201630 </v>
          </cell>
          <cell r="E342" t="str">
            <v/>
          </cell>
          <cell r="F342" t="str">
            <v>VERDE</v>
          </cell>
          <cell r="G342" t="str">
            <v xml:space="preserve">MSC ATHENS                                        </v>
          </cell>
          <cell r="H342" t="str">
            <v>7</v>
          </cell>
          <cell r="I342" t="str">
            <v/>
          </cell>
          <cell r="J342">
            <v>15</v>
          </cell>
          <cell r="K342" t="str">
            <v>5</v>
          </cell>
          <cell r="L342" t="str">
            <v>15</v>
          </cell>
          <cell r="M342" t="str">
            <v>0</v>
          </cell>
          <cell r="N342" t="str">
            <v>11</v>
          </cell>
          <cell r="O342" t="str">
            <v>9</v>
          </cell>
          <cell r="P342" t="str">
            <v>7</v>
          </cell>
          <cell r="Q342" t="str">
            <v>1</v>
          </cell>
          <cell r="R342" t="str">
            <v>1</v>
          </cell>
          <cell r="S342" t="str">
            <v>Não</v>
          </cell>
          <cell r="T342" t="str">
            <v xml:space="preserve">FFAU2211690           </v>
          </cell>
          <cell r="U342" t="str">
            <v>22/03/2022</v>
          </cell>
          <cell r="V342" t="str">
            <v/>
          </cell>
          <cell r="W342" t="str">
            <v>Rodrigo R6813531612</v>
          </cell>
          <cell r="X342" t="str">
            <v/>
          </cell>
          <cell r="Y342" t="str">
            <v/>
          </cell>
          <cell r="Z342" t="str">
            <v>20</v>
          </cell>
          <cell r="AA342" t="str">
            <v>2</v>
          </cell>
          <cell r="AB342" t="str">
            <v>28</v>
          </cell>
          <cell r="AC342" t="str">
            <v>11</v>
          </cell>
          <cell r="AD342" t="str">
            <v xml:space="preserve">FFAU2211690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>2204731527</v>
          </cell>
        </row>
        <row r="343">
          <cell r="B343">
            <v>80535620</v>
          </cell>
          <cell r="C343" t="str">
            <v xml:space="preserve">540201632 </v>
          </cell>
          <cell r="E343" t="str">
            <v/>
          </cell>
          <cell r="F343" t="str">
            <v>VERMELHO</v>
          </cell>
          <cell r="G343" t="str">
            <v xml:space="preserve">MSC ATHENS                                        </v>
          </cell>
          <cell r="H343"/>
          <cell r="I343" t="str">
            <v/>
          </cell>
          <cell r="J343">
            <v>62</v>
          </cell>
          <cell r="K343" t="str">
            <v>17</v>
          </cell>
          <cell r="L343" t="str">
            <v>62</v>
          </cell>
          <cell r="M343" t="str">
            <v>579</v>
          </cell>
          <cell r="N343" t="str">
            <v>17</v>
          </cell>
          <cell r="O343" t="str">
            <v>13</v>
          </cell>
          <cell r="P343" t="str">
            <v>11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DFSU7095110           </v>
          </cell>
          <cell r="U343" t="str">
            <v>25/02/2022</v>
          </cell>
          <cell r="V343" t="str">
            <v>25/02/2022</v>
          </cell>
          <cell r="W343" t="str">
            <v>Rodrigo A  3873320271 / Carlos A0019904605 (critico)</v>
          </cell>
          <cell r="X343" t="str">
            <v>MBB</v>
          </cell>
          <cell r="Y343" t="str">
            <v/>
          </cell>
          <cell r="Z343" t="str">
            <v>14</v>
          </cell>
          <cell r="AA343" t="str">
            <v>2</v>
          </cell>
          <cell r="AB343" t="str">
            <v>49</v>
          </cell>
          <cell r="AC343" t="str">
            <v>11</v>
          </cell>
          <cell r="AD343" t="str">
            <v xml:space="preserve">DFSU7095110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>2203815140</v>
          </cell>
        </row>
        <row r="344">
          <cell r="B344">
            <v>80535634</v>
          </cell>
          <cell r="C344" t="str">
            <v xml:space="preserve">540201634 </v>
          </cell>
          <cell r="E344" t="str">
            <v/>
          </cell>
          <cell r="F344" t="str">
            <v>VERMELHO</v>
          </cell>
          <cell r="G344" t="str">
            <v xml:space="preserve">MSC ATHENS                                        </v>
          </cell>
          <cell r="H344"/>
          <cell r="I344" t="str">
            <v/>
          </cell>
          <cell r="J344">
            <v>73</v>
          </cell>
          <cell r="K344" t="str">
            <v>22</v>
          </cell>
          <cell r="L344" t="str">
            <v>73</v>
          </cell>
          <cell r="M344" t="str">
            <v>248</v>
          </cell>
          <cell r="N344" t="str">
            <v>12</v>
          </cell>
          <cell r="O344" t="str">
            <v>16</v>
          </cell>
          <cell r="P344" t="str">
            <v>3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FDCU0009395           </v>
          </cell>
          <cell r="U344" t="str">
            <v>02/02/2022</v>
          </cell>
          <cell r="V344" t="str">
            <v/>
          </cell>
          <cell r="W344" t="str">
            <v>Rodrigo A  9753300500 / Milani N000000000446</v>
          </cell>
          <cell r="X344" t="str">
            <v/>
          </cell>
          <cell r="Y344" t="str">
            <v/>
          </cell>
          <cell r="Z344" t="str">
            <v>14</v>
          </cell>
          <cell r="AA344" t="str">
            <v>2</v>
          </cell>
          <cell r="AB344" t="str">
            <v>35</v>
          </cell>
          <cell r="AC344" t="str">
            <v>11</v>
          </cell>
          <cell r="AD344" t="str">
            <v xml:space="preserve">FDCU0009395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>2203815204</v>
          </cell>
        </row>
        <row r="345">
          <cell r="B345">
            <v>80535645</v>
          </cell>
          <cell r="C345" t="str">
            <v xml:space="preserve">540201635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H345"/>
          <cell r="I345" t="str">
            <v/>
          </cell>
          <cell r="J345">
            <v>5</v>
          </cell>
          <cell r="K345" t="str">
            <v>3</v>
          </cell>
          <cell r="L345" t="str">
            <v>5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33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CAIU8492418           </v>
          </cell>
          <cell r="U345"/>
          <cell r="V345" t="str">
            <v/>
          </cell>
          <cell r="W345" t="str">
            <v/>
          </cell>
          <cell r="X345" t="str">
            <v>DTA EADI</v>
          </cell>
          <cell r="Y345" t="str">
            <v>15/03/2022</v>
          </cell>
          <cell r="Z345" t="str">
            <v xml:space="preserve">8 </v>
          </cell>
          <cell r="AA345" t="str">
            <v>0</v>
          </cell>
          <cell r="AB345" t="str">
            <v>33</v>
          </cell>
          <cell r="AC345" t="str">
            <v>11</v>
          </cell>
          <cell r="AD345" t="str">
            <v xml:space="preserve">CAIU8492418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80535648</v>
          </cell>
          <cell r="C346" t="str">
            <v xml:space="preserve">540201636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H346"/>
          <cell r="I346" t="str">
            <v/>
          </cell>
          <cell r="J346">
            <v>13</v>
          </cell>
          <cell r="K346" t="str">
            <v>8</v>
          </cell>
          <cell r="L346" t="str">
            <v>13</v>
          </cell>
          <cell r="M346" t="str">
            <v>0</v>
          </cell>
          <cell r="N346" t="str">
            <v>20</v>
          </cell>
          <cell r="O346" t="str">
            <v>7</v>
          </cell>
          <cell r="P346" t="str">
            <v>12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TCLU8360017           </v>
          </cell>
          <cell r="U346" t="str">
            <v>31/03/2022</v>
          </cell>
          <cell r="V346" t="str">
            <v>22/03/2022</v>
          </cell>
          <cell r="W346" t="str">
            <v>REFORCO DIR ( DARIO ) PUXE SBL / EXO.TRANSM. GW6E-2800/200KV-12 ( TEZOTO-GIBA ) PUXE SBL</v>
          </cell>
          <cell r="X346" t="str">
            <v>DTA TRANSP</v>
          </cell>
          <cell r="Y346" t="str">
            <v/>
          </cell>
          <cell r="Z346" t="str">
            <v xml:space="preserve">8 </v>
          </cell>
          <cell r="AA346" t="str">
            <v>1</v>
          </cell>
          <cell r="AB346" t="str">
            <v>39</v>
          </cell>
          <cell r="AC346" t="str">
            <v>11</v>
          </cell>
          <cell r="AD346" t="str">
            <v xml:space="preserve">TCLU8360017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80535686</v>
          </cell>
          <cell r="C347" t="str">
            <v xml:space="preserve">540201637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H347"/>
          <cell r="I347" t="str">
            <v/>
          </cell>
          <cell r="J347">
            <v>5</v>
          </cell>
          <cell r="K347" t="str">
            <v>4</v>
          </cell>
          <cell r="L347" t="str">
            <v>5</v>
          </cell>
          <cell r="M347" t="str">
            <v>0</v>
          </cell>
          <cell r="N347" t="str">
            <v>0</v>
          </cell>
          <cell r="O347" t="str">
            <v>9</v>
          </cell>
          <cell r="P347" t="str">
            <v>21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HLBU1918741           </v>
          </cell>
          <cell r="U347"/>
          <cell r="V347" t="str">
            <v/>
          </cell>
          <cell r="W347" t="str">
            <v/>
          </cell>
          <cell r="X347" t="str">
            <v>DTA EADI</v>
          </cell>
          <cell r="Y347" t="str">
            <v>15/03/2022</v>
          </cell>
          <cell r="Z347" t="str">
            <v xml:space="preserve">8 </v>
          </cell>
          <cell r="AA347" t="str">
            <v>0</v>
          </cell>
          <cell r="AB347" t="str">
            <v>30</v>
          </cell>
          <cell r="AC347" t="str">
            <v>11</v>
          </cell>
          <cell r="AD347" t="str">
            <v xml:space="preserve">HLBU1918741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80535687</v>
          </cell>
          <cell r="C348" t="str">
            <v xml:space="preserve">540201638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H348"/>
          <cell r="I348" t="str">
            <v/>
          </cell>
          <cell r="J348">
            <v>42</v>
          </cell>
          <cell r="K348" t="str">
            <v>13</v>
          </cell>
          <cell r="L348" t="str">
            <v>42</v>
          </cell>
          <cell r="M348" t="str">
            <v>368</v>
          </cell>
          <cell r="N348" t="str">
            <v>2</v>
          </cell>
          <cell r="O348" t="str">
            <v>9</v>
          </cell>
          <cell r="P348" t="str">
            <v>7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BEAU4722586           </v>
          </cell>
          <cell r="U348" t="str">
            <v>18/03/2022</v>
          </cell>
          <cell r="V348" t="str">
            <v>18/03/2022</v>
          </cell>
          <cell r="W348" t="str">
            <v>Patrick A0091533628</v>
          </cell>
          <cell r="X348" t="str">
            <v>MBB</v>
          </cell>
          <cell r="Y348" t="str">
            <v>15/03/2022</v>
          </cell>
          <cell r="Z348" t="str">
            <v xml:space="preserve">8 </v>
          </cell>
          <cell r="AA348" t="str">
            <v>1</v>
          </cell>
          <cell r="AB348" t="str">
            <v>26</v>
          </cell>
          <cell r="AC348" t="str">
            <v>11</v>
          </cell>
          <cell r="AD348" t="str">
            <v xml:space="preserve">BEAU4722586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80535688</v>
          </cell>
          <cell r="C349" t="str">
            <v xml:space="preserve">540201639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H349"/>
          <cell r="I349" t="str">
            <v/>
          </cell>
          <cell r="J349">
            <v>1</v>
          </cell>
          <cell r="K349" t="str">
            <v>1</v>
          </cell>
          <cell r="L349" t="str">
            <v>1</v>
          </cell>
          <cell r="M349" t="str">
            <v>0</v>
          </cell>
          <cell r="N349" t="str">
            <v>0</v>
          </cell>
          <cell r="O349" t="str">
            <v>51</v>
          </cell>
          <cell r="P349" t="str">
            <v>0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HLBU2578841           </v>
          </cell>
          <cell r="U349"/>
          <cell r="V349" t="str">
            <v>24/03/2022</v>
          </cell>
          <cell r="W349" t="str">
            <v>BANCOS ( ALVARO ) PUXE SBL / Div de Peso acima de 10%</v>
          </cell>
          <cell r="X349" t="str">
            <v>DTA TRANSP</v>
          </cell>
          <cell r="Y349" t="str">
            <v/>
          </cell>
          <cell r="Z349" t="str">
            <v xml:space="preserve">8 </v>
          </cell>
          <cell r="AA349" t="str">
            <v>0</v>
          </cell>
          <cell r="AB349" t="str">
            <v>51</v>
          </cell>
          <cell r="AC349" t="str">
            <v>11</v>
          </cell>
          <cell r="AD349" t="str">
            <v xml:space="preserve">HLBU2578841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80535703</v>
          </cell>
          <cell r="C350" t="str">
            <v xml:space="preserve">540201640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H350"/>
          <cell r="I350" t="str">
            <v/>
          </cell>
          <cell r="J350">
            <v>19</v>
          </cell>
          <cell r="K350" t="str">
            <v>9</v>
          </cell>
          <cell r="L350" t="str">
            <v>19</v>
          </cell>
          <cell r="M350" t="str">
            <v>0</v>
          </cell>
          <cell r="N350" t="str">
            <v>15</v>
          </cell>
          <cell r="O350" t="str">
            <v>18</v>
          </cell>
          <cell r="P350" t="str">
            <v>14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TGHU6242842           </v>
          </cell>
          <cell r="U350"/>
          <cell r="V350" t="str">
            <v/>
          </cell>
          <cell r="W350" t="str">
            <v/>
          </cell>
          <cell r="X350" t="str">
            <v>DTA EADI</v>
          </cell>
          <cell r="Y350" t="str">
            <v>15/03/2022</v>
          </cell>
          <cell r="Z350" t="str">
            <v xml:space="preserve">8 </v>
          </cell>
          <cell r="AA350" t="str">
            <v>0</v>
          </cell>
          <cell r="AB350" t="str">
            <v>47</v>
          </cell>
          <cell r="AC350" t="str">
            <v>11</v>
          </cell>
          <cell r="AD350" t="str">
            <v xml:space="preserve">TGHU6242842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80535694</v>
          </cell>
          <cell r="C351" t="str">
            <v xml:space="preserve">540201641 </v>
          </cell>
          <cell r="E351" t="str">
            <v/>
          </cell>
          <cell r="F351" t="str">
            <v>VERDE</v>
          </cell>
          <cell r="G351" t="str">
            <v xml:space="preserve">MSC ATHENS                                        </v>
          </cell>
          <cell r="H351" t="str">
            <v>15</v>
          </cell>
          <cell r="I351" t="str">
            <v/>
          </cell>
          <cell r="J351">
            <v>11</v>
          </cell>
          <cell r="K351" t="str">
            <v>7</v>
          </cell>
          <cell r="L351" t="str">
            <v>11</v>
          </cell>
          <cell r="M351" t="str">
            <v>0</v>
          </cell>
          <cell r="N351" t="str">
            <v>1</v>
          </cell>
          <cell r="O351" t="str">
            <v>12</v>
          </cell>
          <cell r="P351" t="str">
            <v>22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HLBU3436501           </v>
          </cell>
          <cell r="U351" t="str">
            <v>03/03/2022</v>
          </cell>
          <cell r="V351" t="str">
            <v>03/03/2022</v>
          </cell>
          <cell r="W351" t="str">
            <v>Milani A9414900619</v>
          </cell>
          <cell r="X351" t="str">
            <v>MBB</v>
          </cell>
          <cell r="Y351" t="str">
            <v/>
          </cell>
          <cell r="Z351" t="str">
            <v>20</v>
          </cell>
          <cell r="AA351" t="str">
            <v>1</v>
          </cell>
          <cell r="AB351" t="str">
            <v>35</v>
          </cell>
          <cell r="AC351" t="str">
            <v>11</v>
          </cell>
          <cell r="AD351" t="str">
            <v xml:space="preserve">HLBU3436501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>2203973314</v>
          </cell>
        </row>
        <row r="352">
          <cell r="B352">
            <v>80535689</v>
          </cell>
          <cell r="C352" t="str">
            <v xml:space="preserve">540201642 </v>
          </cell>
          <cell r="E352" t="str">
            <v/>
          </cell>
          <cell r="F352" t="str">
            <v>VERDE</v>
          </cell>
          <cell r="G352" t="str">
            <v xml:space="preserve">MSC ATHENS                                        </v>
          </cell>
          <cell r="H352" t="str">
            <v>11</v>
          </cell>
          <cell r="I352" t="str">
            <v/>
          </cell>
          <cell r="J352">
            <v>24</v>
          </cell>
          <cell r="K352" t="str">
            <v>13</v>
          </cell>
          <cell r="L352" t="str">
            <v>24</v>
          </cell>
          <cell r="M352" t="str">
            <v>0</v>
          </cell>
          <cell r="N352" t="str">
            <v>26</v>
          </cell>
          <cell r="O352" t="str">
            <v>5</v>
          </cell>
          <cell r="P352" t="str">
            <v>40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UACU5978063           </v>
          </cell>
          <cell r="U352" t="str">
            <v>22/03/2022</v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>20</v>
          </cell>
          <cell r="AA352" t="str">
            <v>2</v>
          </cell>
          <cell r="AB352" t="str">
            <v>71</v>
          </cell>
          <cell r="AC352" t="str">
            <v>11</v>
          </cell>
          <cell r="AD352" t="str">
            <v xml:space="preserve">UACU5978063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>2204211736</v>
          </cell>
        </row>
        <row r="353">
          <cell r="B353">
            <v>80535704</v>
          </cell>
          <cell r="C353" t="str">
            <v xml:space="preserve">540201643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H353"/>
          <cell r="I353" t="str">
            <v/>
          </cell>
          <cell r="J353">
            <v>7</v>
          </cell>
          <cell r="K353" t="str">
            <v>5</v>
          </cell>
          <cell r="L353" t="str">
            <v>7</v>
          </cell>
          <cell r="M353" t="str">
            <v>0</v>
          </cell>
          <cell r="N353" t="str">
            <v>19</v>
          </cell>
          <cell r="O353" t="str">
            <v>6</v>
          </cell>
          <cell r="P353" t="str">
            <v>10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HAMU1187842           </v>
          </cell>
          <cell r="U353" t="str">
            <v>29/03/2022</v>
          </cell>
          <cell r="V353" t="str">
            <v/>
          </cell>
          <cell r="W353" t="str">
            <v>BANCOS ( ALVARO ) PUXE SBL</v>
          </cell>
          <cell r="X353" t="str">
            <v>DTA EADI</v>
          </cell>
          <cell r="Y353" t="str">
            <v>15/03/2022</v>
          </cell>
          <cell r="Z353" t="str">
            <v xml:space="preserve">8 </v>
          </cell>
          <cell r="AA353" t="str">
            <v>1</v>
          </cell>
          <cell r="AB353" t="str">
            <v>35</v>
          </cell>
          <cell r="AC353" t="str">
            <v>11</v>
          </cell>
          <cell r="AD353" t="str">
            <v xml:space="preserve">HAMU1187842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80535712</v>
          </cell>
          <cell r="C354" t="str">
            <v xml:space="preserve">540201645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H354"/>
          <cell r="I354" t="str">
            <v/>
          </cell>
          <cell r="J354">
            <v>88</v>
          </cell>
          <cell r="K354" t="str">
            <v>21</v>
          </cell>
          <cell r="L354" t="str">
            <v>88</v>
          </cell>
          <cell r="M354" t="str">
            <v>467</v>
          </cell>
          <cell r="N354" t="str">
            <v>56</v>
          </cell>
          <cell r="O354" t="str">
            <v>13</v>
          </cell>
          <cell r="P354" t="str">
            <v>9</v>
          </cell>
          <cell r="Q354" t="str">
            <v>1</v>
          </cell>
          <cell r="R354" t="str">
            <v>1</v>
          </cell>
          <cell r="S354" t="str">
            <v>Não</v>
          </cell>
          <cell r="T354" t="str">
            <v xml:space="preserve">BEAU4938744           </v>
          </cell>
          <cell r="U354" t="str">
            <v>22/03/2022</v>
          </cell>
          <cell r="V354" t="str">
            <v/>
          </cell>
          <cell r="W354" t="str">
            <v/>
          </cell>
          <cell r="X354" t="str">
            <v>DTA EADI</v>
          </cell>
          <cell r="Y354" t="str">
            <v>15/03/2022</v>
          </cell>
          <cell r="Z354" t="str">
            <v xml:space="preserve">8 </v>
          </cell>
          <cell r="AA354" t="str">
            <v>1</v>
          </cell>
          <cell r="AB354" t="str">
            <v>48</v>
          </cell>
          <cell r="AC354" t="str">
            <v>11</v>
          </cell>
          <cell r="AD354" t="str">
            <v xml:space="preserve">BEAU4938744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80534959</v>
          </cell>
          <cell r="C355" t="str">
            <v xml:space="preserve">540201696 </v>
          </cell>
          <cell r="E355" t="str">
            <v/>
          </cell>
          <cell r="F355" t="str">
            <v>VERDE</v>
          </cell>
          <cell r="G355" t="str">
            <v xml:space="preserve">MSC ATHENS                                        </v>
          </cell>
          <cell r="H355" t="str">
            <v>1</v>
          </cell>
          <cell r="I355" t="str">
            <v/>
          </cell>
          <cell r="J355">
            <v>25</v>
          </cell>
          <cell r="K355" t="str">
            <v>11</v>
          </cell>
          <cell r="L355" t="str">
            <v>25</v>
          </cell>
          <cell r="M355" t="str">
            <v>219</v>
          </cell>
          <cell r="N355" t="str">
            <v>29</v>
          </cell>
          <cell r="O355" t="str">
            <v>1</v>
          </cell>
          <cell r="P355" t="str">
            <v>68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GLDU7607337           </v>
          </cell>
          <cell r="U355" t="str">
            <v>17/03/2022</v>
          </cell>
          <cell r="V355" t="str">
            <v>17/03/2022</v>
          </cell>
          <cell r="W355" t="str">
            <v/>
          </cell>
          <cell r="X355" t="str">
            <v>MBB</v>
          </cell>
          <cell r="Y355" t="str">
            <v>DTA 15/03/2022</v>
          </cell>
          <cell r="Z355" t="str">
            <v>20</v>
          </cell>
          <cell r="AA355" t="str">
            <v>1</v>
          </cell>
          <cell r="AB355" t="str">
            <v>46</v>
          </cell>
          <cell r="AC355" t="str">
            <v>11</v>
          </cell>
          <cell r="AD355" t="str">
            <v xml:space="preserve">GLDU7607337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>2205129189</v>
          </cell>
        </row>
        <row r="356">
          <cell r="B356">
            <v>80534599</v>
          </cell>
          <cell r="C356" t="str">
            <v xml:space="preserve">540201472 </v>
          </cell>
          <cell r="E356" t="str">
            <v/>
          </cell>
          <cell r="F356" t="str">
            <v>VERDE</v>
          </cell>
          <cell r="G356" t="str">
            <v xml:space="preserve">MSC ATHENS                                        </v>
          </cell>
          <cell r="H356" t="str">
            <v>11</v>
          </cell>
          <cell r="I356" t="str">
            <v>0</v>
          </cell>
          <cell r="J356">
            <v>12</v>
          </cell>
          <cell r="K356" t="str">
            <v>3</v>
          </cell>
          <cell r="L356" t="str">
            <v>12</v>
          </cell>
          <cell r="M356" t="str">
            <v>0</v>
          </cell>
          <cell r="N356" t="str">
            <v>3</v>
          </cell>
          <cell r="O356" t="str">
            <v>4</v>
          </cell>
          <cell r="P356" t="str">
            <v>35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BSIU9591112           </v>
          </cell>
          <cell r="U356" t="str">
            <v>07/03/2022</v>
          </cell>
          <cell r="V356" t="str">
            <v>07/03/2022</v>
          </cell>
          <cell r="W356" t="str">
            <v>Milani A9418851501  7354/ Patrick A9423201711</v>
          </cell>
          <cell r="X356" t="str">
            <v>FINALIZADO</v>
          </cell>
          <cell r="Y356" t="str">
            <v/>
          </cell>
          <cell r="Z356" t="str">
            <v>10</v>
          </cell>
          <cell r="AA356" t="str">
            <v>2</v>
          </cell>
          <cell r="AB356" t="str">
            <v>42</v>
          </cell>
          <cell r="AC356" t="str">
            <v>11</v>
          </cell>
          <cell r="AD356" t="str">
            <v xml:space="preserve">BSIU9591112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Processado</v>
          </cell>
          <cell r="AI356" t="str">
            <v>Sim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>2204211442</v>
          </cell>
        </row>
        <row r="357">
          <cell r="B357">
            <v>80535226</v>
          </cell>
          <cell r="C357" t="str">
            <v xml:space="preserve">540201473 </v>
          </cell>
          <cell r="E357" t="str">
            <v/>
          </cell>
          <cell r="F357" t="str">
            <v>VERDE</v>
          </cell>
          <cell r="G357" t="str">
            <v xml:space="preserve">MSC ATHENS                                        </v>
          </cell>
          <cell r="H357" t="str">
            <v>9</v>
          </cell>
          <cell r="I357" t="str">
            <v>0</v>
          </cell>
          <cell r="J357">
            <v>31</v>
          </cell>
          <cell r="K357" t="str">
            <v>15</v>
          </cell>
          <cell r="L357" t="str">
            <v>31</v>
          </cell>
          <cell r="M357" t="str">
            <v>32</v>
          </cell>
          <cell r="N357" t="str">
            <v>62</v>
          </cell>
          <cell r="O357" t="str">
            <v>11</v>
          </cell>
          <cell r="P357" t="str">
            <v>19</v>
          </cell>
          <cell r="Q357" t="str">
            <v>1</v>
          </cell>
          <cell r="R357" t="str">
            <v>1</v>
          </cell>
          <cell r="S357" t="str">
            <v>Não</v>
          </cell>
          <cell r="T357" t="str">
            <v xml:space="preserve">FCIU9235670           </v>
          </cell>
          <cell r="U357" t="str">
            <v>14/03/2022</v>
          </cell>
          <cell r="V357" t="str">
            <v>10/03/2022</v>
          </cell>
          <cell r="W357" t="str">
            <v>Silas A9609108212  9E43</v>
          </cell>
          <cell r="X357" t="str">
            <v>FINALIZADO</v>
          </cell>
          <cell r="Y357" t="str">
            <v/>
          </cell>
          <cell r="Z357" t="str">
            <v>10</v>
          </cell>
          <cell r="AA357" t="str">
            <v>4</v>
          </cell>
          <cell r="AB357" t="str">
            <v>48</v>
          </cell>
          <cell r="AC357" t="str">
            <v>11</v>
          </cell>
          <cell r="AD357" t="str">
            <v xml:space="preserve">FCIU9235670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Processado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>2204533105</v>
          </cell>
        </row>
        <row r="358">
          <cell r="B358">
            <v>80534778</v>
          </cell>
          <cell r="C358" t="str">
            <v xml:space="preserve">540201474 </v>
          </cell>
          <cell r="E358" t="str">
            <v/>
          </cell>
          <cell r="F358" t="str">
            <v>VERDE</v>
          </cell>
          <cell r="G358" t="str">
            <v xml:space="preserve">MSC ATHENS                                        </v>
          </cell>
          <cell r="H358" t="str">
            <v>15</v>
          </cell>
          <cell r="I358" t="str">
            <v>0</v>
          </cell>
          <cell r="J358">
            <v>16</v>
          </cell>
          <cell r="K358" t="str">
            <v>7</v>
          </cell>
          <cell r="L358" t="str">
            <v>16</v>
          </cell>
          <cell r="M358" t="str">
            <v>2</v>
          </cell>
          <cell r="N358" t="str">
            <v>56</v>
          </cell>
          <cell r="O358" t="str">
            <v>4</v>
          </cell>
          <cell r="P358" t="str">
            <v>5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SEGU6889996           </v>
          </cell>
          <cell r="U358" t="str">
            <v>04/03/2022</v>
          </cell>
          <cell r="V358" t="str">
            <v>03/03/2022</v>
          </cell>
          <cell r="W358" t="str">
            <v>CJ. CAMBIO ( ALVARO ) PUXE SBL/ Leticia A9582800000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2</v>
          </cell>
          <cell r="AB358" t="str">
            <v>67</v>
          </cell>
          <cell r="AC358" t="str">
            <v>11</v>
          </cell>
          <cell r="AD358" t="str">
            <v xml:space="preserve">SEGU6889996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>2203972660</v>
          </cell>
        </row>
        <row r="359">
          <cell r="B359">
            <v>80534707</v>
          </cell>
          <cell r="C359" t="str">
            <v xml:space="preserve">540201475 </v>
          </cell>
          <cell r="E359" t="str">
            <v/>
          </cell>
          <cell r="F359" t="str">
            <v>VERDE</v>
          </cell>
          <cell r="G359" t="str">
            <v xml:space="preserve">MSC ATHENS                                        </v>
          </cell>
          <cell r="H359" t="str">
            <v>14</v>
          </cell>
          <cell r="I359" t="str">
            <v>0</v>
          </cell>
          <cell r="J359">
            <v>54</v>
          </cell>
          <cell r="K359" t="str">
            <v>12</v>
          </cell>
          <cell r="L359" t="str">
            <v>54</v>
          </cell>
          <cell r="M359" t="str">
            <v>664</v>
          </cell>
          <cell r="N359" t="str">
            <v>22</v>
          </cell>
          <cell r="O359" t="str">
            <v>14</v>
          </cell>
          <cell r="P359" t="str">
            <v>7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TCLU9504084           </v>
          </cell>
          <cell r="U359" t="str">
            <v>07/02/2022</v>
          </cell>
          <cell r="V359" t="str">
            <v>07/03/2022</v>
          </cell>
          <cell r="W359" t="str">
            <v>Ronie A3842600109 / Patrick A0029975890</v>
          </cell>
          <cell r="X359" t="str">
            <v>FINALIZADO</v>
          </cell>
          <cell r="Y359" t="str">
            <v/>
          </cell>
          <cell r="Z359" t="str">
            <v>10</v>
          </cell>
          <cell r="AA359" t="str">
            <v>4</v>
          </cell>
          <cell r="AB359" t="str">
            <v>57</v>
          </cell>
          <cell r="AC359" t="str">
            <v>11</v>
          </cell>
          <cell r="AD359" t="str">
            <v xml:space="preserve">TCLU9504084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>2204074500</v>
          </cell>
        </row>
        <row r="360">
          <cell r="B360">
            <v>80535469</v>
          </cell>
          <cell r="C360" t="str">
            <v xml:space="preserve">540201478 </v>
          </cell>
          <cell r="E360" t="str">
            <v/>
          </cell>
          <cell r="F360" t="str">
            <v>VERDE</v>
          </cell>
          <cell r="G360" t="str">
            <v xml:space="preserve">MSC ATHENS                                        </v>
          </cell>
          <cell r="H360" t="str">
            <v>15</v>
          </cell>
          <cell r="I360" t="str">
            <v>0</v>
          </cell>
          <cell r="J360">
            <v>24</v>
          </cell>
          <cell r="K360" t="str">
            <v>8</v>
          </cell>
          <cell r="L360" t="str">
            <v>24</v>
          </cell>
          <cell r="M360" t="str">
            <v>0</v>
          </cell>
          <cell r="N360" t="str">
            <v>20</v>
          </cell>
          <cell r="O360" t="str">
            <v>9</v>
          </cell>
          <cell r="P360" t="str">
            <v>27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CAIU8529815           </v>
          </cell>
          <cell r="U360" t="str">
            <v>02/03/2022</v>
          </cell>
          <cell r="V360" t="str">
            <v>02/03/2022</v>
          </cell>
          <cell r="W360" t="str">
            <v>CJ TRAVESSA ( DARIO ) PUXE SBL / Rodrigo A9753300500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56</v>
          </cell>
          <cell r="AC360" t="str">
            <v>11</v>
          </cell>
          <cell r="AD360" t="str">
            <v xml:space="preserve">CAIU8529815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Sim</v>
          </cell>
          <cell r="AJ360" t="str">
            <v>06/02/2022</v>
          </cell>
          <cell r="AK360" t="str">
            <v>Marítimo</v>
          </cell>
          <cell r="AL360" t="str">
            <v>11/02/2022</v>
          </cell>
          <cell r="AM360" t="str">
            <v>24/02/2022</v>
          </cell>
          <cell r="AN360" t="str">
            <v>2203846100</v>
          </cell>
        </row>
        <row r="361">
          <cell r="B361">
            <v>80534713</v>
          </cell>
          <cell r="C361" t="str">
            <v xml:space="preserve">540201484 </v>
          </cell>
          <cell r="E361" t="str">
            <v/>
          </cell>
          <cell r="F361" t="str">
            <v>VERDE</v>
          </cell>
          <cell r="G361" t="str">
            <v xml:space="preserve">MSC ATHENS                                        </v>
          </cell>
          <cell r="H361" t="str">
            <v>14</v>
          </cell>
          <cell r="I361" t="str">
            <v>0</v>
          </cell>
          <cell r="J361">
            <v>73</v>
          </cell>
          <cell r="K361" t="str">
            <v>28</v>
          </cell>
          <cell r="L361" t="str">
            <v>73</v>
          </cell>
          <cell r="M361" t="str">
            <v>382</v>
          </cell>
          <cell r="N361" t="str">
            <v>17</v>
          </cell>
          <cell r="O361" t="str">
            <v>18</v>
          </cell>
          <cell r="P361" t="str">
            <v>1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HLXU8209386           </v>
          </cell>
          <cell r="U361" t="str">
            <v>03/03/2022</v>
          </cell>
          <cell r="V361" t="str">
            <v>04/03/2022</v>
          </cell>
          <cell r="W361" t="str">
            <v>CJ. CAMBIO ( ALVARO ) PUXE SBL/ Ronie A6932601101/ Carlos A4570703338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6</v>
          </cell>
          <cell r="AB361" t="str">
            <v>45</v>
          </cell>
          <cell r="AC361" t="str">
            <v>11</v>
          </cell>
          <cell r="AD361" t="str">
            <v xml:space="preserve">HLXU8209386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06/02/2022</v>
          </cell>
          <cell r="AK361" t="str">
            <v>Marítimo</v>
          </cell>
          <cell r="AL361" t="str">
            <v>11/02/2022</v>
          </cell>
          <cell r="AM361" t="str">
            <v>24/02/2022</v>
          </cell>
          <cell r="AN361" t="str">
            <v>2204074518</v>
          </cell>
        </row>
        <row r="362">
          <cell r="B362">
            <v>80534718</v>
          </cell>
          <cell r="C362" t="str">
            <v xml:space="preserve">540201485 </v>
          </cell>
          <cell r="E362" t="str">
            <v/>
          </cell>
          <cell r="F362" t="str">
            <v>VERDE</v>
          </cell>
          <cell r="G362" t="str">
            <v xml:space="preserve">MSC ATHENS                                        </v>
          </cell>
          <cell r="H362" t="str">
            <v>7</v>
          </cell>
          <cell r="I362" t="str">
            <v>0</v>
          </cell>
          <cell r="J362">
            <v>41</v>
          </cell>
          <cell r="K362" t="str">
            <v>8</v>
          </cell>
          <cell r="L362" t="str">
            <v>41</v>
          </cell>
          <cell r="M362" t="str">
            <v>208</v>
          </cell>
          <cell r="N362" t="str">
            <v>18</v>
          </cell>
          <cell r="O362" t="str">
            <v>11</v>
          </cell>
          <cell r="P362" t="str">
            <v>2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UACU5337202           </v>
          </cell>
          <cell r="U362" t="str">
            <v>09/03/2022</v>
          </cell>
          <cell r="V362" t="str">
            <v>10/03/2022</v>
          </cell>
          <cell r="W362" t="str">
            <v>Patrick A0029975890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</v>
          </cell>
          <cell r="AB362" t="str">
            <v>35</v>
          </cell>
          <cell r="AC362" t="str">
            <v>11</v>
          </cell>
          <cell r="AD362" t="str">
            <v xml:space="preserve">UACU5337202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06/02/2022</v>
          </cell>
          <cell r="AK362" t="str">
            <v>Marítimo</v>
          </cell>
          <cell r="AL362" t="str">
            <v>11/02/2022</v>
          </cell>
          <cell r="AM362" t="str">
            <v>24/02/2022</v>
          </cell>
          <cell r="AN362" t="str">
            <v>2204690910</v>
          </cell>
        </row>
        <row r="363">
          <cell r="B363">
            <v>80534741</v>
          </cell>
          <cell r="C363" t="str">
            <v xml:space="preserve">540201486 </v>
          </cell>
          <cell r="E363" t="str">
            <v/>
          </cell>
          <cell r="F363" t="str">
            <v>VERDE</v>
          </cell>
          <cell r="G363" t="str">
            <v xml:space="preserve">MSC ATHENS                                        </v>
          </cell>
          <cell r="H363" t="str">
            <v>9</v>
          </cell>
          <cell r="I363" t="str">
            <v>0</v>
          </cell>
          <cell r="J363">
            <v>74</v>
          </cell>
          <cell r="K363" t="str">
            <v>21</v>
          </cell>
          <cell r="L363" t="str">
            <v>74</v>
          </cell>
          <cell r="M363" t="str">
            <v>199</v>
          </cell>
          <cell r="N363" t="str">
            <v>60</v>
          </cell>
          <cell r="O363" t="str">
            <v>9</v>
          </cell>
          <cell r="P363" t="str">
            <v>11</v>
          </cell>
          <cell r="Q363" t="str">
            <v>1</v>
          </cell>
          <cell r="R363" t="str">
            <v>1</v>
          </cell>
          <cell r="S363" t="str">
            <v>Não</v>
          </cell>
          <cell r="T363" t="str">
            <v xml:space="preserve">FSCU8241596           </v>
          </cell>
          <cell r="U363" t="str">
            <v>10/03/2022</v>
          </cell>
          <cell r="V363" t="str">
            <v>09/03/2022</v>
          </cell>
          <cell r="W363" t="str">
            <v>Carlos A4571500673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6</v>
          </cell>
          <cell r="AB363" t="str">
            <v>49</v>
          </cell>
          <cell r="AC363" t="str">
            <v>11</v>
          </cell>
          <cell r="AD363" t="str">
            <v xml:space="preserve">FSCU8241596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Não</v>
          </cell>
          <cell r="AJ363" t="str">
            <v>06/02/2022</v>
          </cell>
          <cell r="AK363" t="str">
            <v>Marítimo</v>
          </cell>
          <cell r="AL363" t="str">
            <v>11/02/2022</v>
          </cell>
          <cell r="AM363" t="str">
            <v>24/02/2022</v>
          </cell>
          <cell r="AN363" t="str">
            <v>2204533121</v>
          </cell>
        </row>
        <row r="364">
          <cell r="B364">
            <v>80534745</v>
          </cell>
          <cell r="C364" t="str">
            <v xml:space="preserve">540201487 </v>
          </cell>
          <cell r="E364" t="str">
            <v/>
          </cell>
          <cell r="F364" t="str">
            <v>VERDE</v>
          </cell>
          <cell r="G364" t="str">
            <v xml:space="preserve">MSC ATHENS                                        </v>
          </cell>
          <cell r="H364" t="str">
            <v>9</v>
          </cell>
          <cell r="I364" t="str">
            <v>0</v>
          </cell>
          <cell r="J364">
            <v>73</v>
          </cell>
          <cell r="K364" t="str">
            <v>10</v>
          </cell>
          <cell r="L364" t="str">
            <v>73</v>
          </cell>
          <cell r="M364" t="str">
            <v>545</v>
          </cell>
          <cell r="N364" t="str">
            <v>14</v>
          </cell>
          <cell r="O364" t="str">
            <v>6</v>
          </cell>
          <cell r="P364" t="str">
            <v>16</v>
          </cell>
          <cell r="Q364" t="str">
            <v>3</v>
          </cell>
          <cell r="R364" t="str">
            <v>3</v>
          </cell>
          <cell r="S364" t="str">
            <v>Não</v>
          </cell>
          <cell r="T364" t="str">
            <v xml:space="preserve">HLBU1684622           </v>
          </cell>
          <cell r="U364" t="str">
            <v>08/03/2022</v>
          </cell>
          <cell r="V364" t="str">
            <v>09/03/2022</v>
          </cell>
          <cell r="W364" t="str">
            <v>Carlos A0019902005/ Patrick A9406660501  7354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54</v>
          </cell>
          <cell r="AC364" t="str">
            <v>11</v>
          </cell>
          <cell r="AD364" t="str">
            <v xml:space="preserve">HLBU1684622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06/02/2022</v>
          </cell>
          <cell r="AK364" t="str">
            <v>Marítimo</v>
          </cell>
          <cell r="AL364" t="str">
            <v>11/02/2022</v>
          </cell>
          <cell r="AM364" t="str">
            <v>24/02/2022</v>
          </cell>
          <cell r="AN364" t="str">
            <v>2204533130</v>
          </cell>
        </row>
        <row r="365">
          <cell r="B365">
            <v>80534746</v>
          </cell>
          <cell r="C365" t="str">
            <v xml:space="preserve">540201491 </v>
          </cell>
          <cell r="E365" t="str">
            <v/>
          </cell>
          <cell r="F365" t="str">
            <v>VERDE</v>
          </cell>
          <cell r="G365" t="str">
            <v xml:space="preserve">MSC ATHENS                                        </v>
          </cell>
          <cell r="H365" t="str">
            <v>8</v>
          </cell>
          <cell r="I365" t="str">
            <v>0</v>
          </cell>
          <cell r="J365">
            <v>17</v>
          </cell>
          <cell r="K365" t="str">
            <v>6</v>
          </cell>
          <cell r="L365" t="str">
            <v>17</v>
          </cell>
          <cell r="M365" t="str">
            <v>0</v>
          </cell>
          <cell r="N365" t="str">
            <v>12</v>
          </cell>
          <cell r="O365" t="str">
            <v>29</v>
          </cell>
          <cell r="P365" t="str">
            <v>5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HLXU8219173           </v>
          </cell>
          <cell r="U365" t="str">
            <v>16/03/2022</v>
          </cell>
          <cell r="V365" t="str">
            <v>16/03/2022</v>
          </cell>
          <cell r="W365" t="str">
            <v>Rodrigo A9463501225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2</v>
          </cell>
          <cell r="AB365" t="str">
            <v>46</v>
          </cell>
          <cell r="AC365" t="str">
            <v>11</v>
          </cell>
          <cell r="AD365" t="str">
            <v xml:space="preserve">HLXU8219173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Sim</v>
          </cell>
          <cell r="AJ365" t="str">
            <v>06/02/2022</v>
          </cell>
          <cell r="AK365" t="str">
            <v>Marítimo</v>
          </cell>
          <cell r="AL365" t="str">
            <v>11/02/2022</v>
          </cell>
          <cell r="AM365" t="str">
            <v>24/02/2022</v>
          </cell>
          <cell r="AN365" t="str">
            <v>2204633096</v>
          </cell>
        </row>
        <row r="366">
          <cell r="B366">
            <v>80534798</v>
          </cell>
          <cell r="C366" t="str">
            <v xml:space="preserve">540201501 </v>
          </cell>
          <cell r="E366" t="str">
            <v/>
          </cell>
          <cell r="F366" t="str">
            <v>VERDE</v>
          </cell>
          <cell r="G366" t="str">
            <v xml:space="preserve">MSC ATHENS                                        </v>
          </cell>
          <cell r="H366" t="str">
            <v>15</v>
          </cell>
          <cell r="I366" t="str">
            <v>0</v>
          </cell>
          <cell r="J366">
            <v>27</v>
          </cell>
          <cell r="K366" t="str">
            <v>9</v>
          </cell>
          <cell r="L366" t="str">
            <v>27</v>
          </cell>
          <cell r="M366" t="str">
            <v>0</v>
          </cell>
          <cell r="N366" t="str">
            <v>7</v>
          </cell>
          <cell r="O366" t="str">
            <v>56</v>
          </cell>
          <cell r="P366" t="str">
            <v>21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FDCU0185028           </v>
          </cell>
          <cell r="U366" t="str">
            <v>04/03/2022</v>
          </cell>
          <cell r="V366" t="str">
            <v>03/03/2022</v>
          </cell>
          <cell r="W366" t="str">
            <v>Leticia A9408810423  7354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2</v>
          </cell>
          <cell r="AB366" t="str">
            <v>84</v>
          </cell>
          <cell r="AC366" t="str">
            <v>11</v>
          </cell>
          <cell r="AD366" t="str">
            <v xml:space="preserve">FDCU0185028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06/02/2022</v>
          </cell>
          <cell r="AK366" t="str">
            <v>Marítimo</v>
          </cell>
          <cell r="AL366" t="str">
            <v>11/02/2022</v>
          </cell>
          <cell r="AM366" t="str">
            <v>24/02/2022</v>
          </cell>
          <cell r="AN366" t="str">
            <v>2203972695</v>
          </cell>
        </row>
        <row r="367">
          <cell r="B367">
            <v>80534800</v>
          </cell>
          <cell r="C367" t="str">
            <v xml:space="preserve">540201502 </v>
          </cell>
          <cell r="E367" t="str">
            <v/>
          </cell>
          <cell r="F367" t="str">
            <v>VERDE</v>
          </cell>
          <cell r="G367" t="str">
            <v xml:space="preserve">MSC ATHENS                                        </v>
          </cell>
          <cell r="H367" t="str">
            <v>11</v>
          </cell>
          <cell r="I367" t="str">
            <v>0</v>
          </cell>
          <cell r="J367">
            <v>104</v>
          </cell>
          <cell r="K367" t="str">
            <v>29</v>
          </cell>
          <cell r="L367" t="str">
            <v>104</v>
          </cell>
          <cell r="M367" t="str">
            <v>712</v>
          </cell>
          <cell r="N367" t="str">
            <v>86</v>
          </cell>
          <cell r="O367" t="str">
            <v>8</v>
          </cell>
          <cell r="P367" t="str">
            <v>39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HLBU2451271           </v>
          </cell>
          <cell r="U367" t="str">
            <v>04/02/2022</v>
          </cell>
          <cell r="V367" t="str">
            <v>07/03/2022</v>
          </cell>
          <cell r="W367" t="str">
            <v>Patrick A9419900067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2</v>
          </cell>
          <cell r="AB367" t="str">
            <v>49</v>
          </cell>
          <cell r="AC367" t="str">
            <v>11</v>
          </cell>
          <cell r="AD367" t="str">
            <v xml:space="preserve">HLBU2451271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Não</v>
          </cell>
          <cell r="AJ367" t="str">
            <v>06/02/2022</v>
          </cell>
          <cell r="AK367" t="str">
            <v>Marítimo</v>
          </cell>
          <cell r="AL367" t="str">
            <v>11/02/2022</v>
          </cell>
          <cell r="AM367" t="str">
            <v>24/02/2022</v>
          </cell>
          <cell r="AN367" t="str">
            <v>2204314497</v>
          </cell>
        </row>
        <row r="368">
          <cell r="B368">
            <v>80534823</v>
          </cell>
          <cell r="C368" t="str">
            <v xml:space="preserve">540201511 </v>
          </cell>
          <cell r="E368" t="str">
            <v/>
          </cell>
          <cell r="F368" t="str">
            <v>VERDE</v>
          </cell>
          <cell r="G368" t="str">
            <v xml:space="preserve">MSC ATHENS                                        </v>
          </cell>
          <cell r="H368" t="str">
            <v>8</v>
          </cell>
          <cell r="I368" t="str">
            <v>0</v>
          </cell>
          <cell r="J368">
            <v>22</v>
          </cell>
          <cell r="K368" t="str">
            <v>9</v>
          </cell>
          <cell r="L368" t="str">
            <v>22</v>
          </cell>
          <cell r="M368" t="str">
            <v>0</v>
          </cell>
          <cell r="N368" t="str">
            <v>15</v>
          </cell>
          <cell r="O368" t="str">
            <v>44</v>
          </cell>
          <cell r="P368" t="str">
            <v>40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UASU1033902           </v>
          </cell>
          <cell r="U368" t="str">
            <v>11/03/2022</v>
          </cell>
          <cell r="V368" t="str">
            <v>11/03/2022</v>
          </cell>
          <cell r="W368" t="str">
            <v>Patrick A9448810223  7354</v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2</v>
          </cell>
          <cell r="AB368" t="str">
            <v>99</v>
          </cell>
          <cell r="AC368" t="str">
            <v>11</v>
          </cell>
          <cell r="AD368" t="str">
            <v xml:space="preserve">UASU1033902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Sim</v>
          </cell>
          <cell r="AJ368" t="str">
            <v>06/02/2022</v>
          </cell>
          <cell r="AK368" t="str">
            <v>Marítimo</v>
          </cell>
          <cell r="AL368" t="str">
            <v>11/02/2022</v>
          </cell>
          <cell r="AM368" t="str">
            <v>24/02/2022</v>
          </cell>
          <cell r="AN368" t="str">
            <v>2204634556</v>
          </cell>
        </row>
        <row r="369">
          <cell r="B369">
            <v>80534821</v>
          </cell>
          <cell r="C369" t="str">
            <v xml:space="preserve">540201514 </v>
          </cell>
          <cell r="E369" t="str">
            <v/>
          </cell>
          <cell r="F369" t="str">
            <v>VERDE</v>
          </cell>
          <cell r="G369" t="str">
            <v xml:space="preserve">MSC ATHENS                                        </v>
          </cell>
          <cell r="H369" t="str">
            <v>10</v>
          </cell>
          <cell r="I369" t="str">
            <v>0</v>
          </cell>
          <cell r="J369">
            <v>22</v>
          </cell>
          <cell r="K369" t="str">
            <v>10</v>
          </cell>
          <cell r="L369" t="str">
            <v>22</v>
          </cell>
          <cell r="M369" t="str">
            <v>98</v>
          </cell>
          <cell r="N369" t="str">
            <v>16</v>
          </cell>
          <cell r="O369" t="str">
            <v>11</v>
          </cell>
          <cell r="P369" t="str">
            <v>440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FANU1099070           </v>
          </cell>
          <cell r="U369" t="str">
            <v>08/03/2022</v>
          </cell>
          <cell r="V369" t="str">
            <v>08/03/2022</v>
          </cell>
          <cell r="W369" t="str">
            <v>BANCOS ( ALVARO ) PUXE SBL</v>
          </cell>
          <cell r="X369" t="str">
            <v>FINALIZADO</v>
          </cell>
          <cell r="Y369" t="str">
            <v/>
          </cell>
          <cell r="Z369" t="str">
            <v>10</v>
          </cell>
          <cell r="AA369" t="str">
            <v>2</v>
          </cell>
          <cell r="AB369" t="str">
            <v>43</v>
          </cell>
          <cell r="AC369" t="str">
            <v>11</v>
          </cell>
          <cell r="AD369" t="str">
            <v xml:space="preserve">FANU1099070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06/02/2022</v>
          </cell>
          <cell r="AK369" t="str">
            <v>Marítimo</v>
          </cell>
          <cell r="AL369" t="str">
            <v>11/02/2022</v>
          </cell>
          <cell r="AM369" t="str">
            <v>24/02/2022</v>
          </cell>
          <cell r="AN369" t="str">
            <v>2204427828</v>
          </cell>
        </row>
        <row r="370">
          <cell r="B370">
            <v>80534824</v>
          </cell>
          <cell r="C370" t="str">
            <v xml:space="preserve">540201515 </v>
          </cell>
          <cell r="E370" t="str">
            <v/>
          </cell>
          <cell r="F370" t="str">
            <v>VERDE</v>
          </cell>
          <cell r="G370" t="str">
            <v xml:space="preserve">MSC ATHENS                                        </v>
          </cell>
          <cell r="H370" t="str">
            <v>2</v>
          </cell>
          <cell r="I370" t="str">
            <v>0</v>
          </cell>
          <cell r="J370">
            <v>8</v>
          </cell>
          <cell r="K370" t="str">
            <v>2</v>
          </cell>
          <cell r="L370" t="str">
            <v>8</v>
          </cell>
          <cell r="M370" t="str">
            <v>0</v>
          </cell>
          <cell r="N370" t="str">
            <v>12</v>
          </cell>
          <cell r="O370" t="str">
            <v>0</v>
          </cell>
          <cell r="P370" t="str">
            <v>24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FANU1116075           </v>
          </cell>
          <cell r="U370" t="str">
            <v>16/03/2022</v>
          </cell>
          <cell r="V370" t="str">
            <v>16/03/2022</v>
          </cell>
          <cell r="W370" t="str">
            <v>Milani A6594100301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1</v>
          </cell>
          <cell r="AB370" t="str">
            <v>36</v>
          </cell>
          <cell r="AC370" t="str">
            <v>11</v>
          </cell>
          <cell r="AD370" t="str">
            <v xml:space="preserve">FANU1116075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06/02/2022</v>
          </cell>
          <cell r="AK370" t="str">
            <v>Marítimo</v>
          </cell>
          <cell r="AL370" t="str">
            <v>11/02/2022</v>
          </cell>
          <cell r="AM370" t="str">
            <v>24/02/2022</v>
          </cell>
          <cell r="AN370" t="str">
            <v>2205036563</v>
          </cell>
        </row>
        <row r="371">
          <cell r="B371">
            <v>80535043</v>
          </cell>
          <cell r="C371" t="str">
            <v xml:space="preserve">540201527 </v>
          </cell>
          <cell r="E371" t="str">
            <v/>
          </cell>
          <cell r="F371" t="str">
            <v>VERDE</v>
          </cell>
          <cell r="G371" t="str">
            <v xml:space="preserve">MSC ATHENS                                        </v>
          </cell>
          <cell r="H371" t="str">
            <v>10</v>
          </cell>
          <cell r="I371" t="str">
            <v>0</v>
          </cell>
          <cell r="J371">
            <v>58</v>
          </cell>
          <cell r="K371" t="str">
            <v>20</v>
          </cell>
          <cell r="L371" t="str">
            <v>58</v>
          </cell>
          <cell r="M371" t="str">
            <v>238</v>
          </cell>
          <cell r="N371" t="str">
            <v>29</v>
          </cell>
          <cell r="O371" t="str">
            <v>27</v>
          </cell>
          <cell r="P371" t="str">
            <v>10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HLBU1150993           </v>
          </cell>
          <cell r="U371" t="str">
            <v>09/03/2022</v>
          </cell>
          <cell r="V371" t="str">
            <v>09/03/2022</v>
          </cell>
          <cell r="W371" t="str">
            <v>Ronie A0175427617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5</v>
          </cell>
          <cell r="AB371" t="str">
            <v>72</v>
          </cell>
          <cell r="AC371" t="str">
            <v>11</v>
          </cell>
          <cell r="AD371" t="str">
            <v xml:space="preserve">HLBU1150993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Não</v>
          </cell>
          <cell r="AJ371" t="str">
            <v>06/02/2022</v>
          </cell>
          <cell r="AK371" t="str">
            <v>Marítimo</v>
          </cell>
          <cell r="AL371" t="str">
            <v>11/02/2022</v>
          </cell>
          <cell r="AM371" t="str">
            <v>24/02/2022</v>
          </cell>
          <cell r="AN371" t="str">
            <v>2204339066</v>
          </cell>
        </row>
        <row r="372">
          <cell r="B372">
            <v>80535140</v>
          </cell>
          <cell r="C372" t="str">
            <v xml:space="preserve">540201546 </v>
          </cell>
          <cell r="E372" t="str">
            <v/>
          </cell>
          <cell r="F372" t="str">
            <v>VERDE</v>
          </cell>
          <cell r="G372" t="str">
            <v xml:space="preserve">MSC ATHENS                                        </v>
          </cell>
          <cell r="H372" t="str">
            <v>14</v>
          </cell>
          <cell r="I372" t="str">
            <v>0</v>
          </cell>
          <cell r="J372">
            <v>53</v>
          </cell>
          <cell r="K372" t="str">
            <v>13</v>
          </cell>
          <cell r="L372" t="str">
            <v>53</v>
          </cell>
          <cell r="M372" t="str">
            <v>182</v>
          </cell>
          <cell r="N372" t="str">
            <v>29</v>
          </cell>
          <cell r="O372" t="str">
            <v>14</v>
          </cell>
          <cell r="P372" t="str">
            <v>0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TRLU7299333           </v>
          </cell>
          <cell r="U372" t="str">
            <v>04/03/2022</v>
          </cell>
          <cell r="V372" t="str">
            <v>04/03/2022</v>
          </cell>
          <cell r="W372" t="str">
            <v>CJ. CAMBIO ( ALVARO ) PUXE SBL/ Ronie A9582600300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48</v>
          </cell>
          <cell r="AC372" t="str">
            <v>11</v>
          </cell>
          <cell r="AD372" t="str">
            <v xml:space="preserve">TRLU7299333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06/02/2022</v>
          </cell>
          <cell r="AK372" t="str">
            <v>Marítimo</v>
          </cell>
          <cell r="AL372" t="str">
            <v>11/02/2022</v>
          </cell>
          <cell r="AM372" t="str">
            <v>24/02/2022</v>
          </cell>
          <cell r="AN372" t="str">
            <v>2204074534</v>
          </cell>
        </row>
        <row r="373">
          <cell r="B373">
            <v>80535176</v>
          </cell>
          <cell r="C373" t="str">
            <v xml:space="preserve">540201548 </v>
          </cell>
          <cell r="E373" t="str">
            <v/>
          </cell>
          <cell r="F373" t="str">
            <v>VERDE</v>
          </cell>
          <cell r="G373" t="str">
            <v xml:space="preserve">MSC ATHENS                                        </v>
          </cell>
          <cell r="H373" t="str">
            <v>14</v>
          </cell>
          <cell r="I373" t="str">
            <v>0</v>
          </cell>
          <cell r="J373">
            <v>54</v>
          </cell>
          <cell r="K373" t="str">
            <v>10</v>
          </cell>
          <cell r="L373" t="str">
            <v>54</v>
          </cell>
          <cell r="M373" t="str">
            <v>420</v>
          </cell>
          <cell r="N373" t="str">
            <v>33</v>
          </cell>
          <cell r="O373" t="str">
            <v>18</v>
          </cell>
          <cell r="P373" t="str">
            <v>2</v>
          </cell>
          <cell r="Q373" t="str">
            <v>2</v>
          </cell>
          <cell r="R373" t="str">
            <v>2</v>
          </cell>
          <cell r="S373" t="str">
            <v>Não</v>
          </cell>
          <cell r="T373" t="str">
            <v xml:space="preserve">TEMU7372941           </v>
          </cell>
          <cell r="U373" t="str">
            <v>08/03/2022</v>
          </cell>
          <cell r="V373" t="str">
            <v>08/03/2022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3</v>
          </cell>
          <cell r="AB373" t="str">
            <v>64</v>
          </cell>
          <cell r="AC373" t="str">
            <v>11</v>
          </cell>
          <cell r="AD373" t="str">
            <v xml:space="preserve">TEMU7372941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06/02/2022</v>
          </cell>
          <cell r="AK373" t="str">
            <v>Marítimo</v>
          </cell>
          <cell r="AL373" t="str">
            <v>11/02/2022</v>
          </cell>
          <cell r="AM373" t="str">
            <v>24/02/2022</v>
          </cell>
          <cell r="AN373" t="str">
            <v>2204072450</v>
          </cell>
        </row>
        <row r="374">
          <cell r="B374">
            <v>80535224</v>
          </cell>
          <cell r="C374" t="str">
            <v xml:space="preserve">540201550 </v>
          </cell>
          <cell r="E374" t="str">
            <v/>
          </cell>
          <cell r="F374" t="str">
            <v>VERDE</v>
          </cell>
          <cell r="G374" t="str">
            <v xml:space="preserve">MSC ATHENS                                        </v>
          </cell>
          <cell r="H374" t="str">
            <v>15</v>
          </cell>
          <cell r="I374" t="str">
            <v>0</v>
          </cell>
          <cell r="J374">
            <v>20</v>
          </cell>
          <cell r="K374" t="str">
            <v>8</v>
          </cell>
          <cell r="L374" t="str">
            <v>20</v>
          </cell>
          <cell r="M374" t="str">
            <v>72</v>
          </cell>
          <cell r="N374" t="str">
            <v>11</v>
          </cell>
          <cell r="O374" t="str">
            <v>3</v>
          </cell>
          <cell r="P374" t="str">
            <v>10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UACU6025240           </v>
          </cell>
          <cell r="U374" t="str">
            <v>23/02/2022</v>
          </cell>
          <cell r="V374" t="str">
            <v>03/03/2022</v>
          </cell>
          <cell r="W374" t="str">
            <v>Silas A9606892031     9051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28</v>
          </cell>
          <cell r="AC374" t="str">
            <v>11</v>
          </cell>
          <cell r="AD374" t="str">
            <v xml:space="preserve">UACU6025240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06/02/2022</v>
          </cell>
          <cell r="AK374" t="str">
            <v>Marítimo</v>
          </cell>
          <cell r="AL374" t="str">
            <v>11/02/2022</v>
          </cell>
          <cell r="AM374" t="str">
            <v>24/02/2022</v>
          </cell>
          <cell r="AN374" t="str">
            <v>2203846126</v>
          </cell>
        </row>
        <row r="375">
          <cell r="B375">
            <v>80535223</v>
          </cell>
          <cell r="C375" t="str">
            <v xml:space="preserve">540201551 </v>
          </cell>
          <cell r="E375" t="str">
            <v/>
          </cell>
          <cell r="F375" t="str">
            <v>VERDE</v>
          </cell>
          <cell r="G375" t="str">
            <v xml:space="preserve">MSC ATHENS                                        </v>
          </cell>
          <cell r="H375" t="str">
            <v>3</v>
          </cell>
          <cell r="I375" t="str">
            <v>0</v>
          </cell>
          <cell r="J375">
            <v>3</v>
          </cell>
          <cell r="K375" t="str">
            <v>2</v>
          </cell>
          <cell r="L375" t="str">
            <v>3</v>
          </cell>
          <cell r="M375" t="str">
            <v>0</v>
          </cell>
          <cell r="N375" t="str">
            <v>3</v>
          </cell>
          <cell r="O375" t="str">
            <v>0</v>
          </cell>
          <cell r="P375" t="str">
            <v>18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CAIU8909883           </v>
          </cell>
          <cell r="U375" t="str">
            <v>15/03/2022</v>
          </cell>
          <cell r="V375" t="str">
            <v>15/03/2022</v>
          </cell>
          <cell r="W375" t="str">
            <v>EXO.TRANSM. GW6E-2800/200KV-12 ( TEZOTO-GIBA ) PUXE SBL/ Rodrigo A4104200202</v>
          </cell>
          <cell r="X375" t="str">
            <v>FINALIZADO</v>
          </cell>
          <cell r="Y375" t="str">
            <v>11/03/2022</v>
          </cell>
          <cell r="Z375" t="str">
            <v>10</v>
          </cell>
          <cell r="AA375" t="str">
            <v>1</v>
          </cell>
          <cell r="AB375" t="str">
            <v>21</v>
          </cell>
          <cell r="AC375" t="str">
            <v>11</v>
          </cell>
          <cell r="AD375" t="str">
            <v xml:space="preserve">CAIU8909883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06/02/2022</v>
          </cell>
          <cell r="AK375" t="str">
            <v>Marítimo</v>
          </cell>
          <cell r="AL375" t="str">
            <v>11/02/2022</v>
          </cell>
          <cell r="AM375" t="str">
            <v>24/02/2022</v>
          </cell>
          <cell r="AN375" t="str">
            <v>2204966150</v>
          </cell>
        </row>
        <row r="376">
          <cell r="B376">
            <v>80535231</v>
          </cell>
          <cell r="C376" t="str">
            <v xml:space="preserve">540201553 </v>
          </cell>
          <cell r="E376" t="str">
            <v/>
          </cell>
          <cell r="F376" t="str">
            <v>VERDE</v>
          </cell>
          <cell r="G376" t="str">
            <v xml:space="preserve">MSC ATHENS                                        </v>
          </cell>
          <cell r="H376" t="str">
            <v>14</v>
          </cell>
          <cell r="I376" t="str">
            <v>0</v>
          </cell>
          <cell r="J376">
            <v>20</v>
          </cell>
          <cell r="K376" t="str">
            <v>6</v>
          </cell>
          <cell r="L376" t="str">
            <v>20</v>
          </cell>
          <cell r="M376" t="str">
            <v>0</v>
          </cell>
          <cell r="N376" t="str">
            <v>86</v>
          </cell>
          <cell r="O376" t="str">
            <v>6</v>
          </cell>
          <cell r="P376" t="str">
            <v>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UASU1057822           </v>
          </cell>
          <cell r="U376" t="str">
            <v>07/03/2022</v>
          </cell>
          <cell r="V376" t="str">
            <v>07/03/2022</v>
          </cell>
          <cell r="W376" t="str">
            <v>Ronie A9672602131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3</v>
          </cell>
          <cell r="AB376" t="str">
            <v>96</v>
          </cell>
          <cell r="AC376" t="str">
            <v>11</v>
          </cell>
          <cell r="AD376" t="str">
            <v xml:space="preserve">UASU1057822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Não</v>
          </cell>
          <cell r="AJ376" t="str">
            <v>06/02/2022</v>
          </cell>
          <cell r="AK376" t="str">
            <v>Marítimo</v>
          </cell>
          <cell r="AL376" t="str">
            <v>11/02/2022</v>
          </cell>
          <cell r="AM376" t="str">
            <v>24/02/2022</v>
          </cell>
          <cell r="AN376" t="str">
            <v>2204072396</v>
          </cell>
        </row>
        <row r="377">
          <cell r="B377">
            <v>80535243</v>
          </cell>
          <cell r="C377" t="str">
            <v xml:space="preserve">540201554 </v>
          </cell>
          <cell r="E377" t="str">
            <v/>
          </cell>
          <cell r="F377" t="str">
            <v>VERDE</v>
          </cell>
          <cell r="G377" t="str">
            <v xml:space="preserve">MSC ATHENS                                        </v>
          </cell>
          <cell r="H377" t="str">
            <v>3</v>
          </cell>
          <cell r="I377" t="str">
            <v>0</v>
          </cell>
          <cell r="J377">
            <v>30</v>
          </cell>
          <cell r="K377" t="str">
            <v>9</v>
          </cell>
          <cell r="L377" t="str">
            <v>30</v>
          </cell>
          <cell r="M377" t="str">
            <v>42</v>
          </cell>
          <cell r="N377" t="str">
            <v>42</v>
          </cell>
          <cell r="O377" t="str">
            <v>11</v>
          </cell>
          <cell r="P377" t="str">
            <v>27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RFCU5066095           </v>
          </cell>
          <cell r="U377" t="str">
            <v>11/03/2022</v>
          </cell>
          <cell r="V377" t="str">
            <v>15/03/2022</v>
          </cell>
          <cell r="W377" t="str">
            <v>Carlos A4571500156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1</v>
          </cell>
          <cell r="AB377" t="str">
            <v>83</v>
          </cell>
          <cell r="AC377" t="str">
            <v>11</v>
          </cell>
          <cell r="AD377" t="str">
            <v xml:space="preserve">RFCU5066095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06/02/2022</v>
          </cell>
          <cell r="AK377" t="str">
            <v>Marítimo</v>
          </cell>
          <cell r="AL377" t="str">
            <v>11/02/2022</v>
          </cell>
          <cell r="AM377" t="str">
            <v>24/02/2022</v>
          </cell>
          <cell r="AN377" t="str">
            <v>2204966974</v>
          </cell>
        </row>
        <row r="378">
          <cell r="B378">
            <v>80535264</v>
          </cell>
          <cell r="C378" t="str">
            <v xml:space="preserve">540201555 </v>
          </cell>
          <cell r="E378" t="str">
            <v/>
          </cell>
          <cell r="F378" t="str">
            <v>VERDE</v>
          </cell>
          <cell r="G378" t="str">
            <v xml:space="preserve">MSC ATHENS                                        </v>
          </cell>
          <cell r="H378" t="str">
            <v>15</v>
          </cell>
          <cell r="I378" t="str">
            <v>0</v>
          </cell>
          <cell r="J378">
            <v>53</v>
          </cell>
          <cell r="K378" t="str">
            <v>3</v>
          </cell>
          <cell r="L378" t="str">
            <v>53</v>
          </cell>
          <cell r="M378" t="str">
            <v>148</v>
          </cell>
          <cell r="N378" t="str">
            <v>15</v>
          </cell>
          <cell r="O378" t="str">
            <v>16</v>
          </cell>
          <cell r="P378" t="str">
            <v>36</v>
          </cell>
          <cell r="Q378" t="str">
            <v>1</v>
          </cell>
          <cell r="R378" t="str">
            <v>1</v>
          </cell>
          <cell r="S378" t="str">
            <v>Não</v>
          </cell>
          <cell r="T378" t="str">
            <v xml:space="preserve">HLBU2691101           </v>
          </cell>
          <cell r="U378" t="str">
            <v>10/03/2022</v>
          </cell>
          <cell r="V378" t="str">
            <v>11/03/2022</v>
          </cell>
          <cell r="W378" t="str">
            <v>CJ TRAVESSA ( DARIO ) PUXE SBL / Silas A9616800180    9054/ Carlos A4571500456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3</v>
          </cell>
          <cell r="AB378" t="str">
            <v>73</v>
          </cell>
          <cell r="AC378" t="str">
            <v>11</v>
          </cell>
          <cell r="AD378" t="str">
            <v xml:space="preserve">HLBU2691101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Não</v>
          </cell>
          <cell r="AJ378" t="str">
            <v>06/02/2022</v>
          </cell>
          <cell r="AK378" t="str">
            <v>Marítimo</v>
          </cell>
          <cell r="AL378" t="str">
            <v>11/02/2022</v>
          </cell>
          <cell r="AM378" t="str">
            <v>24/02/2022</v>
          </cell>
          <cell r="AN378" t="str">
            <v>2203846134</v>
          </cell>
        </row>
        <row r="379">
          <cell r="B379">
            <v>80535262</v>
          </cell>
          <cell r="C379" t="str">
            <v xml:space="preserve">540201560 </v>
          </cell>
          <cell r="E379" t="str">
            <v/>
          </cell>
          <cell r="F379" t="str">
            <v>VERDE</v>
          </cell>
          <cell r="G379" t="str">
            <v xml:space="preserve">MSC ATHENS                                        </v>
          </cell>
          <cell r="H379" t="str">
            <v>10</v>
          </cell>
          <cell r="I379" t="str">
            <v>0</v>
          </cell>
          <cell r="J379">
            <v>6</v>
          </cell>
          <cell r="K379" t="str">
            <v>4</v>
          </cell>
          <cell r="L379" t="str">
            <v>6</v>
          </cell>
          <cell r="M379" t="str">
            <v>0</v>
          </cell>
          <cell r="N379" t="str">
            <v>21</v>
          </cell>
          <cell r="O379" t="str">
            <v>10</v>
          </cell>
          <cell r="P379" t="str">
            <v>5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HLBU1950430           </v>
          </cell>
          <cell r="U379" t="str">
            <v>08/03/2022</v>
          </cell>
          <cell r="V379" t="str">
            <v>08/03/2022</v>
          </cell>
          <cell r="W379" t="str">
            <v>EXO.TRANSM. GW6E-2800/200KV-12 ( TEZOTO-GIBA ) PUXE SBL/ Guilherme A0012001222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1</v>
          </cell>
          <cell r="AB379" t="str">
            <v>36</v>
          </cell>
          <cell r="AC379" t="str">
            <v>11</v>
          </cell>
          <cell r="AD379" t="str">
            <v xml:space="preserve">HLBU1950430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Não</v>
          </cell>
          <cell r="AJ379" t="str">
            <v>06/02/2022</v>
          </cell>
          <cell r="AK379" t="str">
            <v>Marítimo</v>
          </cell>
          <cell r="AL379" t="str">
            <v>11/02/2022</v>
          </cell>
          <cell r="AM379" t="str">
            <v>24/02/2022</v>
          </cell>
          <cell r="AN379" t="str">
            <v>2204427801</v>
          </cell>
        </row>
        <row r="380">
          <cell r="B380">
            <v>80535269</v>
          </cell>
          <cell r="C380" t="str">
            <v xml:space="preserve">540201563 </v>
          </cell>
          <cell r="E380" t="str">
            <v/>
          </cell>
          <cell r="F380" t="str">
            <v>VERDE</v>
          </cell>
          <cell r="G380" t="str">
            <v xml:space="preserve">MSC ATHENS                                        </v>
          </cell>
          <cell r="H380" t="str">
            <v>15</v>
          </cell>
          <cell r="I380" t="str">
            <v>0</v>
          </cell>
          <cell r="J380">
            <v>99</v>
          </cell>
          <cell r="K380" t="str">
            <v>22</v>
          </cell>
          <cell r="L380" t="str">
            <v>99</v>
          </cell>
          <cell r="M380" t="str">
            <v>708</v>
          </cell>
          <cell r="N380" t="str">
            <v>6</v>
          </cell>
          <cell r="O380" t="str">
            <v>18</v>
          </cell>
          <cell r="P380" t="str">
            <v>5</v>
          </cell>
          <cell r="Q380" t="str">
            <v>2</v>
          </cell>
          <cell r="R380" t="str">
            <v>2</v>
          </cell>
          <cell r="S380" t="str">
            <v>Não</v>
          </cell>
          <cell r="T380" t="str">
            <v xml:space="preserve">TGHU8871926           </v>
          </cell>
          <cell r="U380" t="str">
            <v>28/02/2022</v>
          </cell>
          <cell r="V380" t="str">
            <v>07/03/2022</v>
          </cell>
          <cell r="W380" t="str">
            <v>EXO.TRANSM. GW6E-2800/( TEZOTO-GIBA ) Mariana N000000006187/ A0109897285/ Patrick A9734920201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6</v>
          </cell>
          <cell r="AB380" t="str">
            <v>40</v>
          </cell>
          <cell r="AC380" t="str">
            <v>11</v>
          </cell>
          <cell r="AD380" t="str">
            <v xml:space="preserve">TGHU8871926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06/02/2022</v>
          </cell>
          <cell r="AK380" t="str">
            <v>Marítimo</v>
          </cell>
          <cell r="AL380" t="str">
            <v>11/02/2022</v>
          </cell>
          <cell r="AM380" t="str">
            <v>24/02/2022</v>
          </cell>
          <cell r="AN380" t="str">
            <v>2203972822</v>
          </cell>
        </row>
        <row r="381">
          <cell r="B381">
            <v>80535391</v>
          </cell>
          <cell r="C381" t="str">
            <v xml:space="preserve">540201566 </v>
          </cell>
          <cell r="E381" t="str">
            <v/>
          </cell>
          <cell r="F381" t="str">
            <v>VERDE</v>
          </cell>
          <cell r="G381" t="str">
            <v xml:space="preserve">MSC ATHENS                                        </v>
          </cell>
          <cell r="H381" t="str">
            <v>21</v>
          </cell>
          <cell r="I381" t="str">
            <v>0</v>
          </cell>
          <cell r="J381">
            <v>50</v>
          </cell>
          <cell r="K381" t="str">
            <v>9</v>
          </cell>
          <cell r="L381" t="str">
            <v>50</v>
          </cell>
          <cell r="M381" t="str">
            <v>476</v>
          </cell>
          <cell r="N381" t="str">
            <v>17</v>
          </cell>
          <cell r="O381" t="str">
            <v>49</v>
          </cell>
          <cell r="P381" t="str">
            <v>4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HLXU8556410           </v>
          </cell>
          <cell r="U381" t="str">
            <v>23/02/2022</v>
          </cell>
          <cell r="V381" t="str">
            <v>25/02/2022</v>
          </cell>
          <cell r="W381" t="str">
            <v>Silas A9616800180    9054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4</v>
          </cell>
          <cell r="AB381" t="str">
            <v>80</v>
          </cell>
          <cell r="AC381" t="str">
            <v>11</v>
          </cell>
          <cell r="AD381" t="str">
            <v xml:space="preserve">HLXU8556410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06/02/2022</v>
          </cell>
          <cell r="AK381" t="str">
            <v>Marítimo</v>
          </cell>
          <cell r="AL381" t="str">
            <v>11/02/2022</v>
          </cell>
          <cell r="AM381" t="str">
            <v>24/02/2022</v>
          </cell>
          <cell r="AN381" t="str">
            <v>2203815360</v>
          </cell>
        </row>
        <row r="382">
          <cell r="B382">
            <v>80535412</v>
          </cell>
          <cell r="C382" t="str">
            <v xml:space="preserve">540201569 </v>
          </cell>
          <cell r="E382" t="str">
            <v/>
          </cell>
          <cell r="F382" t="str">
            <v>VERDE</v>
          </cell>
          <cell r="G382" t="str">
            <v xml:space="preserve">MSC ATHENS                                        </v>
          </cell>
          <cell r="H382" t="str">
            <v>11</v>
          </cell>
          <cell r="I382" t="str">
            <v>0</v>
          </cell>
          <cell r="J382">
            <v>69</v>
          </cell>
          <cell r="K382" t="str">
            <v>34</v>
          </cell>
          <cell r="L382" t="str">
            <v>69</v>
          </cell>
          <cell r="M382" t="str">
            <v>401</v>
          </cell>
          <cell r="N382" t="str">
            <v>41</v>
          </cell>
          <cell r="O382" t="str">
            <v>0</v>
          </cell>
          <cell r="P382" t="str">
            <v>0</v>
          </cell>
          <cell r="Q382" t="str">
            <v>2</v>
          </cell>
          <cell r="R382" t="str">
            <v>2</v>
          </cell>
          <cell r="S382" t="str">
            <v>Não</v>
          </cell>
          <cell r="T382" t="str">
            <v xml:space="preserve">HLBU1289058           </v>
          </cell>
          <cell r="U382" t="str">
            <v>10/03/2022</v>
          </cell>
          <cell r="V382" t="str">
            <v>10/03/2022</v>
          </cell>
          <cell r="W382" t="str">
            <v>CJ. CAMBIO ( ALVARO ) PUXE SBL/ Patrick N000000005406</v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2</v>
          </cell>
          <cell r="AB382" t="str">
            <v>51</v>
          </cell>
          <cell r="AC382" t="str">
            <v>11</v>
          </cell>
          <cell r="AD382" t="str">
            <v xml:space="preserve">HLBU1289058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06/02/2022</v>
          </cell>
          <cell r="AK382" t="str">
            <v>Marítimo</v>
          </cell>
          <cell r="AL382" t="str">
            <v>11/02/2022</v>
          </cell>
          <cell r="AM382" t="str">
            <v>24/02/2022</v>
          </cell>
          <cell r="AN382" t="str">
            <v>2204212511</v>
          </cell>
        </row>
        <row r="383">
          <cell r="B383">
            <v>80534826</v>
          </cell>
          <cell r="C383" t="str">
            <v xml:space="preserve">540201574 </v>
          </cell>
          <cell r="E383" t="str">
            <v/>
          </cell>
          <cell r="F383" t="str">
            <v>VERDE</v>
          </cell>
          <cell r="G383" t="str">
            <v xml:space="preserve">MSC ATHENS                                        </v>
          </cell>
          <cell r="H383" t="str">
            <v>14</v>
          </cell>
          <cell r="I383" t="str">
            <v>0</v>
          </cell>
          <cell r="J383">
            <v>131</v>
          </cell>
          <cell r="K383" t="str">
            <v>38</v>
          </cell>
          <cell r="L383" t="str">
            <v>131</v>
          </cell>
          <cell r="M383" t="str">
            <v>873</v>
          </cell>
          <cell r="N383" t="str">
            <v>38</v>
          </cell>
          <cell r="O383" t="str">
            <v>1</v>
          </cell>
          <cell r="P383" t="str">
            <v>9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TGBU5922674           </v>
          </cell>
          <cell r="U383"/>
          <cell r="V383" t="str">
            <v>04/03/2022</v>
          </cell>
          <cell r="W383" t="str">
            <v>Carlos A5410502022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0</v>
          </cell>
          <cell r="AB383" t="str">
            <v>64</v>
          </cell>
          <cell r="AC383" t="str">
            <v>11</v>
          </cell>
          <cell r="AD383" t="str">
            <v xml:space="preserve">TGBU5922674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Não</v>
          </cell>
          <cell r="AJ383" t="str">
            <v>06/02/2022</v>
          </cell>
          <cell r="AK383" t="str">
            <v>Marítimo</v>
          </cell>
          <cell r="AL383" t="str">
            <v>11/02/2022</v>
          </cell>
          <cell r="AM383" t="str">
            <v>24/02/2022</v>
          </cell>
          <cell r="AN383" t="str">
            <v>2204072612</v>
          </cell>
        </row>
        <row r="384">
          <cell r="B384">
            <v>80534830</v>
          </cell>
          <cell r="C384" t="str">
            <v xml:space="preserve">540201575 </v>
          </cell>
          <cell r="E384" t="str">
            <v/>
          </cell>
          <cell r="F384" t="str">
            <v>VERDE</v>
          </cell>
          <cell r="G384" t="str">
            <v xml:space="preserve">MSC ATHENS                                        </v>
          </cell>
          <cell r="H384" t="str">
            <v>10</v>
          </cell>
          <cell r="I384" t="str">
            <v>0</v>
          </cell>
          <cell r="J384">
            <v>43</v>
          </cell>
          <cell r="K384" t="str">
            <v>10</v>
          </cell>
          <cell r="L384" t="str">
            <v>43</v>
          </cell>
          <cell r="M384" t="str">
            <v>314</v>
          </cell>
          <cell r="N384" t="str">
            <v>15</v>
          </cell>
          <cell r="O384" t="str">
            <v>22</v>
          </cell>
          <cell r="P384" t="str">
            <v>117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TCNU8661110           </v>
          </cell>
          <cell r="U384" t="str">
            <v>16/03/2022</v>
          </cell>
          <cell r="V384" t="str">
            <v>16/03/2022</v>
          </cell>
          <cell r="W384" t="str">
            <v>Milani A0004208771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69</v>
          </cell>
          <cell r="AC384" t="str">
            <v>11</v>
          </cell>
          <cell r="AD384" t="str">
            <v xml:space="preserve">TCNU8661110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06/02/2022</v>
          </cell>
          <cell r="AK384" t="str">
            <v>Marítimo</v>
          </cell>
          <cell r="AL384" t="str">
            <v>11/02/2022</v>
          </cell>
          <cell r="AM384" t="str">
            <v>24/02/2022</v>
          </cell>
          <cell r="AN384" t="str">
            <v>2204337861</v>
          </cell>
        </row>
        <row r="385">
          <cell r="B385">
            <v>80534917</v>
          </cell>
          <cell r="C385" t="str">
            <v xml:space="preserve">540201576 </v>
          </cell>
          <cell r="E385" t="str">
            <v/>
          </cell>
          <cell r="F385" t="str">
            <v>VERDE</v>
          </cell>
          <cell r="G385" t="str">
            <v xml:space="preserve">MSC ATHENS                                        </v>
          </cell>
          <cell r="H385" t="str">
            <v>15</v>
          </cell>
          <cell r="I385" t="str">
            <v>0</v>
          </cell>
          <cell r="J385">
            <v>66</v>
          </cell>
          <cell r="K385" t="str">
            <v>27</v>
          </cell>
          <cell r="L385" t="str">
            <v>66</v>
          </cell>
          <cell r="M385" t="str">
            <v>167</v>
          </cell>
          <cell r="N385" t="str">
            <v>26</v>
          </cell>
          <cell r="O385" t="str">
            <v>6</v>
          </cell>
          <cell r="P385" t="str">
            <v>1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CAIU4308544           </v>
          </cell>
          <cell r="U385" t="str">
            <v>03/03/2022</v>
          </cell>
          <cell r="V385" t="str">
            <v>02/03/2022</v>
          </cell>
          <cell r="W385" t="str">
            <v>CJ. CAMBIO ( ALVARO ) PUXE SBL / Ronie A9602615433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2</v>
          </cell>
          <cell r="AB385" t="str">
            <v>35</v>
          </cell>
          <cell r="AC385" t="str">
            <v>11</v>
          </cell>
          <cell r="AD385" t="str">
            <v xml:space="preserve">CAIU4308544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Não</v>
          </cell>
          <cell r="AJ385" t="str">
            <v>06/02/2022</v>
          </cell>
          <cell r="AK385" t="str">
            <v>Marítimo</v>
          </cell>
          <cell r="AL385" t="str">
            <v>11/02/2022</v>
          </cell>
          <cell r="AM385" t="str">
            <v>24/02/2022</v>
          </cell>
          <cell r="AN385" t="str">
            <v>2203850409</v>
          </cell>
        </row>
        <row r="386">
          <cell r="B386">
            <v>80535430</v>
          </cell>
          <cell r="C386" t="str">
            <v xml:space="preserve">540201582 </v>
          </cell>
          <cell r="E386" t="str">
            <v/>
          </cell>
          <cell r="F386" t="str">
            <v>VERDE</v>
          </cell>
          <cell r="G386" t="str">
            <v xml:space="preserve">MSC ATHENS                                        </v>
          </cell>
          <cell r="H386" t="str">
            <v>15</v>
          </cell>
          <cell r="I386" t="str">
            <v>0</v>
          </cell>
          <cell r="J386">
            <v>66</v>
          </cell>
          <cell r="K386" t="str">
            <v>12</v>
          </cell>
          <cell r="L386" t="str">
            <v>66</v>
          </cell>
          <cell r="M386" t="str">
            <v>485</v>
          </cell>
          <cell r="N386" t="str">
            <v>17</v>
          </cell>
          <cell r="O386" t="str">
            <v>2</v>
          </cell>
          <cell r="P386" t="str">
            <v>24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TCLU8345178           </v>
          </cell>
          <cell r="U386" t="str">
            <v>02/02/2022</v>
          </cell>
          <cell r="V386" t="str">
            <v>11/03/2022</v>
          </cell>
          <cell r="W386" t="str">
            <v>Carlos A0009903916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51</v>
          </cell>
          <cell r="AC386" t="str">
            <v>11</v>
          </cell>
          <cell r="AD386" t="str">
            <v xml:space="preserve">TCLU8345178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06/02/2022</v>
          </cell>
          <cell r="AK386" t="str">
            <v>Marítimo</v>
          </cell>
          <cell r="AL386" t="str">
            <v>11/02/2022</v>
          </cell>
          <cell r="AM386" t="str">
            <v>24/02/2022</v>
          </cell>
          <cell r="AN386" t="str">
            <v>2203850387</v>
          </cell>
        </row>
        <row r="387">
          <cell r="B387">
            <v>80534939</v>
          </cell>
          <cell r="C387" t="str">
            <v xml:space="preserve">540201586 </v>
          </cell>
          <cell r="E387" t="str">
            <v/>
          </cell>
          <cell r="F387" t="str">
            <v>VERDE</v>
          </cell>
          <cell r="G387" t="str">
            <v xml:space="preserve">MSC ATHENS                                        </v>
          </cell>
          <cell r="H387" t="str">
            <v>11</v>
          </cell>
          <cell r="I387" t="str">
            <v>0</v>
          </cell>
          <cell r="J387">
            <v>4</v>
          </cell>
          <cell r="K387" t="str">
            <v>2</v>
          </cell>
          <cell r="L387" t="str">
            <v>4</v>
          </cell>
          <cell r="M387" t="str">
            <v>0</v>
          </cell>
          <cell r="N387" t="str">
            <v>6</v>
          </cell>
          <cell r="O387" t="str">
            <v>0</v>
          </cell>
          <cell r="P387" t="str">
            <v>34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TGBU5457741           </v>
          </cell>
          <cell r="U387" t="str">
            <v>07/03/2022</v>
          </cell>
          <cell r="V387" t="str">
            <v>08/03/2022</v>
          </cell>
          <cell r="W387" t="str">
            <v>Milani A9714100102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40</v>
          </cell>
          <cell r="AC387" t="str">
            <v>11</v>
          </cell>
          <cell r="AD387" t="str">
            <v xml:space="preserve">TGBU5457741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06/02/2022</v>
          </cell>
          <cell r="AK387" t="str">
            <v>Marítimo</v>
          </cell>
          <cell r="AL387" t="str">
            <v>11/02/2022</v>
          </cell>
          <cell r="AM387" t="str">
            <v>24/02/2022</v>
          </cell>
          <cell r="AN387" t="str">
            <v>2204211566</v>
          </cell>
        </row>
        <row r="388">
          <cell r="B388">
            <v>80534966</v>
          </cell>
          <cell r="C388" t="str">
            <v xml:space="preserve">540201587 </v>
          </cell>
          <cell r="E388" t="str">
            <v/>
          </cell>
          <cell r="F388" t="str">
            <v>VERDE</v>
          </cell>
          <cell r="G388" t="str">
            <v xml:space="preserve">MSC ATHENS                                        </v>
          </cell>
          <cell r="H388" t="str">
            <v>11</v>
          </cell>
          <cell r="I388" t="str">
            <v>0</v>
          </cell>
          <cell r="J388">
            <v>12</v>
          </cell>
          <cell r="K388" t="str">
            <v>4</v>
          </cell>
          <cell r="L388" t="str">
            <v>12</v>
          </cell>
          <cell r="M388" t="str">
            <v>0</v>
          </cell>
          <cell r="N388" t="str">
            <v>28</v>
          </cell>
          <cell r="O388" t="str">
            <v>36</v>
          </cell>
          <cell r="P388" t="str">
            <v>5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HLBU3096103           </v>
          </cell>
          <cell r="U388" t="str">
            <v>07/03/2022</v>
          </cell>
          <cell r="V388" t="str">
            <v>07/03/2022</v>
          </cell>
          <cell r="W388" t="str">
            <v>Guilherme A0151543902</v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1</v>
          </cell>
          <cell r="AB388" t="str">
            <v>69</v>
          </cell>
          <cell r="AC388" t="str">
            <v>11</v>
          </cell>
          <cell r="AD388" t="str">
            <v xml:space="preserve">HLBU3096103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Não</v>
          </cell>
          <cell r="AJ388" t="str">
            <v>06/02/2022</v>
          </cell>
          <cell r="AK388" t="str">
            <v>Marítimo</v>
          </cell>
          <cell r="AL388" t="str">
            <v>11/02/2022</v>
          </cell>
          <cell r="AM388" t="str">
            <v>24/02/2022</v>
          </cell>
          <cell r="AN388" t="str">
            <v>2204211612</v>
          </cell>
        </row>
        <row r="389">
          <cell r="B389">
            <v>80535467</v>
          </cell>
          <cell r="C389" t="str">
            <v xml:space="preserve">540201590 </v>
          </cell>
          <cell r="E389" t="str">
            <v/>
          </cell>
          <cell r="F389" t="str">
            <v>VERDE</v>
          </cell>
          <cell r="G389" t="str">
            <v xml:space="preserve">MSC ATHENS                                        </v>
          </cell>
          <cell r="H389" t="str">
            <v>15</v>
          </cell>
          <cell r="I389" t="str">
            <v>0</v>
          </cell>
          <cell r="J389">
            <v>72</v>
          </cell>
          <cell r="K389" t="str">
            <v>15</v>
          </cell>
          <cell r="L389" t="str">
            <v>72</v>
          </cell>
          <cell r="M389" t="str">
            <v>518</v>
          </cell>
          <cell r="N389" t="str">
            <v>18</v>
          </cell>
          <cell r="O389" t="str">
            <v>16</v>
          </cell>
          <cell r="P389" t="str">
            <v>47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UACU5796407           </v>
          </cell>
          <cell r="U389" t="str">
            <v>02/02/2022</v>
          </cell>
          <cell r="V389" t="str">
            <v/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46</v>
          </cell>
          <cell r="AC389" t="str">
            <v>11</v>
          </cell>
          <cell r="AD389" t="str">
            <v xml:space="preserve">UACU5796407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Sim</v>
          </cell>
          <cell r="AJ389" t="str">
            <v>06/02/2022</v>
          </cell>
          <cell r="AK389" t="str">
            <v>Marítimo</v>
          </cell>
          <cell r="AL389" t="str">
            <v>11/02/2022</v>
          </cell>
          <cell r="AM389" t="str">
            <v>24/02/2022</v>
          </cell>
          <cell r="AN389" t="str">
            <v>2204050945</v>
          </cell>
        </row>
        <row r="390">
          <cell r="B390">
            <v>80534971</v>
          </cell>
          <cell r="C390" t="str">
            <v xml:space="preserve">540201593 </v>
          </cell>
          <cell r="E390" t="str">
            <v/>
          </cell>
          <cell r="F390" t="str">
            <v>VERDE</v>
          </cell>
          <cell r="G390" t="str">
            <v xml:space="preserve">MSC ATHENS                                        </v>
          </cell>
          <cell r="H390" t="str">
            <v>11</v>
          </cell>
          <cell r="I390" t="str">
            <v>0</v>
          </cell>
          <cell r="J390">
            <v>6</v>
          </cell>
          <cell r="K390" t="str">
            <v>4</v>
          </cell>
          <cell r="L390" t="str">
            <v>6</v>
          </cell>
          <cell r="M390" t="str">
            <v>0</v>
          </cell>
          <cell r="N390" t="str">
            <v>17</v>
          </cell>
          <cell r="O390" t="str">
            <v>0</v>
          </cell>
          <cell r="P390" t="str">
            <v>5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TCNU5537976           </v>
          </cell>
          <cell r="U390" t="str">
            <v>07/03/2022</v>
          </cell>
          <cell r="V390" t="str">
            <v>07/03/2022</v>
          </cell>
          <cell r="W390" t="str">
            <v>EXO.TRANSM. GW6E-2800/200KV-12 ( TEZOTO-GIBA ) PUXE SBL/ Rodrigo A9423501225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1</v>
          </cell>
          <cell r="AB390" t="str">
            <v>22</v>
          </cell>
          <cell r="AC390" t="str">
            <v>11</v>
          </cell>
          <cell r="AD390" t="str">
            <v xml:space="preserve">TCNU5537976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06/02/2022</v>
          </cell>
          <cell r="AK390" t="str">
            <v>Marítimo</v>
          </cell>
          <cell r="AL390" t="str">
            <v>11/02/2022</v>
          </cell>
          <cell r="AM390" t="str">
            <v>24/02/2022</v>
          </cell>
          <cell r="AN390" t="str">
            <v>2204211620</v>
          </cell>
        </row>
        <row r="391">
          <cell r="B391">
            <v>80534988</v>
          </cell>
          <cell r="C391" t="str">
            <v xml:space="preserve">540201598 </v>
          </cell>
          <cell r="E391" t="str">
            <v/>
          </cell>
          <cell r="F391" t="str">
            <v>VERDE</v>
          </cell>
          <cell r="G391" t="str">
            <v xml:space="preserve">MSC ATHENS                                        </v>
          </cell>
          <cell r="H391" t="str">
            <v>14</v>
          </cell>
          <cell r="I391" t="str">
            <v>0</v>
          </cell>
          <cell r="J391">
            <v>106</v>
          </cell>
          <cell r="K391" t="str">
            <v>15</v>
          </cell>
          <cell r="L391" t="str">
            <v>106</v>
          </cell>
          <cell r="M391" t="str">
            <v>670</v>
          </cell>
          <cell r="N391" t="str">
            <v>18</v>
          </cell>
          <cell r="O391" t="str">
            <v>9</v>
          </cell>
          <cell r="P391" t="str">
            <v>12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HLBU1298661           </v>
          </cell>
          <cell r="U391" t="str">
            <v>08/03/2022</v>
          </cell>
          <cell r="V391" t="str">
            <v>08/03/2022</v>
          </cell>
          <cell r="W391" t="str">
            <v>Ronie A9019970290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3</v>
          </cell>
          <cell r="AB391" t="str">
            <v>54</v>
          </cell>
          <cell r="AC391" t="str">
            <v>11</v>
          </cell>
          <cell r="AD391" t="str">
            <v xml:space="preserve">HLBU1298661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06/02/2022</v>
          </cell>
          <cell r="AK391" t="str">
            <v>Marítimo</v>
          </cell>
          <cell r="AL391" t="str">
            <v>11/02/2022</v>
          </cell>
          <cell r="AM391" t="str">
            <v>24/02/2022</v>
          </cell>
          <cell r="AN391" t="str">
            <v>2204066809</v>
          </cell>
        </row>
        <row r="392">
          <cell r="B392">
            <v>80535490</v>
          </cell>
          <cell r="C392" t="str">
            <v xml:space="preserve">540201599 </v>
          </cell>
          <cell r="E392" t="str">
            <v/>
          </cell>
          <cell r="F392" t="str">
            <v>VERDE</v>
          </cell>
          <cell r="G392" t="str">
            <v xml:space="preserve">MSC ATHENS                                        </v>
          </cell>
          <cell r="H392" t="str">
            <v>8</v>
          </cell>
          <cell r="I392" t="str">
            <v>0</v>
          </cell>
          <cell r="J392">
            <v>27</v>
          </cell>
          <cell r="K392" t="str">
            <v>6</v>
          </cell>
          <cell r="L392" t="str">
            <v>27</v>
          </cell>
          <cell r="M392" t="str">
            <v>522</v>
          </cell>
          <cell r="N392" t="str">
            <v>40</v>
          </cell>
          <cell r="O392" t="str">
            <v>5</v>
          </cell>
          <cell r="P392" t="str">
            <v>22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TCNU8314615           </v>
          </cell>
          <cell r="U392" t="str">
            <v>11/03/2022</v>
          </cell>
          <cell r="V392" t="str">
            <v>11/03/2022</v>
          </cell>
          <cell r="W392" t="str">
            <v>REFORCO DIR ( DARIO ) PUXE SBL/ Milani A6594100702</v>
          </cell>
          <cell r="X392" t="str">
            <v>FINALIZADO</v>
          </cell>
          <cell r="Y392" t="str">
            <v/>
          </cell>
          <cell r="Z392" t="str">
            <v>20</v>
          </cell>
          <cell r="AA392" t="str">
            <v>1</v>
          </cell>
          <cell r="AB392" t="str">
            <v>36</v>
          </cell>
          <cell r="AC392" t="str">
            <v>11</v>
          </cell>
          <cell r="AD392" t="str">
            <v xml:space="preserve">TCNU8314615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06/02/2022</v>
          </cell>
          <cell r="AK392" t="str">
            <v>Marítimo</v>
          </cell>
          <cell r="AL392" t="str">
            <v>11/02/2022</v>
          </cell>
          <cell r="AM392" t="str">
            <v>24/02/2022</v>
          </cell>
          <cell r="AN392" t="str">
            <v>2204628661</v>
          </cell>
        </row>
        <row r="393">
          <cell r="B393">
            <v>80534993</v>
          </cell>
          <cell r="C393" t="str">
            <v xml:space="preserve">540201601 </v>
          </cell>
          <cell r="E393" t="str">
            <v/>
          </cell>
          <cell r="F393" t="str">
            <v>VERDE</v>
          </cell>
          <cell r="G393" t="str">
            <v xml:space="preserve">MSC ATHENS                                        </v>
          </cell>
          <cell r="H393" t="str">
            <v>9</v>
          </cell>
          <cell r="I393" t="str">
            <v>0</v>
          </cell>
          <cell r="J393">
            <v>12</v>
          </cell>
          <cell r="K393" t="str">
            <v>3</v>
          </cell>
          <cell r="L393" t="str">
            <v>12</v>
          </cell>
          <cell r="M393" t="str">
            <v>2</v>
          </cell>
          <cell r="N393" t="str">
            <v>12</v>
          </cell>
          <cell r="O393" t="str">
            <v>28</v>
          </cell>
          <cell r="P393" t="str">
            <v>12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TGBU6172300           </v>
          </cell>
          <cell r="U393" t="str">
            <v>10/03/2022</v>
          </cell>
          <cell r="V393" t="str">
            <v>15/03/2022</v>
          </cell>
          <cell r="W393" t="str">
            <v>Carlos A0252507903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1</v>
          </cell>
          <cell r="AB393" t="str">
            <v>54</v>
          </cell>
          <cell r="AC393" t="str">
            <v>11</v>
          </cell>
          <cell r="AD393" t="str">
            <v xml:space="preserve">TGBU6172300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Sim</v>
          </cell>
          <cell r="AJ393" t="str">
            <v>06/02/2022</v>
          </cell>
          <cell r="AK393" t="str">
            <v>Marítimo</v>
          </cell>
          <cell r="AL393" t="str">
            <v>11/02/2022</v>
          </cell>
          <cell r="AM393" t="str">
            <v>24/02/2022</v>
          </cell>
          <cell r="AN393" t="str">
            <v>2204488100</v>
          </cell>
        </row>
        <row r="394">
          <cell r="B394">
            <v>80535066</v>
          </cell>
          <cell r="C394" t="str">
            <v xml:space="preserve">540201607 </v>
          </cell>
          <cell r="E394" t="str">
            <v/>
          </cell>
          <cell r="F394" t="str">
            <v>VERDE</v>
          </cell>
          <cell r="G394" t="str">
            <v xml:space="preserve">MSC ATHENS                                        </v>
          </cell>
          <cell r="H394" t="str">
            <v>10</v>
          </cell>
          <cell r="I394" t="str">
            <v>0</v>
          </cell>
          <cell r="J394">
            <v>35</v>
          </cell>
          <cell r="K394" t="str">
            <v>7</v>
          </cell>
          <cell r="L394" t="str">
            <v>35</v>
          </cell>
          <cell r="M394" t="str">
            <v>280</v>
          </cell>
          <cell r="N394" t="str">
            <v>11</v>
          </cell>
          <cell r="O394" t="str">
            <v>1</v>
          </cell>
          <cell r="P394" t="str">
            <v>0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CAXU8214574           </v>
          </cell>
          <cell r="U394" t="str">
            <v>08/03/2022</v>
          </cell>
          <cell r="V394" t="str">
            <v>08/03/2022</v>
          </cell>
          <cell r="W394" t="str">
            <v>Patrick A0039890085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2</v>
          </cell>
          <cell r="AB394" t="str">
            <v>16</v>
          </cell>
          <cell r="AC394" t="str">
            <v>11</v>
          </cell>
          <cell r="AD394" t="str">
            <v xml:space="preserve">CAXU8214574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06/02/2022</v>
          </cell>
          <cell r="AK394" t="str">
            <v>Marítimo</v>
          </cell>
          <cell r="AL394" t="str">
            <v>11/02/2022</v>
          </cell>
          <cell r="AM394" t="str">
            <v>24/02/2022</v>
          </cell>
          <cell r="AN394" t="str">
            <v>2204430500</v>
          </cell>
        </row>
        <row r="395">
          <cell r="B395">
            <v>80535027</v>
          </cell>
          <cell r="C395" t="str">
            <v xml:space="preserve">540201614 </v>
          </cell>
          <cell r="E395" t="str">
            <v/>
          </cell>
          <cell r="F395" t="str">
            <v>VERDE</v>
          </cell>
          <cell r="G395" t="str">
            <v xml:space="preserve">MSC ATHENS                                        </v>
          </cell>
          <cell r="H395" t="str">
            <v>14</v>
          </cell>
          <cell r="I395" t="str">
            <v>0</v>
          </cell>
          <cell r="J395">
            <v>139</v>
          </cell>
          <cell r="K395" t="str">
            <v>39</v>
          </cell>
          <cell r="L395" t="str">
            <v>139</v>
          </cell>
          <cell r="M395" t="str">
            <v>658</v>
          </cell>
          <cell r="N395" t="str">
            <v>30</v>
          </cell>
          <cell r="O395" t="str">
            <v>17</v>
          </cell>
          <cell r="P395" t="str">
            <v>9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HLXU8254976           </v>
          </cell>
          <cell r="U395" t="str">
            <v>08/03/2022</v>
          </cell>
          <cell r="V395" t="str">
            <v>08/03/2022</v>
          </cell>
          <cell r="W395" t="str">
            <v>Ronie A0239813110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3</v>
          </cell>
          <cell r="AB395" t="str">
            <v>55</v>
          </cell>
          <cell r="AC395" t="str">
            <v>11</v>
          </cell>
          <cell r="AD395" t="str">
            <v xml:space="preserve">HLXU8254976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06/02/2022</v>
          </cell>
          <cell r="AK395" t="str">
            <v>Marítimo</v>
          </cell>
          <cell r="AL395" t="str">
            <v>11/02/2022</v>
          </cell>
          <cell r="AM395" t="str">
            <v>24/02/2022</v>
          </cell>
          <cell r="AN395" t="str">
            <v>2204066981</v>
          </cell>
        </row>
        <row r="396">
          <cell r="B396">
            <v>80535502</v>
          </cell>
          <cell r="C396" t="str">
            <v xml:space="preserve">540201626 </v>
          </cell>
          <cell r="E396" t="str">
            <v/>
          </cell>
          <cell r="F396" t="str">
            <v>VERDE</v>
          </cell>
          <cell r="G396" t="str">
            <v xml:space="preserve">MSC ATHENS                                        </v>
          </cell>
          <cell r="H396" t="str">
            <v>21</v>
          </cell>
          <cell r="I396" t="str">
            <v>0</v>
          </cell>
          <cell r="J396">
            <v>63</v>
          </cell>
          <cell r="K396" t="str">
            <v>11</v>
          </cell>
          <cell r="L396" t="str">
            <v>63</v>
          </cell>
          <cell r="M396" t="str">
            <v>513</v>
          </cell>
          <cell r="N396" t="str">
            <v>27</v>
          </cell>
          <cell r="O396" t="str">
            <v>10</v>
          </cell>
          <cell r="P396" t="str">
            <v>30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NIDU5216816           </v>
          </cell>
          <cell r="U396" t="str">
            <v>25/02/2022</v>
          </cell>
          <cell r="V396" t="str">
            <v>02/03/2022</v>
          </cell>
          <cell r="W396" t="str">
            <v>Carlos A5410502022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1</v>
          </cell>
          <cell r="AB396" t="str">
            <v>49</v>
          </cell>
          <cell r="AC396" t="str">
            <v>11</v>
          </cell>
          <cell r="AD396" t="str">
            <v xml:space="preserve">NIDU5216816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06/02/2022</v>
          </cell>
          <cell r="AK396" t="str">
            <v>Marítimo</v>
          </cell>
          <cell r="AL396" t="str">
            <v>11/02/2022</v>
          </cell>
          <cell r="AM396" t="str">
            <v>24/02/2022</v>
          </cell>
          <cell r="AN396" t="str">
            <v>2203815182</v>
          </cell>
        </row>
        <row r="397">
          <cell r="B397">
            <v>80535571</v>
          </cell>
          <cell r="C397" t="str">
            <v xml:space="preserve">540201629 </v>
          </cell>
          <cell r="E397" t="str">
            <v/>
          </cell>
          <cell r="F397" t="str">
            <v>VERDE</v>
          </cell>
          <cell r="G397" t="str">
            <v xml:space="preserve">MSC ATHENS                                        </v>
          </cell>
          <cell r="H397" t="str">
            <v>9</v>
          </cell>
          <cell r="I397" t="str">
            <v>0</v>
          </cell>
          <cell r="J397">
            <v>99</v>
          </cell>
          <cell r="K397" t="str">
            <v>12</v>
          </cell>
          <cell r="L397" t="str">
            <v>99</v>
          </cell>
          <cell r="M397" t="str">
            <v>490</v>
          </cell>
          <cell r="N397" t="str">
            <v>30</v>
          </cell>
          <cell r="O397" t="str">
            <v>6</v>
          </cell>
          <cell r="P397" t="str">
            <v>2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BSIU9053890           </v>
          </cell>
          <cell r="U397" t="str">
            <v>28/02/2022</v>
          </cell>
          <cell r="V397" t="str">
            <v>09/03/2022</v>
          </cell>
          <cell r="W397" t="str">
            <v>Rodrigo R6813531612 / Carlos A0019902005/ Patrick A0385450632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5</v>
          </cell>
          <cell r="AB397" t="str">
            <v>48</v>
          </cell>
          <cell r="AC397" t="str">
            <v>11</v>
          </cell>
          <cell r="AD397" t="str">
            <v xml:space="preserve">BSIU9053890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06/02/2022</v>
          </cell>
          <cell r="AK397" t="str">
            <v>Marítimo</v>
          </cell>
          <cell r="AL397" t="str">
            <v>11/02/2022</v>
          </cell>
          <cell r="AM397" t="str">
            <v>24/02/2022</v>
          </cell>
          <cell r="AN397" t="str">
            <v>2204531390</v>
          </cell>
        </row>
        <row r="398">
          <cell r="B398">
            <v>80535621</v>
          </cell>
          <cell r="C398" t="str">
            <v xml:space="preserve">540201631 </v>
          </cell>
          <cell r="E398" t="str">
            <v/>
          </cell>
          <cell r="F398" t="str">
            <v>VERDE</v>
          </cell>
          <cell r="G398" t="str">
            <v xml:space="preserve">MSC ATHENS                                        </v>
          </cell>
          <cell r="H398" t="str">
            <v>14</v>
          </cell>
          <cell r="I398" t="str">
            <v>0</v>
          </cell>
          <cell r="J398">
            <v>2</v>
          </cell>
          <cell r="K398" t="str">
            <v>1</v>
          </cell>
          <cell r="L398" t="str">
            <v>2</v>
          </cell>
          <cell r="M398" t="str">
            <v>0</v>
          </cell>
          <cell r="N398" t="str">
            <v>16</v>
          </cell>
          <cell r="O398" t="str">
            <v>0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GLDU3881632           </v>
          </cell>
          <cell r="U398" t="str">
            <v>14/03/2022</v>
          </cell>
          <cell r="V398" t="str">
            <v>17/03/2022</v>
          </cell>
          <cell r="W398" t="str">
            <v>Guilherme A9040103221 (critico)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1</v>
          </cell>
          <cell r="AB398" t="str">
            <v>16</v>
          </cell>
          <cell r="AC398" t="str">
            <v>11</v>
          </cell>
          <cell r="AD398" t="str">
            <v xml:space="preserve">GLDU3881632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06/02/2022</v>
          </cell>
          <cell r="AK398" t="str">
            <v>Marítimo</v>
          </cell>
          <cell r="AL398" t="str">
            <v>11/02/2022</v>
          </cell>
          <cell r="AM398" t="str">
            <v>24/02/2022</v>
          </cell>
          <cell r="AN398" t="str">
            <v>2204066957</v>
          </cell>
        </row>
        <row r="399">
          <cell r="B399">
            <v>80535635</v>
          </cell>
          <cell r="C399" t="str">
            <v xml:space="preserve">540201633 </v>
          </cell>
          <cell r="E399" t="str">
            <v/>
          </cell>
          <cell r="F399" t="str">
            <v>VERDE</v>
          </cell>
          <cell r="G399" t="str">
            <v xml:space="preserve">MSC ATHENS                                        </v>
          </cell>
          <cell r="H399" t="str">
            <v>11</v>
          </cell>
          <cell r="I399" t="str">
            <v>0</v>
          </cell>
          <cell r="J399">
            <v>14</v>
          </cell>
          <cell r="K399" t="str">
            <v>6</v>
          </cell>
          <cell r="L399" t="str">
            <v>14</v>
          </cell>
          <cell r="M399" t="str">
            <v>0</v>
          </cell>
          <cell r="N399" t="str">
            <v>16</v>
          </cell>
          <cell r="O399" t="str">
            <v>12</v>
          </cell>
          <cell r="P399" t="str">
            <v>14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TEMU7627425           </v>
          </cell>
          <cell r="U399" t="str">
            <v>07/03/2022</v>
          </cell>
          <cell r="V399" t="str">
            <v>07/03/2022</v>
          </cell>
          <cell r="W399" t="str">
            <v>Patrick A9406660128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1</v>
          </cell>
          <cell r="AB399" t="str">
            <v>42</v>
          </cell>
          <cell r="AC399" t="str">
            <v>11</v>
          </cell>
          <cell r="AD399" t="str">
            <v xml:space="preserve">TEMU7627425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06/02/2022</v>
          </cell>
          <cell r="AK399" t="str">
            <v>Marítimo</v>
          </cell>
          <cell r="AL399" t="str">
            <v>11/02/2022</v>
          </cell>
          <cell r="AM399" t="str">
            <v>24/02/2022</v>
          </cell>
          <cell r="AN399" t="str">
            <v>2204211728</v>
          </cell>
        </row>
        <row r="400">
          <cell r="B400">
            <v>80535705</v>
          </cell>
          <cell r="C400" t="str">
            <v xml:space="preserve">540201644 </v>
          </cell>
          <cell r="E400" t="str">
            <v/>
          </cell>
          <cell r="F400" t="str">
            <v>VERDE</v>
          </cell>
          <cell r="G400" t="str">
            <v xml:space="preserve">MSC ATHENS                                        </v>
          </cell>
          <cell r="H400" t="str">
            <v>14</v>
          </cell>
          <cell r="I400" t="str">
            <v>0</v>
          </cell>
          <cell r="J400">
            <v>68</v>
          </cell>
          <cell r="K400" t="str">
            <v>18</v>
          </cell>
          <cell r="L400" t="str">
            <v>68</v>
          </cell>
          <cell r="M400" t="str">
            <v>434</v>
          </cell>
          <cell r="N400" t="str">
            <v>49</v>
          </cell>
          <cell r="O400" t="str">
            <v>8</v>
          </cell>
          <cell r="P400" t="str">
            <v>10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TEMU7654631           </v>
          </cell>
          <cell r="U400" t="str">
            <v>04/03/2022</v>
          </cell>
          <cell r="V400" t="str">
            <v>04/03/2022</v>
          </cell>
          <cell r="W400" t="str">
            <v>Patrick A0091533628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2</v>
          </cell>
          <cell r="AB400" t="str">
            <v>76</v>
          </cell>
          <cell r="AC400" t="str">
            <v>11</v>
          </cell>
          <cell r="AD400" t="str">
            <v xml:space="preserve">TEMU7654631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06/02/2022</v>
          </cell>
          <cell r="AK400" t="str">
            <v>Marítimo</v>
          </cell>
          <cell r="AL400" t="str">
            <v>11/02/2022</v>
          </cell>
          <cell r="AM400" t="str">
            <v>24/02/2022</v>
          </cell>
          <cell r="AN400" t="str">
            <v>2204066973</v>
          </cell>
        </row>
        <row r="401">
          <cell r="B401">
            <v>80534743</v>
          </cell>
          <cell r="C401" t="str">
            <v xml:space="preserve">540201712 </v>
          </cell>
          <cell r="E401" t="str">
            <v/>
          </cell>
          <cell r="F401" t="str">
            <v/>
          </cell>
          <cell r="G401" t="str">
            <v xml:space="preserve">UASC ZAMZAM                                       </v>
          </cell>
          <cell r="H401"/>
          <cell r="I401" t="str">
            <v/>
          </cell>
          <cell r="J401">
            <v>41</v>
          </cell>
          <cell r="K401" t="str">
            <v>16</v>
          </cell>
          <cell r="L401" t="str">
            <v>41</v>
          </cell>
          <cell r="M401" t="str">
            <v>285</v>
          </cell>
          <cell r="N401" t="str">
            <v>0</v>
          </cell>
          <cell r="O401" t="str">
            <v>13</v>
          </cell>
          <cell r="P401" t="str">
            <v>20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CAIU8488803           </v>
          </cell>
          <cell r="U401" t="str">
            <v>22/03/2022</v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 xml:space="preserve">7 </v>
          </cell>
          <cell r="AA401" t="str">
            <v>1</v>
          </cell>
          <cell r="AB401" t="str">
            <v>45</v>
          </cell>
          <cell r="AC401" t="str">
            <v>11</v>
          </cell>
          <cell r="AD401" t="str">
            <v xml:space="preserve">CAIU8488803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21/01/2022</v>
          </cell>
          <cell r="AK401" t="str">
            <v>Marítimo</v>
          </cell>
          <cell r="AL401" t="str">
            <v>14/02/2022</v>
          </cell>
          <cell r="AM401" t="str">
            <v>01/03/2022</v>
          </cell>
          <cell r="AN401" t="str">
            <v xml:space="preserve">          </v>
          </cell>
        </row>
        <row r="402">
          <cell r="B402">
            <v>80535751</v>
          </cell>
          <cell r="C402" t="str">
            <v xml:space="preserve">540201714 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H402"/>
          <cell r="I402" t="str">
            <v/>
          </cell>
          <cell r="J402">
            <v>22</v>
          </cell>
          <cell r="K402" t="str">
            <v>12</v>
          </cell>
          <cell r="L402" t="str">
            <v>22</v>
          </cell>
          <cell r="M402" t="str">
            <v>0</v>
          </cell>
          <cell r="N402" t="str">
            <v>11</v>
          </cell>
          <cell r="O402" t="str">
            <v>12</v>
          </cell>
          <cell r="P402" t="str">
            <v>29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TRHU4559300           </v>
          </cell>
          <cell r="U402"/>
          <cell r="V402" t="str">
            <v/>
          </cell>
          <cell r="W402" t="str">
            <v>EXO.TRANSM. GW6E-2800/200KV-12 ( TEZOTO-GIBA ) PUXE SBL</v>
          </cell>
          <cell r="X402" t="str">
            <v>DTA EADI</v>
          </cell>
          <cell r="Y402" t="str">
            <v>15/03/2022</v>
          </cell>
          <cell r="Z402" t="str">
            <v xml:space="preserve">7 </v>
          </cell>
          <cell r="AA402" t="str">
            <v>0</v>
          </cell>
          <cell r="AB402" t="str">
            <v>53</v>
          </cell>
          <cell r="AC402" t="str">
            <v>11</v>
          </cell>
          <cell r="AD402" t="str">
            <v xml:space="preserve">TRHU4559300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14/02/2022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80535651</v>
          </cell>
          <cell r="C403" t="str">
            <v xml:space="preserve">540201715 </v>
          </cell>
          <cell r="E403" t="str">
            <v/>
          </cell>
          <cell r="F403" t="str">
            <v>VERDE</v>
          </cell>
          <cell r="G403" t="str">
            <v xml:space="preserve">UASC ZAMZAM                                       </v>
          </cell>
          <cell r="H403" t="str">
            <v>8</v>
          </cell>
          <cell r="I403" t="str">
            <v/>
          </cell>
          <cell r="J403">
            <v>55</v>
          </cell>
          <cell r="K403" t="str">
            <v>14</v>
          </cell>
          <cell r="L403" t="str">
            <v>55</v>
          </cell>
          <cell r="M403" t="str">
            <v>333</v>
          </cell>
          <cell r="N403" t="str">
            <v>16</v>
          </cell>
          <cell r="O403" t="str">
            <v>11</v>
          </cell>
          <cell r="P403" t="str">
            <v>9</v>
          </cell>
          <cell r="Q403" t="str">
            <v>0</v>
          </cell>
          <cell r="R403" t="str">
            <v>0</v>
          </cell>
          <cell r="S403" t="str">
            <v>Não</v>
          </cell>
          <cell r="T403" t="str">
            <v xml:space="preserve">HLXU8011467           </v>
          </cell>
          <cell r="U403" t="str">
            <v>21/03/2022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>20</v>
          </cell>
          <cell r="AA403" t="str">
            <v>2</v>
          </cell>
          <cell r="AB403" t="str">
            <v>50</v>
          </cell>
          <cell r="AC403" t="str">
            <v>11</v>
          </cell>
          <cell r="AD403" t="str">
            <v xml:space="preserve">HLXU8011467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17/02/2022</v>
          </cell>
          <cell r="AM403" t="str">
            <v>01/03/2022</v>
          </cell>
          <cell r="AN403" t="str">
            <v>2204634629</v>
          </cell>
        </row>
        <row r="404">
          <cell r="B404">
            <v>80535910</v>
          </cell>
          <cell r="C404" t="str">
            <v xml:space="preserve">540201716 </v>
          </cell>
          <cell r="E404" t="str">
            <v/>
          </cell>
          <cell r="F404" t="str">
            <v>VERMELHO</v>
          </cell>
          <cell r="G404" t="str">
            <v xml:space="preserve">UASC ZAMZAM                                       </v>
          </cell>
          <cell r="H404"/>
          <cell r="I404" t="str">
            <v/>
          </cell>
          <cell r="J404">
            <v>32</v>
          </cell>
          <cell r="K404" t="str">
            <v>8</v>
          </cell>
          <cell r="L404" t="str">
            <v>32</v>
          </cell>
          <cell r="M404" t="str">
            <v>166</v>
          </cell>
          <cell r="N404" t="str">
            <v>36</v>
          </cell>
          <cell r="O404" t="str">
            <v>8</v>
          </cell>
          <cell r="P404" t="str">
            <v>20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HLBU1988610           </v>
          </cell>
          <cell r="U404" t="str">
            <v>23/03/2022</v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>14</v>
          </cell>
          <cell r="AA404" t="str">
            <v>2</v>
          </cell>
          <cell r="AB404" t="str">
            <v>66</v>
          </cell>
          <cell r="AC404" t="str">
            <v>11</v>
          </cell>
          <cell r="AD404" t="str">
            <v xml:space="preserve">HLBU1988610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>2204430527</v>
          </cell>
        </row>
        <row r="405">
          <cell r="B405">
            <v>80536738</v>
          </cell>
          <cell r="C405" t="str">
            <v xml:space="preserve">540201718 </v>
          </cell>
          <cell r="E405" t="str">
            <v/>
          </cell>
          <cell r="F405" t="str">
            <v>VERDE</v>
          </cell>
          <cell r="G405" t="str">
            <v xml:space="preserve">UASC ZAMZAM                                       </v>
          </cell>
          <cell r="H405" t="str">
            <v>3</v>
          </cell>
          <cell r="I405" t="str">
            <v/>
          </cell>
          <cell r="J405">
            <v>55</v>
          </cell>
          <cell r="K405" t="str">
            <v>13</v>
          </cell>
          <cell r="L405" t="str">
            <v>55</v>
          </cell>
          <cell r="M405" t="str">
            <v>282</v>
          </cell>
          <cell r="N405" t="str">
            <v>22</v>
          </cell>
          <cell r="O405" t="str">
            <v>13</v>
          </cell>
          <cell r="P405" t="str">
            <v>7</v>
          </cell>
          <cell r="Q405" t="str">
            <v>1</v>
          </cell>
          <cell r="R405" t="str">
            <v>1</v>
          </cell>
          <cell r="S405" t="str">
            <v>Não</v>
          </cell>
          <cell r="T405" t="str">
            <v xml:space="preserve">CAIU7942784           </v>
          </cell>
          <cell r="U405" t="str">
            <v>15/03/2022</v>
          </cell>
          <cell r="V405" t="str">
            <v>21/03/2022</v>
          </cell>
          <cell r="W405" t="str">
            <v>Leticia A9734603631</v>
          </cell>
          <cell r="X405" t="str">
            <v>SBL</v>
          </cell>
          <cell r="Y405" t="str">
            <v/>
          </cell>
          <cell r="Z405" t="str">
            <v>20</v>
          </cell>
          <cell r="AA405" t="str">
            <v>4</v>
          </cell>
          <cell r="AB405" t="str">
            <v>46</v>
          </cell>
          <cell r="AC405" t="str">
            <v>11</v>
          </cell>
          <cell r="AD405" t="str">
            <v xml:space="preserve">CAIU7942784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17/02/2022</v>
          </cell>
          <cell r="AM405" t="str">
            <v>01/03/2022</v>
          </cell>
          <cell r="AN405" t="str">
            <v>2204893152</v>
          </cell>
        </row>
        <row r="406">
          <cell r="B406">
            <v>80535908</v>
          </cell>
          <cell r="C406" t="str">
            <v xml:space="preserve">540201720 </v>
          </cell>
          <cell r="E406" t="str">
            <v/>
          </cell>
          <cell r="F406" t="str">
            <v>VERDE</v>
          </cell>
          <cell r="G406" t="str">
            <v xml:space="preserve">UASC ZAMZAM                                       </v>
          </cell>
          <cell r="H406" t="str">
            <v>8</v>
          </cell>
          <cell r="I406" t="str">
            <v/>
          </cell>
          <cell r="J406">
            <v>17</v>
          </cell>
          <cell r="K406" t="str">
            <v>7</v>
          </cell>
          <cell r="L406" t="str">
            <v>17</v>
          </cell>
          <cell r="M406" t="str">
            <v>0</v>
          </cell>
          <cell r="N406" t="str">
            <v>38</v>
          </cell>
          <cell r="O406" t="str">
            <v>7</v>
          </cell>
          <cell r="P406" t="str">
            <v>0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CAAU5566772           </v>
          </cell>
          <cell r="U406" t="str">
            <v>23/03/2022</v>
          </cell>
          <cell r="V406" t="str">
            <v/>
          </cell>
          <cell r="W406" t="str">
            <v>CJ. CAMBIO ( ALVARO ) PUXE SBL</v>
          </cell>
          <cell r="X406" t="str">
            <v>SBL</v>
          </cell>
          <cell r="Y406" t="str">
            <v/>
          </cell>
          <cell r="Z406" t="str">
            <v>20</v>
          </cell>
          <cell r="AA406" t="str">
            <v>2</v>
          </cell>
          <cell r="AB406" t="str">
            <v>45</v>
          </cell>
          <cell r="AC406" t="str">
            <v>11</v>
          </cell>
          <cell r="AD406" t="str">
            <v xml:space="preserve">CAAU5566772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17/02/2022</v>
          </cell>
          <cell r="AM406" t="str">
            <v>01/03/2022</v>
          </cell>
          <cell r="AN406" t="str">
            <v>2204628670</v>
          </cell>
        </row>
        <row r="407">
          <cell r="B407">
            <v>80536084</v>
          </cell>
          <cell r="C407" t="str">
            <v xml:space="preserve">540201721 </v>
          </cell>
          <cell r="E407" t="str">
            <v/>
          </cell>
          <cell r="F407" t="str">
            <v/>
          </cell>
          <cell r="G407" t="str">
            <v xml:space="preserve">UASC ZAMZAM                                       </v>
          </cell>
          <cell r="H407"/>
          <cell r="I407" t="str">
            <v/>
          </cell>
          <cell r="J407">
            <v>4</v>
          </cell>
          <cell r="K407" t="str">
            <v/>
          </cell>
          <cell r="L407" t="str">
            <v>4</v>
          </cell>
          <cell r="M407" t="str">
            <v>0</v>
          </cell>
          <cell r="N407" t="str">
            <v>20</v>
          </cell>
          <cell r="O407" t="str">
            <v>0</v>
          </cell>
          <cell r="P407" t="str">
            <v>0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GATU1348094           </v>
          </cell>
          <cell r="U407" t="str">
            <v>21/03/2022</v>
          </cell>
          <cell r="V407" t="str">
            <v>21/03/2022</v>
          </cell>
          <cell r="W407" t="str">
            <v>Guilherme A9040103221</v>
          </cell>
          <cell r="X407" t="str">
            <v>MBB</v>
          </cell>
          <cell r="Y407" t="str">
            <v>15/03/2022</v>
          </cell>
          <cell r="Z407" t="str">
            <v xml:space="preserve">7 </v>
          </cell>
          <cell r="AA407" t="str">
            <v>1</v>
          </cell>
          <cell r="AB407" t="str">
            <v>20</v>
          </cell>
          <cell r="AC407" t="str">
            <v>11</v>
          </cell>
          <cell r="AD407" t="str">
            <v xml:space="preserve">GATU1348094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14/02/2022</v>
          </cell>
          <cell r="AM407" t="str">
            <v>01/03/2022</v>
          </cell>
          <cell r="AN407" t="str">
            <v xml:space="preserve">          </v>
          </cell>
        </row>
        <row r="408">
          <cell r="B408">
            <v>80535671</v>
          </cell>
          <cell r="C408" t="str">
            <v xml:space="preserve">540201723 </v>
          </cell>
          <cell r="E408" t="str">
            <v/>
          </cell>
          <cell r="F408" t="str">
            <v>VERDE</v>
          </cell>
          <cell r="G408" t="str">
            <v xml:space="preserve">UASC ZAMZAM                                       </v>
          </cell>
          <cell r="H408" t="str">
            <v>8</v>
          </cell>
          <cell r="I408" t="str">
            <v/>
          </cell>
          <cell r="J408">
            <v>70</v>
          </cell>
          <cell r="K408" t="str">
            <v>25</v>
          </cell>
          <cell r="L408" t="str">
            <v>70</v>
          </cell>
          <cell r="M408" t="str">
            <v>513</v>
          </cell>
          <cell r="N408" t="str">
            <v>7</v>
          </cell>
          <cell r="O408" t="str">
            <v>3</v>
          </cell>
          <cell r="P408" t="str">
            <v>17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FANU1677055           </v>
          </cell>
          <cell r="U408" t="str">
            <v>28/03/2022</v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>20</v>
          </cell>
          <cell r="AA408" t="str">
            <v>1</v>
          </cell>
          <cell r="AB408" t="str">
            <v>48</v>
          </cell>
          <cell r="AC408" t="str">
            <v>11</v>
          </cell>
          <cell r="AD408" t="str">
            <v xml:space="preserve">FANU1677055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17/02/2022</v>
          </cell>
          <cell r="AM408" t="str">
            <v>01/03/2022</v>
          </cell>
          <cell r="AN408" t="str">
            <v>2204575363</v>
          </cell>
        </row>
        <row r="409">
          <cell r="B409">
            <v>80535692</v>
          </cell>
          <cell r="C409" t="str">
            <v xml:space="preserve">540201724 </v>
          </cell>
          <cell r="E409" t="str">
            <v/>
          </cell>
          <cell r="F409" t="str">
            <v>VERDE</v>
          </cell>
          <cell r="G409" t="str">
            <v xml:space="preserve">UASC ZAMZAM                                       </v>
          </cell>
          <cell r="H409" t="str">
            <v>4</v>
          </cell>
          <cell r="I409" t="str">
            <v/>
          </cell>
          <cell r="J409">
            <v>48</v>
          </cell>
          <cell r="K409" t="str">
            <v>11</v>
          </cell>
          <cell r="L409" t="str">
            <v>48</v>
          </cell>
          <cell r="M409" t="str">
            <v>239</v>
          </cell>
          <cell r="N409" t="str">
            <v>46</v>
          </cell>
          <cell r="O409" t="str">
            <v>11</v>
          </cell>
          <cell r="P409" t="str">
            <v>21</v>
          </cell>
          <cell r="Q409" t="str">
            <v>0</v>
          </cell>
          <cell r="R409" t="str">
            <v>0</v>
          </cell>
          <cell r="S409" t="str">
            <v>Não</v>
          </cell>
          <cell r="T409" t="str">
            <v xml:space="preserve">HLBU1979958           </v>
          </cell>
          <cell r="U409" t="str">
            <v>16/03/2022</v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>20</v>
          </cell>
          <cell r="AA409" t="str">
            <v>4</v>
          </cell>
          <cell r="AB409" t="str">
            <v>74</v>
          </cell>
          <cell r="AC409" t="str">
            <v>11</v>
          </cell>
          <cell r="AD409" t="str">
            <v xml:space="preserve">HLBU1979958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17/02/2022</v>
          </cell>
          <cell r="AM409" t="str">
            <v>01/03/2022</v>
          </cell>
          <cell r="AN409" t="str">
            <v>2204777047</v>
          </cell>
        </row>
        <row r="410">
          <cell r="B410">
            <v>80535750</v>
          </cell>
          <cell r="C410" t="str">
            <v xml:space="preserve">540201726 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H410"/>
          <cell r="I410" t="str">
            <v/>
          </cell>
          <cell r="J410">
            <v>1</v>
          </cell>
          <cell r="K410" t="str">
            <v/>
          </cell>
          <cell r="L410" t="str">
            <v>1</v>
          </cell>
          <cell r="M410" t="str">
            <v>0</v>
          </cell>
          <cell r="N410" t="str">
            <v>0</v>
          </cell>
          <cell r="O410" t="str">
            <v>0</v>
          </cell>
          <cell r="P410" t="str">
            <v>0</v>
          </cell>
          <cell r="Q410" t="str">
            <v>7</v>
          </cell>
          <cell r="R410" t="str">
            <v>7</v>
          </cell>
          <cell r="S410" t="str">
            <v>Não</v>
          </cell>
          <cell r="T410" t="str">
            <v xml:space="preserve">GCXU5168828           </v>
          </cell>
          <cell r="U410"/>
          <cell r="V410" t="str">
            <v/>
          </cell>
          <cell r="W410" t="str">
            <v/>
          </cell>
          <cell r="X410" t="str">
            <v>DTA EADI</v>
          </cell>
          <cell r="Y410" t="str">
            <v>15/03/2022</v>
          </cell>
          <cell r="Z410" t="str">
            <v xml:space="preserve">7 </v>
          </cell>
          <cell r="AA410" t="str">
            <v>0</v>
          </cell>
          <cell r="AB410" t="str">
            <v>7</v>
          </cell>
          <cell r="AC410" t="str">
            <v>11</v>
          </cell>
          <cell r="AD410" t="str">
            <v xml:space="preserve">GCXU5168828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16/02/2022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80535752</v>
          </cell>
          <cell r="C411" t="str">
            <v xml:space="preserve">540201727 </v>
          </cell>
          <cell r="E411" t="str">
            <v/>
          </cell>
          <cell r="F411" t="str">
            <v/>
          </cell>
          <cell r="G411" t="str">
            <v xml:space="preserve">UASC ZAMZAM                                       </v>
          </cell>
          <cell r="H411"/>
          <cell r="I411" t="str">
            <v/>
          </cell>
          <cell r="J411">
            <v>28</v>
          </cell>
          <cell r="K411" t="str">
            <v>7</v>
          </cell>
          <cell r="L411" t="str">
            <v>28</v>
          </cell>
          <cell r="M411" t="str">
            <v>349</v>
          </cell>
          <cell r="N411" t="str">
            <v>50</v>
          </cell>
          <cell r="O411" t="str">
            <v>10</v>
          </cell>
          <cell r="P411" t="str">
            <v>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UACU5796156           </v>
          </cell>
          <cell r="U411" t="str">
            <v>11/04/2022</v>
          </cell>
          <cell r="V411" t="str">
            <v>23/03/2022</v>
          </cell>
          <cell r="W411" t="str">
            <v>PORTA-OBJETOS AREA DO TETO ( ALVARO ) PUXE SBL</v>
          </cell>
          <cell r="X411" t="str">
            <v>DTA TRANSP</v>
          </cell>
          <cell r="Y411" t="str">
            <v/>
          </cell>
          <cell r="Z411" t="str">
            <v xml:space="preserve">8 </v>
          </cell>
          <cell r="AA411" t="str">
            <v>1</v>
          </cell>
          <cell r="AB411" t="str">
            <v>30</v>
          </cell>
          <cell r="AC411" t="str">
            <v>11</v>
          </cell>
          <cell r="AD411" t="str">
            <v xml:space="preserve">UACU5796156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17/02/2022</v>
          </cell>
          <cell r="AM411" t="str">
            <v>01/03/2022</v>
          </cell>
          <cell r="AN411" t="str">
            <v xml:space="preserve">          </v>
          </cell>
        </row>
        <row r="412">
          <cell r="B412">
            <v>80535757</v>
          </cell>
          <cell r="C412" t="str">
            <v xml:space="preserve">540201728 </v>
          </cell>
          <cell r="E412" t="str">
            <v/>
          </cell>
          <cell r="F412" t="str">
            <v>VERDE</v>
          </cell>
          <cell r="G412" t="str">
            <v xml:space="preserve">UASC ZAMZAM                                       </v>
          </cell>
          <cell r="H412" t="str">
            <v>1</v>
          </cell>
          <cell r="I412" t="str">
            <v/>
          </cell>
          <cell r="J412">
            <v>6</v>
          </cell>
          <cell r="K412" t="str">
            <v>3</v>
          </cell>
          <cell r="L412" t="str">
            <v>6</v>
          </cell>
          <cell r="M412" t="str">
            <v>0</v>
          </cell>
          <cell r="N412" t="str">
            <v>3</v>
          </cell>
          <cell r="O412" t="str">
            <v>20</v>
          </cell>
          <cell r="P412" t="str">
            <v>10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FANU1650054           </v>
          </cell>
          <cell r="U412"/>
          <cell r="V412" t="str">
            <v>16/03/2022</v>
          </cell>
          <cell r="W412" t="str">
            <v/>
          </cell>
          <cell r="X412" t="str">
            <v>DTA TRANSP</v>
          </cell>
          <cell r="Y412" t="str">
            <v/>
          </cell>
          <cell r="Z412" t="str">
            <v>20</v>
          </cell>
          <cell r="AA412" t="str">
            <v>0</v>
          </cell>
          <cell r="AB412" t="str">
            <v>33</v>
          </cell>
          <cell r="AC412" t="str">
            <v>11</v>
          </cell>
          <cell r="AD412" t="str">
            <v xml:space="preserve">FANU1650054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17/02/2022</v>
          </cell>
          <cell r="AM412" t="str">
            <v>01/03/2022</v>
          </cell>
          <cell r="AN412" t="str">
            <v>2205127780</v>
          </cell>
        </row>
        <row r="413">
          <cell r="B413">
            <v>80535858</v>
          </cell>
          <cell r="C413" t="str">
            <v xml:space="preserve">540201730 </v>
          </cell>
          <cell r="E413" t="str">
            <v/>
          </cell>
          <cell r="F413" t="str">
            <v/>
          </cell>
          <cell r="G413" t="str">
            <v xml:space="preserve">UASC ZAMZAM                                       </v>
          </cell>
          <cell r="H413"/>
          <cell r="I413" t="str">
            <v/>
          </cell>
          <cell r="J413">
            <v>7</v>
          </cell>
          <cell r="K413" t="str">
            <v>4</v>
          </cell>
          <cell r="L413" t="str">
            <v>7</v>
          </cell>
          <cell r="M413" t="str">
            <v>0</v>
          </cell>
          <cell r="N413" t="str">
            <v>12</v>
          </cell>
          <cell r="O413" t="str">
            <v>0</v>
          </cell>
          <cell r="P413" t="str">
            <v>27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TGHU8920933           </v>
          </cell>
          <cell r="U413"/>
          <cell r="V413" t="str">
            <v/>
          </cell>
          <cell r="W413" t="str">
            <v>REFORCO DIR ( DARIO ) PUXE SBL</v>
          </cell>
          <cell r="X413" t="str">
            <v>DTA EADI</v>
          </cell>
          <cell r="Y413" t="str">
            <v>16/03/2022</v>
          </cell>
          <cell r="Z413" t="str">
            <v xml:space="preserve">7 </v>
          </cell>
          <cell r="AA413" t="str">
            <v>0</v>
          </cell>
          <cell r="AB413" t="str">
            <v>39</v>
          </cell>
          <cell r="AC413" t="str">
            <v>11</v>
          </cell>
          <cell r="AD413" t="str">
            <v xml:space="preserve">TGHU8920933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16/02/2022</v>
          </cell>
          <cell r="AM413" t="str">
            <v>01/03/2022</v>
          </cell>
          <cell r="AN413" t="str">
            <v xml:space="preserve">          </v>
          </cell>
        </row>
        <row r="414">
          <cell r="B414">
            <v>80535862</v>
          </cell>
          <cell r="C414" t="str">
            <v xml:space="preserve">540201735 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H414"/>
          <cell r="I414" t="str">
            <v/>
          </cell>
          <cell r="J414">
            <v>12</v>
          </cell>
          <cell r="K414" t="str">
            <v>7</v>
          </cell>
          <cell r="L414" t="str">
            <v>12</v>
          </cell>
          <cell r="M414" t="str">
            <v>0</v>
          </cell>
          <cell r="N414" t="str">
            <v>14</v>
          </cell>
          <cell r="O414" t="str">
            <v>25</v>
          </cell>
          <cell r="P414" t="str">
            <v>4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UACU6059765           </v>
          </cell>
          <cell r="U414"/>
          <cell r="V414" t="str">
            <v/>
          </cell>
          <cell r="W414" t="str">
            <v>REFORCO DIR ( DARIO ) PUXE SBL</v>
          </cell>
          <cell r="X414" t="str">
            <v>DTA EADI</v>
          </cell>
          <cell r="Y414" t="str">
            <v>16/03/2022</v>
          </cell>
          <cell r="Z414" t="str">
            <v xml:space="preserve">7 </v>
          </cell>
          <cell r="AA414" t="str">
            <v>0</v>
          </cell>
          <cell r="AB414" t="str">
            <v>43</v>
          </cell>
          <cell r="AC414" t="str">
            <v>11</v>
          </cell>
          <cell r="AD414" t="str">
            <v xml:space="preserve">UACU6059765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16/02/2022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80535860</v>
          </cell>
          <cell r="C415" t="str">
            <v xml:space="preserve">540201737 </v>
          </cell>
          <cell r="E415" t="str">
            <v/>
          </cell>
          <cell r="F415" t="str">
            <v/>
          </cell>
          <cell r="G415" t="str">
            <v xml:space="preserve">UASC ZAMZAM                                       </v>
          </cell>
          <cell r="H415"/>
          <cell r="I415" t="str">
            <v/>
          </cell>
          <cell r="J415">
            <v>77</v>
          </cell>
          <cell r="K415" t="str">
            <v>23</v>
          </cell>
          <cell r="L415" t="str">
            <v>77</v>
          </cell>
          <cell r="M415" t="str">
            <v>839</v>
          </cell>
          <cell r="N415" t="str">
            <v>74</v>
          </cell>
          <cell r="O415" t="str">
            <v>2</v>
          </cell>
          <cell r="P415" t="str">
            <v>20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AMFU8798420           </v>
          </cell>
          <cell r="U415"/>
          <cell r="V415" t="str">
            <v/>
          </cell>
          <cell r="W415" t="str">
            <v/>
          </cell>
          <cell r="X415" t="str">
            <v>DTA EADI</v>
          </cell>
          <cell r="Y415" t="str">
            <v>16/03/2022</v>
          </cell>
          <cell r="Z415" t="str">
            <v xml:space="preserve">7 </v>
          </cell>
          <cell r="AA415" t="str">
            <v>0</v>
          </cell>
          <cell r="AB415" t="str">
            <v>42</v>
          </cell>
          <cell r="AC415" t="str">
            <v>11</v>
          </cell>
          <cell r="AD415" t="str">
            <v xml:space="preserve">AMFU8798420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16/02/2022</v>
          </cell>
          <cell r="AM415" t="str">
            <v>01/03/2022</v>
          </cell>
          <cell r="AN415" t="str">
            <v xml:space="preserve">          </v>
          </cell>
        </row>
        <row r="416">
          <cell r="B416">
            <v>80535866</v>
          </cell>
          <cell r="C416" t="str">
            <v xml:space="preserve">540201739 </v>
          </cell>
          <cell r="E416" t="str">
            <v/>
          </cell>
          <cell r="F416" t="str">
            <v>VERDE</v>
          </cell>
          <cell r="G416" t="str">
            <v xml:space="preserve">UASC ZAMZAM                                       </v>
          </cell>
          <cell r="H416" t="str">
            <v>8</v>
          </cell>
          <cell r="I416" t="str">
            <v/>
          </cell>
          <cell r="J416">
            <v>74</v>
          </cell>
          <cell r="K416" t="str">
            <v>14</v>
          </cell>
          <cell r="L416" t="str">
            <v>74</v>
          </cell>
          <cell r="M416" t="str">
            <v>357</v>
          </cell>
          <cell r="N416" t="str">
            <v>35</v>
          </cell>
          <cell r="O416" t="str">
            <v>8</v>
          </cell>
          <cell r="P416" t="str">
            <v>10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BSIU9590327           </v>
          </cell>
          <cell r="U416" t="str">
            <v>15/03/2022</v>
          </cell>
          <cell r="V416" t="str">
            <v>15/03/2022</v>
          </cell>
          <cell r="W416" t="str">
            <v>Ronie A9602601530</v>
          </cell>
          <cell r="X416" t="str">
            <v>SBL</v>
          </cell>
          <cell r="Y416" t="str">
            <v/>
          </cell>
          <cell r="Z416" t="str">
            <v>20</v>
          </cell>
          <cell r="AA416" t="str">
            <v>5</v>
          </cell>
          <cell r="AB416" t="str">
            <v>56</v>
          </cell>
          <cell r="AC416" t="str">
            <v>11</v>
          </cell>
          <cell r="AD416" t="str">
            <v xml:space="preserve">BSIU9590327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17/02/2022</v>
          </cell>
          <cell r="AM416" t="str">
            <v>01/03/2022</v>
          </cell>
          <cell r="AN416" t="str">
            <v>2204634637</v>
          </cell>
        </row>
        <row r="417">
          <cell r="B417">
            <v>80536234</v>
          </cell>
          <cell r="C417" t="str">
            <v xml:space="preserve">540201752 </v>
          </cell>
          <cell r="E417" t="str">
            <v/>
          </cell>
          <cell r="F417" t="str">
            <v>VERDE</v>
          </cell>
          <cell r="G417" t="str">
            <v xml:space="preserve">UASC ZAMZAM                                       </v>
          </cell>
          <cell r="H417" t="str">
            <v>10</v>
          </cell>
          <cell r="I417" t="str">
            <v/>
          </cell>
          <cell r="J417">
            <v>30</v>
          </cell>
          <cell r="K417" t="str">
            <v>13</v>
          </cell>
          <cell r="L417" t="str">
            <v>30</v>
          </cell>
          <cell r="M417" t="str">
            <v>116</v>
          </cell>
          <cell r="N417" t="str">
            <v>28</v>
          </cell>
          <cell r="O417" t="str">
            <v>9</v>
          </cell>
          <cell r="P417" t="str">
            <v>7</v>
          </cell>
          <cell r="Q417" t="str">
            <v>2</v>
          </cell>
          <cell r="R417" t="str">
            <v>2</v>
          </cell>
          <cell r="S417" t="str">
            <v>Não</v>
          </cell>
          <cell r="T417" t="str">
            <v xml:space="preserve">TGHU6109491           </v>
          </cell>
          <cell r="U417" t="str">
            <v>14/03/2022</v>
          </cell>
          <cell r="V417" t="str">
            <v>17/03/2022</v>
          </cell>
          <cell r="W417" t="str">
            <v>Guilherme A9745010824 Mariana A901302501001</v>
          </cell>
          <cell r="X417" t="str">
            <v>MBB</v>
          </cell>
          <cell r="Y417" t="str">
            <v/>
          </cell>
          <cell r="Z417" t="str">
            <v>20</v>
          </cell>
          <cell r="AA417" t="str">
            <v>2</v>
          </cell>
          <cell r="AB417" t="str">
            <v>48</v>
          </cell>
          <cell r="AC417" t="str">
            <v>11</v>
          </cell>
          <cell r="AD417" t="str">
            <v xml:space="preserve">TGHU6109491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17/02/2022</v>
          </cell>
          <cell r="AM417" t="str">
            <v>01/03/2022</v>
          </cell>
          <cell r="AN417" t="str">
            <v>2204432295</v>
          </cell>
        </row>
        <row r="418">
          <cell r="B418">
            <v>80535663</v>
          </cell>
          <cell r="C418" t="str">
            <v xml:space="preserve">540201760 </v>
          </cell>
          <cell r="E418" t="str">
            <v/>
          </cell>
          <cell r="F418" t="str">
            <v>VERDE</v>
          </cell>
          <cell r="G418" t="str">
            <v xml:space="preserve">UASC ZAMZAM                                       </v>
          </cell>
          <cell r="H418" t="str">
            <v>9</v>
          </cell>
          <cell r="I418" t="str">
            <v/>
          </cell>
          <cell r="J418">
            <v>22</v>
          </cell>
          <cell r="K418" t="str">
            <v>8</v>
          </cell>
          <cell r="L418" t="str">
            <v>22</v>
          </cell>
          <cell r="M418" t="str">
            <v>0</v>
          </cell>
          <cell r="N418" t="str">
            <v>26</v>
          </cell>
          <cell r="O418" t="str">
            <v>11</v>
          </cell>
          <cell r="P418" t="str">
            <v>27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GLDU7454536           </v>
          </cell>
          <cell r="U418" t="str">
            <v>10/03/2022</v>
          </cell>
          <cell r="V418" t="str">
            <v>11/03/2022</v>
          </cell>
          <cell r="W418" t="str">
            <v>Milani A9408805270 7354</v>
          </cell>
          <cell r="X418" t="str">
            <v>MBB</v>
          </cell>
          <cell r="Y418" t="str">
            <v/>
          </cell>
          <cell r="Z418" t="str">
            <v>20</v>
          </cell>
          <cell r="AA418" t="str">
            <v>2</v>
          </cell>
          <cell r="AB418" t="str">
            <v>65</v>
          </cell>
          <cell r="AC418" t="str">
            <v>11</v>
          </cell>
          <cell r="AD418" t="str">
            <v xml:space="preserve">GLDU7454536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17/02/2022</v>
          </cell>
          <cell r="AM418" t="str">
            <v>01/03/2022</v>
          </cell>
          <cell r="AN418" t="str">
            <v>2204531471</v>
          </cell>
        </row>
        <row r="419">
          <cell r="B419">
            <v>80536216</v>
          </cell>
          <cell r="C419" t="str">
            <v xml:space="preserve">540201762 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H419"/>
          <cell r="I419" t="str">
            <v/>
          </cell>
          <cell r="J419">
            <v>17</v>
          </cell>
          <cell r="K419" t="str">
            <v>2</v>
          </cell>
          <cell r="L419" t="str">
            <v>17</v>
          </cell>
          <cell r="M419" t="str">
            <v>123</v>
          </cell>
          <cell r="N419" t="str">
            <v>14</v>
          </cell>
          <cell r="O419" t="str">
            <v>0</v>
          </cell>
          <cell r="P419" t="str">
            <v>3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HLXU8173426           </v>
          </cell>
          <cell r="U419"/>
          <cell r="V419" t="str">
            <v/>
          </cell>
          <cell r="W419" t="str">
            <v/>
          </cell>
          <cell r="X419" t="str">
            <v>DTA EADI</v>
          </cell>
          <cell r="Y419" t="str">
            <v>16/03/2022</v>
          </cell>
          <cell r="Z419" t="str">
            <v xml:space="preserve">7 </v>
          </cell>
          <cell r="AA419" t="str">
            <v>0</v>
          </cell>
          <cell r="AB419" t="str">
            <v>20</v>
          </cell>
          <cell r="AC419" t="str">
            <v>11</v>
          </cell>
          <cell r="AD419" t="str">
            <v xml:space="preserve">HLXU8173426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14/02/2022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80536265</v>
          </cell>
          <cell r="C420" t="str">
            <v xml:space="preserve">540201855 </v>
          </cell>
          <cell r="E420" t="str">
            <v/>
          </cell>
          <cell r="F420" t="str">
            <v>VERDE</v>
          </cell>
          <cell r="G420" t="str">
            <v xml:space="preserve">UASC ZAMZAM                                       </v>
          </cell>
          <cell r="H420" t="str">
            <v>7</v>
          </cell>
          <cell r="I420" t="str">
            <v/>
          </cell>
          <cell r="J420">
            <v>36</v>
          </cell>
          <cell r="K420" t="str">
            <v>9</v>
          </cell>
          <cell r="L420" t="str">
            <v>36</v>
          </cell>
          <cell r="M420" t="str">
            <v>200</v>
          </cell>
          <cell r="N420" t="str">
            <v>13</v>
          </cell>
          <cell r="O420" t="str">
            <v>9</v>
          </cell>
          <cell r="P420" t="str">
            <v>4</v>
          </cell>
          <cell r="Q420" t="str">
            <v>5</v>
          </cell>
          <cell r="R420" t="str">
            <v>5</v>
          </cell>
          <cell r="S420" t="str">
            <v>Não</v>
          </cell>
          <cell r="T420" t="str">
            <v xml:space="preserve">FFAU1669816           </v>
          </cell>
          <cell r="U420" t="str">
            <v>17/03/2022</v>
          </cell>
          <cell r="V420" t="str">
            <v>17/03/2022</v>
          </cell>
          <cell r="W420" t="str">
            <v>Ronie A0099813325</v>
          </cell>
          <cell r="X420" t="str">
            <v>MBB</v>
          </cell>
          <cell r="Y420" t="str">
            <v/>
          </cell>
          <cell r="Z420" t="str">
            <v>20</v>
          </cell>
          <cell r="AA420" t="str">
            <v>1</v>
          </cell>
          <cell r="AB420" t="str">
            <v>30</v>
          </cell>
          <cell r="AC420" t="str">
            <v>11</v>
          </cell>
          <cell r="AD420" t="str">
            <v xml:space="preserve">FFAU1669816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17/02/2022</v>
          </cell>
          <cell r="AM420" t="str">
            <v>01/03/2022</v>
          </cell>
          <cell r="AN420" t="str">
            <v>2204731543</v>
          </cell>
        </row>
        <row r="421">
          <cell r="B421">
            <v>80536262</v>
          </cell>
          <cell r="C421" t="str">
            <v xml:space="preserve">540201856 </v>
          </cell>
          <cell r="E421" t="str">
            <v/>
          </cell>
          <cell r="F421" t="str">
            <v>VERDE</v>
          </cell>
          <cell r="G421" t="str">
            <v xml:space="preserve">UASC ZAMZAM                                       </v>
          </cell>
          <cell r="H421" t="str">
            <v>10</v>
          </cell>
          <cell r="I421" t="str">
            <v/>
          </cell>
          <cell r="J421">
            <v>33</v>
          </cell>
          <cell r="K421" t="str">
            <v>14</v>
          </cell>
          <cell r="L421" t="str">
            <v>33</v>
          </cell>
          <cell r="M421" t="str">
            <v>104</v>
          </cell>
          <cell r="N421" t="str">
            <v>6</v>
          </cell>
          <cell r="O421" t="str">
            <v>38</v>
          </cell>
          <cell r="P421" t="str">
            <v>14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DRYU9158258           </v>
          </cell>
          <cell r="U421" t="str">
            <v>09/03/2022</v>
          </cell>
          <cell r="V421" t="str">
            <v>10/03/2022</v>
          </cell>
          <cell r="W421" t="str">
            <v>EXO.TRANSM. GW6E-2800/200KV-12 ( TEZOTO-GIBA ) PUXE SBL/ Mariana A0004463349 (problema de qualidade)</v>
          </cell>
          <cell r="X421" t="str">
            <v>SBL</v>
          </cell>
          <cell r="Y421" t="str">
            <v/>
          </cell>
          <cell r="Z421" t="str">
            <v>20</v>
          </cell>
          <cell r="AA421" t="str">
            <v>1</v>
          </cell>
          <cell r="AB421" t="str">
            <v>60</v>
          </cell>
          <cell r="AC421" t="str">
            <v>11</v>
          </cell>
          <cell r="AD421" t="str">
            <v xml:space="preserve">DRYU9158258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17/02/2022</v>
          </cell>
          <cell r="AM421" t="str">
            <v>01/03/2022</v>
          </cell>
          <cell r="AN421" t="str">
            <v>2204432341</v>
          </cell>
        </row>
        <row r="422">
          <cell r="B422">
            <v>80536276</v>
          </cell>
          <cell r="C422" t="str">
            <v xml:space="preserve">540201857 </v>
          </cell>
          <cell r="E422" t="str">
            <v/>
          </cell>
          <cell r="F422" t="str">
            <v/>
          </cell>
          <cell r="G422" t="str">
            <v xml:space="preserve">UASC ZAMZAM                                       </v>
          </cell>
          <cell r="H422"/>
          <cell r="I422" t="str">
            <v/>
          </cell>
          <cell r="J422">
            <v>5</v>
          </cell>
          <cell r="K422" t="str">
            <v>4</v>
          </cell>
          <cell r="L422" t="str">
            <v>5</v>
          </cell>
          <cell r="M422" t="str">
            <v>0</v>
          </cell>
          <cell r="N422" t="str">
            <v>16</v>
          </cell>
          <cell r="O422" t="str">
            <v>0</v>
          </cell>
          <cell r="P422" t="str">
            <v>13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UACU5430090           </v>
          </cell>
          <cell r="U422"/>
          <cell r="V422" t="str">
            <v/>
          </cell>
          <cell r="W422" t="str">
            <v>EXO.TRANSM. GW6E-2800/200KV-12 ( TEZOTO-GIBA ) PUXE SBL</v>
          </cell>
          <cell r="X422" t="str">
            <v>DTA EADI</v>
          </cell>
          <cell r="Y422" t="str">
            <v>16/03/2022</v>
          </cell>
          <cell r="Z422" t="str">
            <v xml:space="preserve">7 </v>
          </cell>
          <cell r="AA422" t="str">
            <v>0</v>
          </cell>
          <cell r="AB422" t="str">
            <v>29</v>
          </cell>
          <cell r="AC422" t="str">
            <v>11</v>
          </cell>
          <cell r="AD422" t="str">
            <v xml:space="preserve">UACU5430090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14/02/2022</v>
          </cell>
          <cell r="AM422" t="str">
            <v>01/03/2022</v>
          </cell>
          <cell r="AN422" t="str">
            <v xml:space="preserve">          </v>
          </cell>
        </row>
        <row r="423">
          <cell r="B423">
            <v>80536283</v>
          </cell>
          <cell r="C423" t="str">
            <v xml:space="preserve">540201858 </v>
          </cell>
          <cell r="E423" t="str">
            <v/>
          </cell>
          <cell r="F423" t="str">
            <v>VERMELHO</v>
          </cell>
          <cell r="G423" t="str">
            <v xml:space="preserve">UASC ZAMZAM                                       </v>
          </cell>
          <cell r="H423"/>
          <cell r="I423" t="str">
            <v/>
          </cell>
          <cell r="J423">
            <v>49</v>
          </cell>
          <cell r="K423" t="str">
            <v>20</v>
          </cell>
          <cell r="L423" t="str">
            <v>49</v>
          </cell>
          <cell r="M423" t="str">
            <v>325</v>
          </cell>
          <cell r="N423" t="str">
            <v>16</v>
          </cell>
          <cell r="O423" t="str">
            <v>9</v>
          </cell>
          <cell r="P423" t="str">
            <v>24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CAIU9268001           </v>
          </cell>
          <cell r="U423" t="str">
            <v>24/03/2022</v>
          </cell>
          <cell r="V423" t="str">
            <v/>
          </cell>
          <cell r="W423" t="str">
            <v>EXO.TRANSM. GW6E-2800/200KV-12 ( TEZOTO-GIBA ) PUXE SBL</v>
          </cell>
          <cell r="X423" t="str">
            <v>SBL</v>
          </cell>
          <cell r="Y423" t="str">
            <v/>
          </cell>
          <cell r="Z423" t="str">
            <v>14</v>
          </cell>
          <cell r="AA423" t="str">
            <v>1</v>
          </cell>
          <cell r="AB423" t="str">
            <v>57</v>
          </cell>
          <cell r="AC423" t="str">
            <v>11</v>
          </cell>
          <cell r="AD423" t="str">
            <v xml:space="preserve">CAIU9268001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17/02/2022</v>
          </cell>
          <cell r="AM423" t="str">
            <v>01/03/2022</v>
          </cell>
          <cell r="AN423" t="str">
            <v>2204433585</v>
          </cell>
        </row>
        <row r="424">
          <cell r="B424">
            <v>80536304</v>
          </cell>
          <cell r="C424" t="str">
            <v xml:space="preserve">540201860 </v>
          </cell>
          <cell r="E424" t="str">
            <v/>
          </cell>
          <cell r="F424" t="str">
            <v/>
          </cell>
          <cell r="G424" t="str">
            <v xml:space="preserve">UASC ZAMZAM                                       </v>
          </cell>
          <cell r="H424"/>
          <cell r="I424" t="str">
            <v/>
          </cell>
          <cell r="J424">
            <v>4</v>
          </cell>
          <cell r="K424" t="str">
            <v>4</v>
          </cell>
          <cell r="L424" t="str">
            <v>4</v>
          </cell>
          <cell r="M424" t="str">
            <v>0</v>
          </cell>
          <cell r="N424" t="str">
            <v>38</v>
          </cell>
          <cell r="O424" t="str">
            <v>0</v>
          </cell>
          <cell r="P424" t="str">
            <v>3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FFAU2157202           </v>
          </cell>
          <cell r="U424" t="str">
            <v>21/03/2022</v>
          </cell>
          <cell r="V424" t="str">
            <v>21/03/2022</v>
          </cell>
          <cell r="W424" t="str">
            <v>Guilherme A9262000223</v>
          </cell>
          <cell r="X424" t="str">
            <v>MBB</v>
          </cell>
          <cell r="Y424" t="str">
            <v>15/03/2022</v>
          </cell>
          <cell r="Z424" t="str">
            <v xml:space="preserve">7 </v>
          </cell>
          <cell r="AA424" t="str">
            <v>1</v>
          </cell>
          <cell r="AB424" t="str">
            <v>42</v>
          </cell>
          <cell r="AC424" t="str">
            <v>11</v>
          </cell>
          <cell r="AD424" t="str">
            <v xml:space="preserve">FFAU2157202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14/02/2022</v>
          </cell>
          <cell r="AM424" t="str">
            <v>01/03/2022</v>
          </cell>
          <cell r="AN424" t="str">
            <v xml:space="preserve">          </v>
          </cell>
        </row>
        <row r="425">
          <cell r="B425">
            <v>80536269</v>
          </cell>
          <cell r="C425" t="str">
            <v xml:space="preserve">540201862 </v>
          </cell>
          <cell r="E425" t="str">
            <v/>
          </cell>
          <cell r="F425" t="str">
            <v/>
          </cell>
          <cell r="G425" t="str">
            <v xml:space="preserve">UASC ZAMZAM                                       </v>
          </cell>
          <cell r="H425"/>
          <cell r="I425" t="str">
            <v/>
          </cell>
          <cell r="J425">
            <v>10</v>
          </cell>
          <cell r="K425" t="str">
            <v>6</v>
          </cell>
          <cell r="L425" t="str">
            <v>10</v>
          </cell>
          <cell r="M425" t="str">
            <v>0</v>
          </cell>
          <cell r="N425" t="str">
            <v>7</v>
          </cell>
          <cell r="O425" t="str">
            <v>17</v>
          </cell>
          <cell r="P425" t="str">
            <v>20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UACU5976013           </v>
          </cell>
          <cell r="U425"/>
          <cell r="V425" t="str">
            <v/>
          </cell>
          <cell r="W425" t="str">
            <v>REFORCO DIR ( DARIO ) PUXE SBL / EXO.TRANSM. GW6E-2800/200KV-12 ( TEZOTO-GIBA ) PUXE SBL</v>
          </cell>
          <cell r="X425" t="str">
            <v>DTA EADI</v>
          </cell>
          <cell r="Y425" t="str">
            <v>16/03/2022</v>
          </cell>
          <cell r="Z425" t="str">
            <v xml:space="preserve">7 </v>
          </cell>
          <cell r="AA425" t="str">
            <v>0</v>
          </cell>
          <cell r="AB425" t="str">
            <v>45</v>
          </cell>
          <cell r="AC425" t="str">
            <v>11</v>
          </cell>
          <cell r="AD425" t="str">
            <v xml:space="preserve">UACU5976013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14/02/2022</v>
          </cell>
          <cell r="AM425" t="str">
            <v>01/03/2022</v>
          </cell>
          <cell r="AN425" t="str">
            <v xml:space="preserve">          </v>
          </cell>
        </row>
        <row r="426">
          <cell r="B426">
            <v>80536390</v>
          </cell>
          <cell r="C426" t="str">
            <v xml:space="preserve">540201864 </v>
          </cell>
          <cell r="E426" t="str">
            <v/>
          </cell>
          <cell r="F426" t="str">
            <v>VERDE</v>
          </cell>
          <cell r="G426" t="str">
            <v xml:space="preserve">UASC ZAMZAM                                       </v>
          </cell>
          <cell r="H426" t="str">
            <v>4</v>
          </cell>
          <cell r="I426" t="str">
            <v/>
          </cell>
          <cell r="J426">
            <v>30</v>
          </cell>
          <cell r="K426" t="str">
            <v>12</v>
          </cell>
          <cell r="L426" t="str">
            <v>30</v>
          </cell>
          <cell r="M426" t="str">
            <v>331</v>
          </cell>
          <cell r="N426" t="str">
            <v>4</v>
          </cell>
          <cell r="O426" t="str">
            <v>9</v>
          </cell>
          <cell r="P426" t="str">
            <v>16</v>
          </cell>
          <cell r="Q426" t="str">
            <v>1</v>
          </cell>
          <cell r="R426" t="str">
            <v>1</v>
          </cell>
          <cell r="S426" t="str">
            <v>Não</v>
          </cell>
          <cell r="T426" t="str">
            <v xml:space="preserve">TCKU6026364           </v>
          </cell>
          <cell r="U426" t="str">
            <v>14/03/2022</v>
          </cell>
          <cell r="V426" t="str">
            <v>14/03/2022</v>
          </cell>
          <cell r="W426" t="str">
            <v>Patrick A9423201711</v>
          </cell>
          <cell r="X426" t="str">
            <v>SBL</v>
          </cell>
          <cell r="Y426" t="str">
            <v/>
          </cell>
          <cell r="Z426" t="str">
            <v>20</v>
          </cell>
          <cell r="AA426" t="str">
            <v>1</v>
          </cell>
          <cell r="AB426" t="str">
            <v>34</v>
          </cell>
          <cell r="AC426" t="str">
            <v>11</v>
          </cell>
          <cell r="AD426" t="str">
            <v xml:space="preserve">TCKU6026364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17/02/2022</v>
          </cell>
          <cell r="AM426" t="str">
            <v>01/03/2022</v>
          </cell>
          <cell r="AN426" t="str">
            <v>2204777063</v>
          </cell>
        </row>
        <row r="427">
          <cell r="B427">
            <v>80536427</v>
          </cell>
          <cell r="C427" t="str">
            <v xml:space="preserve">540201867 </v>
          </cell>
          <cell r="E427" t="str">
            <v/>
          </cell>
          <cell r="F427" t="str">
            <v/>
          </cell>
          <cell r="G427" t="str">
            <v xml:space="preserve">UASC ZAMZAM                                       </v>
          </cell>
          <cell r="H427"/>
          <cell r="I427" t="str">
            <v/>
          </cell>
          <cell r="J427">
            <v>15</v>
          </cell>
          <cell r="K427" t="str">
            <v>4</v>
          </cell>
          <cell r="L427" t="str">
            <v>15</v>
          </cell>
          <cell r="M427" t="str">
            <v>0</v>
          </cell>
          <cell r="N427" t="str">
            <v>13</v>
          </cell>
          <cell r="O427" t="str">
            <v>16</v>
          </cell>
          <cell r="P427" t="str">
            <v>11</v>
          </cell>
          <cell r="Q427" t="str">
            <v>1</v>
          </cell>
          <cell r="R427" t="str">
            <v>1</v>
          </cell>
          <cell r="S427" t="str">
            <v>Não</v>
          </cell>
          <cell r="T427" t="str">
            <v xml:space="preserve">CAXU8145067           </v>
          </cell>
          <cell r="U427" t="str">
            <v>21/03/2022</v>
          </cell>
          <cell r="V427" t="str">
            <v/>
          </cell>
          <cell r="W427" t="str">
            <v/>
          </cell>
          <cell r="X427" t="str">
            <v>DTA EADI</v>
          </cell>
          <cell r="Y427" t="str">
            <v>15/03/2022</v>
          </cell>
          <cell r="Z427" t="str">
            <v xml:space="preserve">7 </v>
          </cell>
          <cell r="AA427" t="str">
            <v>1</v>
          </cell>
          <cell r="AB427" t="str">
            <v>41</v>
          </cell>
          <cell r="AC427" t="str">
            <v>11</v>
          </cell>
          <cell r="AD427" t="str">
            <v xml:space="preserve">CAXU8145067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14/02/2022</v>
          </cell>
          <cell r="AM427" t="str">
            <v>01/03/2022</v>
          </cell>
          <cell r="AN427" t="str">
            <v xml:space="preserve">          </v>
          </cell>
        </row>
        <row r="428">
          <cell r="B428">
            <v>80535885</v>
          </cell>
          <cell r="C428" t="str">
            <v xml:space="preserve">540201868 </v>
          </cell>
          <cell r="E428" t="str">
            <v/>
          </cell>
          <cell r="F428" t="str">
            <v>VERDE</v>
          </cell>
          <cell r="G428" t="str">
            <v xml:space="preserve">UASC ZAMZAM                                       </v>
          </cell>
          <cell r="H428" t="str">
            <v>4</v>
          </cell>
          <cell r="I428" t="str">
            <v/>
          </cell>
          <cell r="J428">
            <v>20</v>
          </cell>
          <cell r="K428" t="str">
            <v>9</v>
          </cell>
          <cell r="L428" t="str">
            <v>20</v>
          </cell>
          <cell r="M428" t="str">
            <v>0</v>
          </cell>
          <cell r="N428" t="str">
            <v>38</v>
          </cell>
          <cell r="O428" t="str">
            <v>14</v>
          </cell>
          <cell r="P428" t="str">
            <v>4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HLBU1689244           </v>
          </cell>
          <cell r="U428" t="str">
            <v>23/03/2022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>20</v>
          </cell>
          <cell r="AA428" t="str">
            <v>1</v>
          </cell>
          <cell r="AB428" t="str">
            <v>56</v>
          </cell>
          <cell r="AC428" t="str">
            <v>11</v>
          </cell>
          <cell r="AD428" t="str">
            <v xml:space="preserve">HLBU1689244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17/02/2022</v>
          </cell>
          <cell r="AM428" t="str">
            <v>01/03/2022</v>
          </cell>
          <cell r="AN428" t="str">
            <v>2204777179</v>
          </cell>
        </row>
        <row r="429">
          <cell r="B429">
            <v>80535934</v>
          </cell>
          <cell r="C429" t="str">
            <v xml:space="preserve">540201869 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H429"/>
          <cell r="I429" t="str">
            <v/>
          </cell>
          <cell r="J429">
            <v>12</v>
          </cell>
          <cell r="K429" t="str">
            <v>4</v>
          </cell>
          <cell r="L429" t="str">
            <v>12</v>
          </cell>
          <cell r="M429" t="str">
            <v>0</v>
          </cell>
          <cell r="N429" t="str">
            <v>29</v>
          </cell>
          <cell r="O429" t="str">
            <v>18</v>
          </cell>
          <cell r="P429" t="str">
            <v>24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FANU3202418           </v>
          </cell>
          <cell r="U429" t="str">
            <v>28/03/2022</v>
          </cell>
          <cell r="V429" t="str">
            <v>22/03/2022</v>
          </cell>
          <cell r="W429" t="str">
            <v/>
          </cell>
          <cell r="X429" t="str">
            <v>DTA TRANSP</v>
          </cell>
          <cell r="Y429" t="str">
            <v/>
          </cell>
          <cell r="Z429" t="str">
            <v xml:space="preserve">8 </v>
          </cell>
          <cell r="AA429" t="str">
            <v>1</v>
          </cell>
          <cell r="AB429" t="str">
            <v>71</v>
          </cell>
          <cell r="AC429" t="str">
            <v>11</v>
          </cell>
          <cell r="AD429" t="str">
            <v xml:space="preserve">FANU3202418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17/02/2022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80535912</v>
          </cell>
          <cell r="C430" t="str">
            <v xml:space="preserve">540201871 </v>
          </cell>
          <cell r="E430" t="str">
            <v/>
          </cell>
          <cell r="F430" t="str">
            <v/>
          </cell>
          <cell r="G430" t="str">
            <v xml:space="preserve">UASC ZAMZAM                                       </v>
          </cell>
          <cell r="H430"/>
          <cell r="I430" t="str">
            <v/>
          </cell>
          <cell r="J430">
            <v>10</v>
          </cell>
          <cell r="K430" t="str">
            <v>5</v>
          </cell>
          <cell r="L430" t="str">
            <v>10</v>
          </cell>
          <cell r="M430" t="str">
            <v>0</v>
          </cell>
          <cell r="N430" t="str">
            <v>10</v>
          </cell>
          <cell r="O430" t="str">
            <v>21</v>
          </cell>
          <cell r="P430" t="str">
            <v>9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FANU1737920           </v>
          </cell>
          <cell r="U430"/>
          <cell r="V430" t="str">
            <v/>
          </cell>
          <cell r="W430" t="str">
            <v/>
          </cell>
          <cell r="X430" t="str">
            <v>DTA EADI</v>
          </cell>
          <cell r="Y430" t="str">
            <v>15/03/2022</v>
          </cell>
          <cell r="Z430" t="str">
            <v xml:space="preserve">7 </v>
          </cell>
          <cell r="AA430" t="str">
            <v>0</v>
          </cell>
          <cell r="AB430" t="str">
            <v>40</v>
          </cell>
          <cell r="AC430" t="str">
            <v>11</v>
          </cell>
          <cell r="AD430" t="str">
            <v xml:space="preserve">FANU1737920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16/02/2022</v>
          </cell>
          <cell r="AM430" t="str">
            <v>01/03/2022</v>
          </cell>
          <cell r="AN430" t="str">
            <v xml:space="preserve">          </v>
          </cell>
        </row>
        <row r="431">
          <cell r="B431">
            <v>80535913</v>
          </cell>
          <cell r="C431" t="str">
            <v xml:space="preserve">540201873 </v>
          </cell>
          <cell r="E431" t="str">
            <v/>
          </cell>
          <cell r="F431" t="str">
            <v/>
          </cell>
          <cell r="G431" t="str">
            <v xml:space="preserve">UASC ZAMZAM                                       </v>
          </cell>
          <cell r="H431"/>
          <cell r="I431" t="str">
            <v/>
          </cell>
          <cell r="J431">
            <v>9</v>
          </cell>
          <cell r="K431" t="str">
            <v>8</v>
          </cell>
          <cell r="L431" t="str">
            <v>9</v>
          </cell>
          <cell r="M431" t="str">
            <v>0</v>
          </cell>
          <cell r="N431" t="str">
            <v>10</v>
          </cell>
          <cell r="O431" t="str">
            <v>3</v>
          </cell>
          <cell r="P431" t="str">
            <v>21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FANU1471064           </v>
          </cell>
          <cell r="U431"/>
          <cell r="V431" t="str">
            <v/>
          </cell>
          <cell r="W431" t="str">
            <v>REFORCO DIR ( DARIO ) PUXE SBL</v>
          </cell>
          <cell r="X431" t="str">
            <v>DTA EADI</v>
          </cell>
          <cell r="Y431" t="str">
            <v>15/03/2022</v>
          </cell>
          <cell r="Z431" t="str">
            <v xml:space="preserve">7 </v>
          </cell>
          <cell r="AA431" t="str">
            <v>0</v>
          </cell>
          <cell r="AB431" t="str">
            <v>34</v>
          </cell>
          <cell r="AC431" t="str">
            <v>11</v>
          </cell>
          <cell r="AD431" t="str">
            <v xml:space="preserve">FANU1471064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16/02/2022</v>
          </cell>
          <cell r="AM431" t="str">
            <v>01/03/2022</v>
          </cell>
          <cell r="AN431" t="str">
            <v xml:space="preserve">          </v>
          </cell>
        </row>
        <row r="432">
          <cell r="B432">
            <v>80536434</v>
          </cell>
          <cell r="C432" t="str">
            <v xml:space="preserve">540201875 </v>
          </cell>
          <cell r="E432" t="str">
            <v/>
          </cell>
          <cell r="F432" t="str">
            <v/>
          </cell>
          <cell r="G432" t="str">
            <v xml:space="preserve">UASC ZAMZAM                                       </v>
          </cell>
          <cell r="H432"/>
          <cell r="I432" t="str">
            <v/>
          </cell>
          <cell r="J432">
            <v>12</v>
          </cell>
          <cell r="K432" t="str">
            <v>10</v>
          </cell>
          <cell r="L432" t="str">
            <v>12</v>
          </cell>
          <cell r="M432" t="str">
            <v>0</v>
          </cell>
          <cell r="N432" t="str">
            <v>1</v>
          </cell>
          <cell r="O432" t="str">
            <v>32</v>
          </cell>
          <cell r="P432" t="str">
            <v>7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HLXU8106346           </v>
          </cell>
          <cell r="U432"/>
          <cell r="V432" t="str">
            <v/>
          </cell>
          <cell r="W432" t="str">
            <v/>
          </cell>
          <cell r="X432" t="str">
            <v>DTA EADI</v>
          </cell>
          <cell r="Y432" t="str">
            <v>17/03/2022</v>
          </cell>
          <cell r="Z432" t="str">
            <v xml:space="preserve">7 </v>
          </cell>
          <cell r="AA432" t="str">
            <v>0</v>
          </cell>
          <cell r="AB432" t="str">
            <v>40</v>
          </cell>
          <cell r="AC432" t="str">
            <v>11</v>
          </cell>
          <cell r="AD432" t="str">
            <v xml:space="preserve">HLXU8106346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14/02/2022</v>
          </cell>
          <cell r="AM432" t="str">
            <v>01/03/2022</v>
          </cell>
          <cell r="AN432" t="str">
            <v xml:space="preserve">          </v>
          </cell>
        </row>
        <row r="433">
          <cell r="B433">
            <v>80535916</v>
          </cell>
          <cell r="C433" t="str">
            <v xml:space="preserve">540201877 </v>
          </cell>
          <cell r="E433" t="str">
            <v/>
          </cell>
          <cell r="F433" t="str">
            <v>VERDE</v>
          </cell>
          <cell r="G433" t="str">
            <v xml:space="preserve">UASC ZAMZAM                                       </v>
          </cell>
          <cell r="H433" t="str">
            <v>4</v>
          </cell>
          <cell r="I433" t="str">
            <v/>
          </cell>
          <cell r="J433">
            <v>52</v>
          </cell>
          <cell r="K433" t="str">
            <v>18</v>
          </cell>
          <cell r="L433" t="str">
            <v>52</v>
          </cell>
          <cell r="M433" t="str">
            <v>365</v>
          </cell>
          <cell r="N433" t="str">
            <v>9</v>
          </cell>
          <cell r="O433" t="str">
            <v>14</v>
          </cell>
          <cell r="P433" t="str">
            <v>3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SLSU8062479           </v>
          </cell>
          <cell r="U433" t="str">
            <v>15/03/2022</v>
          </cell>
          <cell r="V433" t="str">
            <v>15/03/2022</v>
          </cell>
          <cell r="W433" t="str">
            <v>REFORCO DIR ( DARIO ) PUXE SBL/ Patrick A9408901225</v>
          </cell>
          <cell r="X433" t="str">
            <v>SBL</v>
          </cell>
          <cell r="Y433" t="str">
            <v/>
          </cell>
          <cell r="Z433" t="str">
            <v>20</v>
          </cell>
          <cell r="AA433" t="str">
            <v>3</v>
          </cell>
          <cell r="AB433" t="str">
            <v>34</v>
          </cell>
          <cell r="AC433" t="str">
            <v>11</v>
          </cell>
          <cell r="AD433" t="str">
            <v xml:space="preserve">SLSU8062479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16/02/2022</v>
          </cell>
          <cell r="AK433" t="str">
            <v>Marítimo</v>
          </cell>
          <cell r="AL433" t="str">
            <v>17/02/2022</v>
          </cell>
          <cell r="AM433" t="str">
            <v>01/03/2022</v>
          </cell>
          <cell r="AN433" t="str">
            <v>2204777195</v>
          </cell>
        </row>
        <row r="434">
          <cell r="B434">
            <v>80536435</v>
          </cell>
          <cell r="C434" t="str">
            <v xml:space="preserve">540201878 </v>
          </cell>
          <cell r="E434" t="str">
            <v/>
          </cell>
          <cell r="F434" t="str">
            <v/>
          </cell>
          <cell r="G434" t="str">
            <v xml:space="preserve">UASC ZAMZAM                                       </v>
          </cell>
          <cell r="H434"/>
          <cell r="I434" t="str">
            <v/>
          </cell>
          <cell r="J434">
            <v>14</v>
          </cell>
          <cell r="K434" t="str">
            <v>9</v>
          </cell>
          <cell r="L434" t="str">
            <v>14</v>
          </cell>
          <cell r="M434" t="str">
            <v>41</v>
          </cell>
          <cell r="N434" t="str">
            <v>3</v>
          </cell>
          <cell r="O434" t="str">
            <v>26</v>
          </cell>
          <cell r="P434" t="str">
            <v>8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TCLU8076145           </v>
          </cell>
          <cell r="U434"/>
          <cell r="V434" t="str">
            <v/>
          </cell>
          <cell r="W434" t="str">
            <v/>
          </cell>
          <cell r="X434" t="str">
            <v>DTA EADI</v>
          </cell>
          <cell r="Y434" t="str">
            <v>17/03/2022</v>
          </cell>
          <cell r="Z434" t="str">
            <v xml:space="preserve">7 </v>
          </cell>
          <cell r="AA434" t="str">
            <v>0</v>
          </cell>
          <cell r="AB434" t="str">
            <v>36</v>
          </cell>
          <cell r="AC434" t="str">
            <v>11</v>
          </cell>
          <cell r="AD434" t="str">
            <v xml:space="preserve">TCLU8076145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16/02/2022</v>
          </cell>
          <cell r="AK434" t="str">
            <v>Marítimo</v>
          </cell>
          <cell r="AL434" t="str">
            <v>14/02/2022</v>
          </cell>
          <cell r="AM434" t="str">
            <v>01/03/2022</v>
          </cell>
          <cell r="AN434" t="str">
            <v xml:space="preserve">          </v>
          </cell>
        </row>
        <row r="435">
          <cell r="B435">
            <v>80535918</v>
          </cell>
          <cell r="C435" t="str">
            <v xml:space="preserve">540201879 </v>
          </cell>
          <cell r="E435" t="str">
            <v/>
          </cell>
          <cell r="F435" t="str">
            <v>VERMELHO</v>
          </cell>
          <cell r="G435" t="str">
            <v xml:space="preserve">UASC ZAMZAM                                       </v>
          </cell>
          <cell r="H435"/>
          <cell r="I435" t="str">
            <v/>
          </cell>
          <cell r="J435">
            <v>34</v>
          </cell>
          <cell r="K435" t="str">
            <v>19</v>
          </cell>
          <cell r="L435" t="str">
            <v>34</v>
          </cell>
          <cell r="M435" t="str">
            <v>134</v>
          </cell>
          <cell r="N435" t="str">
            <v>16</v>
          </cell>
          <cell r="O435" t="str">
            <v>3</v>
          </cell>
          <cell r="P435" t="str">
            <v>13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FSCU9831848           </v>
          </cell>
          <cell r="U435" t="str">
            <v>15/03/2022</v>
          </cell>
          <cell r="V435" t="str">
            <v/>
          </cell>
          <cell r="W435" t="str">
            <v>REFORCO DIR ( DARIO ) PUXE SBL</v>
          </cell>
          <cell r="X435" t="str">
            <v>SBL</v>
          </cell>
          <cell r="Y435" t="str">
            <v/>
          </cell>
          <cell r="Z435" t="str">
            <v>14</v>
          </cell>
          <cell r="AA435" t="str">
            <v>1</v>
          </cell>
          <cell r="AB435" t="str">
            <v>36</v>
          </cell>
          <cell r="AC435" t="str">
            <v>11</v>
          </cell>
          <cell r="AD435" t="str">
            <v xml:space="preserve">FSCU9831848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16/02/2022</v>
          </cell>
          <cell r="AK435" t="str">
            <v>Marítimo</v>
          </cell>
          <cell r="AL435" t="str">
            <v>17/02/2022</v>
          </cell>
          <cell r="AM435" t="str">
            <v>01/03/2022</v>
          </cell>
          <cell r="AN435" t="str">
            <v>2204720169</v>
          </cell>
        </row>
        <row r="436">
          <cell r="B436">
            <v>80536442</v>
          </cell>
          <cell r="C436" t="str">
            <v xml:space="preserve">540201880 </v>
          </cell>
          <cell r="E436" t="str">
            <v/>
          </cell>
          <cell r="F436" t="str">
            <v>VERDE</v>
          </cell>
          <cell r="G436" t="str">
            <v xml:space="preserve">UASC ZAMZAM                                       </v>
          </cell>
          <cell r="H436" t="str">
            <v>3</v>
          </cell>
          <cell r="I436" t="str">
            <v/>
          </cell>
          <cell r="J436">
            <v>20</v>
          </cell>
          <cell r="K436" t="str">
            <v>11</v>
          </cell>
          <cell r="L436" t="str">
            <v>20</v>
          </cell>
          <cell r="M436" t="str">
            <v>3</v>
          </cell>
          <cell r="N436" t="str">
            <v>108</v>
          </cell>
          <cell r="O436" t="str">
            <v>19</v>
          </cell>
          <cell r="P436" t="str">
            <v>22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HLBU2262318           </v>
          </cell>
          <cell r="U436" t="str">
            <v>18/03/2022</v>
          </cell>
          <cell r="V436" t="str">
            <v>21/03/2022</v>
          </cell>
          <cell r="W436" t="str">
            <v>BANCOS ( ALVARO ) PUXE SBL/ Milani A9408200461</v>
          </cell>
          <cell r="X436" t="str">
            <v>MBB</v>
          </cell>
          <cell r="Y436" t="str">
            <v/>
          </cell>
          <cell r="Z436" t="str">
            <v>20</v>
          </cell>
          <cell r="AA436" t="str">
            <v>2</v>
          </cell>
          <cell r="AB436" t="str">
            <v>57</v>
          </cell>
          <cell r="AC436" t="str">
            <v>11</v>
          </cell>
          <cell r="AD436" t="str">
            <v xml:space="preserve">HLBU2262318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16/02/2022</v>
          </cell>
          <cell r="AK436" t="str">
            <v>Marítimo</v>
          </cell>
          <cell r="AL436" t="str">
            <v>17/02/2022</v>
          </cell>
          <cell r="AM436" t="str">
            <v>01/03/2022</v>
          </cell>
          <cell r="AN436" t="str">
            <v>2204893462</v>
          </cell>
        </row>
        <row r="437">
          <cell r="B437">
            <v>80535926</v>
          </cell>
          <cell r="C437" t="str">
            <v xml:space="preserve">540201881 </v>
          </cell>
          <cell r="E437" t="str">
            <v/>
          </cell>
          <cell r="F437" t="str">
            <v/>
          </cell>
          <cell r="G437" t="str">
            <v xml:space="preserve">UASC ZAMZAM                                       </v>
          </cell>
          <cell r="H437"/>
          <cell r="I437" t="str">
            <v/>
          </cell>
          <cell r="J437">
            <v>2</v>
          </cell>
          <cell r="K437" t="str">
            <v/>
          </cell>
          <cell r="L437" t="str">
            <v>2</v>
          </cell>
          <cell r="M437" t="str">
            <v>0</v>
          </cell>
          <cell r="N437" t="str">
            <v>0</v>
          </cell>
          <cell r="O437" t="str">
            <v>0</v>
          </cell>
          <cell r="P437" t="str">
            <v>40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FCIU8352522           </v>
          </cell>
          <cell r="U437"/>
          <cell r="V437" t="str">
            <v/>
          </cell>
          <cell r="W437" t="str">
            <v/>
          </cell>
          <cell r="X437" t="str">
            <v>DTA EADI</v>
          </cell>
          <cell r="Y437" t="str">
            <v>16/03/2022</v>
          </cell>
          <cell r="Z437" t="str">
            <v xml:space="preserve">7 </v>
          </cell>
          <cell r="AA437" t="str">
            <v>0</v>
          </cell>
          <cell r="AB437" t="str">
            <v>40</v>
          </cell>
          <cell r="AC437" t="str">
            <v>11</v>
          </cell>
          <cell r="AD437" t="str">
            <v xml:space="preserve">FCIU8352522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16/02/2022</v>
          </cell>
          <cell r="AK437" t="str">
            <v>Marítimo</v>
          </cell>
          <cell r="AL437" t="str">
            <v>16/02/2022</v>
          </cell>
          <cell r="AM437" t="str">
            <v>01/03/2022</v>
          </cell>
          <cell r="AN437" t="str">
            <v xml:space="preserve">          </v>
          </cell>
        </row>
        <row r="438">
          <cell r="B438">
            <v>80536428</v>
          </cell>
          <cell r="C438" t="str">
            <v xml:space="preserve">540201882 </v>
          </cell>
          <cell r="E438" t="str">
            <v/>
          </cell>
          <cell r="F438" t="str">
            <v>VERDE</v>
          </cell>
          <cell r="G438" t="str">
            <v xml:space="preserve">UASC ZAMZAM                                       </v>
          </cell>
          <cell r="H438" t="str">
            <v>3</v>
          </cell>
          <cell r="I438" t="str">
            <v/>
          </cell>
          <cell r="J438">
            <v>53</v>
          </cell>
          <cell r="K438" t="str">
            <v>25</v>
          </cell>
          <cell r="L438" t="str">
            <v>53</v>
          </cell>
          <cell r="M438" t="str">
            <v>219</v>
          </cell>
          <cell r="N438" t="str">
            <v>37</v>
          </cell>
          <cell r="O438" t="str">
            <v>1</v>
          </cell>
          <cell r="P438" t="str">
            <v>8</v>
          </cell>
          <cell r="Q438" t="str">
            <v>1</v>
          </cell>
          <cell r="R438" t="str">
            <v>1</v>
          </cell>
          <cell r="S438" t="str">
            <v>Não</v>
          </cell>
          <cell r="T438" t="str">
            <v xml:space="preserve">HLBU2568186           </v>
          </cell>
          <cell r="U438" t="str">
            <v>14/03/2022</v>
          </cell>
          <cell r="V438" t="str">
            <v>15/03/2022</v>
          </cell>
          <cell r="W438" t="str">
            <v>Patrick A0061530728 / Leticia 9582800000</v>
          </cell>
          <cell r="X438" t="str">
            <v>SBL</v>
          </cell>
          <cell r="Y438" t="str">
            <v/>
          </cell>
          <cell r="Z438" t="str">
            <v>20</v>
          </cell>
          <cell r="AA438" t="str">
            <v>2</v>
          </cell>
          <cell r="AB438" t="str">
            <v>51</v>
          </cell>
          <cell r="AC438" t="str">
            <v>11</v>
          </cell>
          <cell r="AD438" t="str">
            <v xml:space="preserve">HLBU2568186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16/02/2022</v>
          </cell>
          <cell r="AK438" t="str">
            <v>Marítimo</v>
          </cell>
          <cell r="AL438" t="str">
            <v>17/02/2022</v>
          </cell>
          <cell r="AM438" t="str">
            <v>01/03/2022</v>
          </cell>
          <cell r="AN438" t="str">
            <v>2204893209</v>
          </cell>
        </row>
        <row r="439">
          <cell r="B439">
            <v>80535927</v>
          </cell>
          <cell r="C439" t="str">
            <v xml:space="preserve">540201883 </v>
          </cell>
          <cell r="E439" t="str">
            <v/>
          </cell>
          <cell r="F439" t="str">
            <v/>
          </cell>
          <cell r="G439" t="str">
            <v xml:space="preserve">UASC ZAMZAM                                       </v>
          </cell>
          <cell r="H439"/>
          <cell r="I439" t="str">
            <v/>
          </cell>
          <cell r="J439">
            <v>7</v>
          </cell>
          <cell r="K439" t="str">
            <v>5</v>
          </cell>
          <cell r="L439" t="str">
            <v>7</v>
          </cell>
          <cell r="M439" t="str">
            <v>0</v>
          </cell>
          <cell r="N439" t="str">
            <v>0</v>
          </cell>
          <cell r="O439" t="str">
            <v>0</v>
          </cell>
          <cell r="P439" t="str">
            <v>22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HLBU1359392           </v>
          </cell>
          <cell r="U439"/>
          <cell r="V439" t="str">
            <v/>
          </cell>
          <cell r="W439" t="str">
            <v>EXO.TRANSM. GW6E-2800/200KV-12 ( TEZOTO-GIBA ) PUXE SBL</v>
          </cell>
          <cell r="X439" t="str">
            <v>DTA EADI</v>
          </cell>
          <cell r="Y439" t="str">
            <v>16/03/2022</v>
          </cell>
          <cell r="Z439" t="str">
            <v xml:space="preserve">7 </v>
          </cell>
          <cell r="AA439" t="str">
            <v>0</v>
          </cell>
          <cell r="AB439" t="str">
            <v>22</v>
          </cell>
          <cell r="AC439" t="str">
            <v>11</v>
          </cell>
          <cell r="AD439" t="str">
            <v xml:space="preserve">HLBU1359392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16/02/2022</v>
          </cell>
          <cell r="AK439" t="str">
            <v>Marítimo</v>
          </cell>
          <cell r="AL439" t="str">
            <v>16/02/2022</v>
          </cell>
          <cell r="AM439" t="str">
            <v>01/03/2022</v>
          </cell>
          <cell r="AN439" t="str">
            <v xml:space="preserve">          </v>
          </cell>
        </row>
        <row r="440">
          <cell r="B440">
            <v>80535928</v>
          </cell>
          <cell r="C440" t="str">
            <v xml:space="preserve">540201884 </v>
          </cell>
          <cell r="E440" t="str">
            <v/>
          </cell>
          <cell r="F440" t="str">
            <v>VERDE</v>
          </cell>
          <cell r="G440" t="str">
            <v xml:space="preserve">UASC ZAMZAM                                       </v>
          </cell>
          <cell r="H440" t="str">
            <v>3</v>
          </cell>
          <cell r="I440" t="str">
            <v/>
          </cell>
          <cell r="J440">
            <v>39</v>
          </cell>
          <cell r="K440" t="str">
            <v>16</v>
          </cell>
          <cell r="L440" t="str">
            <v>39</v>
          </cell>
          <cell r="M440" t="str">
            <v>165</v>
          </cell>
          <cell r="N440" t="str">
            <v>14</v>
          </cell>
          <cell r="O440" t="str">
            <v>2</v>
          </cell>
          <cell r="P440" t="str">
            <v>21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HLBU1974880           </v>
          </cell>
          <cell r="U440" t="str">
            <v>14/03/2022</v>
          </cell>
          <cell r="V440" t="str">
            <v/>
          </cell>
          <cell r="W440" t="str">
            <v>Ronie A9602603418</v>
          </cell>
          <cell r="X440" t="str">
            <v/>
          </cell>
          <cell r="Y440" t="str">
            <v/>
          </cell>
          <cell r="Z440" t="str">
            <v>20</v>
          </cell>
          <cell r="AA440" t="str">
            <v>1</v>
          </cell>
          <cell r="AB440" t="str">
            <v>43</v>
          </cell>
          <cell r="AC440" t="str">
            <v>11</v>
          </cell>
          <cell r="AD440" t="str">
            <v xml:space="preserve">HLBU1974880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16/02/2022</v>
          </cell>
          <cell r="AK440" t="str">
            <v>Marítimo</v>
          </cell>
          <cell r="AL440" t="str">
            <v>17/02/2022</v>
          </cell>
          <cell r="AM440" t="str">
            <v>01/03/2022</v>
          </cell>
          <cell r="AN440" t="str">
            <v>2204893268</v>
          </cell>
        </row>
        <row r="441">
          <cell r="B441">
            <v>80536460</v>
          </cell>
          <cell r="C441" t="str">
            <v xml:space="preserve">540201886 </v>
          </cell>
          <cell r="E441" t="str">
            <v/>
          </cell>
          <cell r="F441" t="str">
            <v/>
          </cell>
          <cell r="G441" t="str">
            <v xml:space="preserve">UASC ZAMZAM                                       </v>
          </cell>
          <cell r="H441"/>
          <cell r="I441" t="str">
            <v/>
          </cell>
          <cell r="J441">
            <v>26</v>
          </cell>
          <cell r="K441" t="str">
            <v>6</v>
          </cell>
          <cell r="L441" t="str">
            <v>26</v>
          </cell>
          <cell r="M441" t="str">
            <v>0</v>
          </cell>
          <cell r="N441" t="str">
            <v>29</v>
          </cell>
          <cell r="O441" t="str">
            <v>14</v>
          </cell>
          <cell r="P441" t="str">
            <v>23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GESU6325707           </v>
          </cell>
          <cell r="U441"/>
          <cell r="V441" t="str">
            <v>17/03/2022</v>
          </cell>
          <cell r="W441" t="str">
            <v/>
          </cell>
          <cell r="X441" t="str">
            <v>MBB</v>
          </cell>
          <cell r="Y441" t="str">
            <v>16/03/2022</v>
          </cell>
          <cell r="Z441" t="str">
            <v xml:space="preserve">7 </v>
          </cell>
          <cell r="AA441" t="str">
            <v>0</v>
          </cell>
          <cell r="AB441" t="str">
            <v>67</v>
          </cell>
          <cell r="AC441" t="str">
            <v>11</v>
          </cell>
          <cell r="AD441" t="str">
            <v xml:space="preserve">GESU6325707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16/02/2022</v>
          </cell>
          <cell r="AK441" t="str">
            <v>Marítimo</v>
          </cell>
          <cell r="AL441" t="str">
            <v>14/02/2022</v>
          </cell>
          <cell r="AM441" t="str">
            <v>01/03/2022</v>
          </cell>
          <cell r="AN441" t="str">
            <v xml:space="preserve">          </v>
          </cell>
        </row>
        <row r="442">
          <cell r="B442">
            <v>80535930</v>
          </cell>
          <cell r="C442" t="str">
            <v xml:space="preserve">540201887 </v>
          </cell>
          <cell r="E442" t="str">
            <v/>
          </cell>
          <cell r="F442" t="str">
            <v/>
          </cell>
          <cell r="G442" t="str">
            <v xml:space="preserve">UASC ZAMZAM                                       </v>
          </cell>
          <cell r="H442"/>
          <cell r="I442" t="str">
            <v/>
          </cell>
          <cell r="J442">
            <v>11</v>
          </cell>
          <cell r="K442" t="str">
            <v>8</v>
          </cell>
          <cell r="L442" t="str">
            <v>11</v>
          </cell>
          <cell r="M442" t="str">
            <v>0</v>
          </cell>
          <cell r="N442" t="str">
            <v>30</v>
          </cell>
          <cell r="O442" t="str">
            <v>9</v>
          </cell>
          <cell r="P442" t="str">
            <v>3</v>
          </cell>
          <cell r="Q442" t="str">
            <v>1</v>
          </cell>
          <cell r="R442" t="str">
            <v>1</v>
          </cell>
          <cell r="S442" t="str">
            <v>Não</v>
          </cell>
          <cell r="T442" t="str">
            <v xml:space="preserve">HLBU1014739           </v>
          </cell>
          <cell r="U442"/>
          <cell r="V442" t="str">
            <v/>
          </cell>
          <cell r="W442" t="str">
            <v/>
          </cell>
          <cell r="X442" t="str">
            <v>DTA EADI</v>
          </cell>
          <cell r="Y442" t="str">
            <v>17/03/2022</v>
          </cell>
          <cell r="Z442" t="str">
            <v xml:space="preserve">7 </v>
          </cell>
          <cell r="AA442" t="str">
            <v>0</v>
          </cell>
          <cell r="AB442" t="str">
            <v>43</v>
          </cell>
          <cell r="AC442" t="str">
            <v>11</v>
          </cell>
          <cell r="AD442" t="str">
            <v xml:space="preserve">HLBU1014739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16/02/2022</v>
          </cell>
          <cell r="AK442" t="str">
            <v>Marítimo</v>
          </cell>
          <cell r="AL442" t="str">
            <v>16/02/2022</v>
          </cell>
          <cell r="AM442" t="str">
            <v>01/03/2022</v>
          </cell>
          <cell r="AN442" t="str">
            <v xml:space="preserve">          </v>
          </cell>
        </row>
        <row r="443">
          <cell r="B443">
            <v>80535931</v>
          </cell>
          <cell r="C443" t="str">
            <v xml:space="preserve">540201888 </v>
          </cell>
          <cell r="E443" t="str">
            <v/>
          </cell>
          <cell r="F443" t="str">
            <v/>
          </cell>
          <cell r="G443" t="str">
            <v xml:space="preserve">UASC ZAMZAM                                       </v>
          </cell>
          <cell r="H443"/>
          <cell r="I443" t="str">
            <v/>
          </cell>
          <cell r="J443">
            <v>18</v>
          </cell>
          <cell r="K443" t="str">
            <v>8</v>
          </cell>
          <cell r="L443" t="str">
            <v>18</v>
          </cell>
          <cell r="M443" t="str">
            <v>0</v>
          </cell>
          <cell r="N443" t="str">
            <v>11</v>
          </cell>
          <cell r="O443" t="str">
            <v>10</v>
          </cell>
          <cell r="P443" t="str">
            <v>27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HLBU1955278           </v>
          </cell>
          <cell r="U443" t="str">
            <v>25/03/2022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 xml:space="preserve">7 </v>
          </cell>
          <cell r="AA443" t="str">
            <v>1</v>
          </cell>
          <cell r="AB443" t="str">
            <v>48</v>
          </cell>
          <cell r="AC443" t="str">
            <v>11</v>
          </cell>
          <cell r="AD443" t="str">
            <v xml:space="preserve">HLBU1955278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16/02/2022</v>
          </cell>
          <cell r="AK443" t="str">
            <v>Marítimo</v>
          </cell>
          <cell r="AL443" t="str">
            <v>16/02/2022</v>
          </cell>
          <cell r="AM443" t="str">
            <v>01/03/2022</v>
          </cell>
          <cell r="AN443" t="str">
            <v xml:space="preserve">          </v>
          </cell>
        </row>
        <row r="444">
          <cell r="B444">
            <v>80535933</v>
          </cell>
          <cell r="C444" t="str">
            <v xml:space="preserve">540201889 </v>
          </cell>
          <cell r="E444" t="str">
            <v/>
          </cell>
          <cell r="F444" t="str">
            <v/>
          </cell>
          <cell r="G444" t="str">
            <v xml:space="preserve">UASC ZAMZAM                                       </v>
          </cell>
          <cell r="H444"/>
          <cell r="I444" t="str">
            <v/>
          </cell>
          <cell r="J444">
            <v>17</v>
          </cell>
          <cell r="K444" t="str">
            <v>11</v>
          </cell>
          <cell r="L444" t="str">
            <v>17</v>
          </cell>
          <cell r="M444" t="str">
            <v>0</v>
          </cell>
          <cell r="N444" t="str">
            <v>32</v>
          </cell>
          <cell r="O444" t="str">
            <v>6</v>
          </cell>
          <cell r="P444" t="str">
            <v>25</v>
          </cell>
          <cell r="Q444" t="str">
            <v>1</v>
          </cell>
          <cell r="R444" t="str">
            <v>1</v>
          </cell>
          <cell r="S444" t="str">
            <v>Não</v>
          </cell>
          <cell r="T444" t="str">
            <v xml:space="preserve">UACU5385129           </v>
          </cell>
          <cell r="U444"/>
          <cell r="V444" t="str">
            <v>22/03/2022</v>
          </cell>
          <cell r="W444" t="str">
            <v>REFORCO DIR ( DARIO ) PUXE SBL</v>
          </cell>
          <cell r="X444" t="str">
            <v>DTA TRANSP</v>
          </cell>
          <cell r="Y444" t="str">
            <v/>
          </cell>
          <cell r="Z444" t="str">
            <v xml:space="preserve">7 </v>
          </cell>
          <cell r="AA444" t="str">
            <v>0</v>
          </cell>
          <cell r="AB444" t="str">
            <v>64</v>
          </cell>
          <cell r="AC444" t="str">
            <v>11</v>
          </cell>
          <cell r="AD444" t="str">
            <v xml:space="preserve">UACU5385129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16/02/2022</v>
          </cell>
          <cell r="AK444" t="str">
            <v>Marítimo</v>
          </cell>
          <cell r="AL444" t="str">
            <v>16/02/2022</v>
          </cell>
          <cell r="AM444" t="str">
            <v>01/03/2022</v>
          </cell>
          <cell r="AN444" t="str">
            <v xml:space="preserve">          </v>
          </cell>
        </row>
        <row r="445">
          <cell r="B445">
            <v>80536464</v>
          </cell>
          <cell r="C445" t="str">
            <v xml:space="preserve">540201893 </v>
          </cell>
          <cell r="E445" t="str">
            <v/>
          </cell>
          <cell r="F445" t="str">
            <v/>
          </cell>
          <cell r="G445" t="str">
            <v xml:space="preserve">UASC ZAMZAM                                       </v>
          </cell>
          <cell r="H445"/>
          <cell r="I445" t="str">
            <v/>
          </cell>
          <cell r="J445">
            <v>11</v>
          </cell>
          <cell r="K445" t="str">
            <v>4</v>
          </cell>
          <cell r="L445" t="str">
            <v>11</v>
          </cell>
          <cell r="M445" t="str">
            <v>171</v>
          </cell>
          <cell r="N445" t="str">
            <v>4</v>
          </cell>
          <cell r="O445" t="str">
            <v>15</v>
          </cell>
          <cell r="P445" t="str">
            <v>12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HLXU8532399           </v>
          </cell>
          <cell r="U445"/>
          <cell r="V445" t="str">
            <v/>
          </cell>
          <cell r="W445" t="str">
            <v/>
          </cell>
          <cell r="X445" t="str">
            <v>DTA EADI</v>
          </cell>
          <cell r="Y445" t="str">
            <v>16/03/2022</v>
          </cell>
          <cell r="Z445" t="str">
            <v xml:space="preserve">7 </v>
          </cell>
          <cell r="AA445" t="str">
            <v>0</v>
          </cell>
          <cell r="AB445" t="str">
            <v>33</v>
          </cell>
          <cell r="AC445" t="str">
            <v>11</v>
          </cell>
          <cell r="AD445" t="str">
            <v xml:space="preserve">HLXU8532399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16/02/2022</v>
          </cell>
          <cell r="AK445" t="str">
            <v>Marítimo</v>
          </cell>
          <cell r="AL445" t="str">
            <v>14/02/2022</v>
          </cell>
          <cell r="AM445" t="str">
            <v>01/03/2022</v>
          </cell>
          <cell r="AN445" t="str">
            <v xml:space="preserve">          </v>
          </cell>
        </row>
        <row r="446">
          <cell r="B446">
            <v>80536000</v>
          </cell>
          <cell r="C446" t="str">
            <v xml:space="preserve">540201894 </v>
          </cell>
          <cell r="E446" t="str">
            <v/>
          </cell>
          <cell r="F446" t="str">
            <v/>
          </cell>
          <cell r="G446" t="str">
            <v xml:space="preserve">UASC ZAMZAM                                       </v>
          </cell>
          <cell r="H446"/>
          <cell r="I446" t="str">
            <v/>
          </cell>
          <cell r="J446">
            <v>11</v>
          </cell>
          <cell r="K446" t="str">
            <v>7</v>
          </cell>
          <cell r="L446" t="str">
            <v>11</v>
          </cell>
          <cell r="M446" t="str">
            <v>0</v>
          </cell>
          <cell r="N446" t="str">
            <v>23</v>
          </cell>
          <cell r="O446" t="str">
            <v>6</v>
          </cell>
          <cell r="P446" t="str">
            <v>4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TCNU2476434           </v>
          </cell>
          <cell r="U446"/>
          <cell r="V446" t="str">
            <v/>
          </cell>
          <cell r="W446" t="str">
            <v/>
          </cell>
          <cell r="X446" t="str">
            <v>DTA EADI</v>
          </cell>
          <cell r="Y446" t="str">
            <v>17/03/2022</v>
          </cell>
          <cell r="Z446" t="str">
            <v xml:space="preserve">7 </v>
          </cell>
          <cell r="AA446" t="str">
            <v>0</v>
          </cell>
          <cell r="AB446" t="str">
            <v>36</v>
          </cell>
          <cell r="AC446" t="str">
            <v>11</v>
          </cell>
          <cell r="AD446" t="str">
            <v xml:space="preserve">TCNU2476434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16/02/2022</v>
          </cell>
          <cell r="AK446" t="str">
            <v>Marítimo</v>
          </cell>
          <cell r="AL446" t="str">
            <v>16/02/2022</v>
          </cell>
          <cell r="AM446" t="str">
            <v>01/03/2022</v>
          </cell>
          <cell r="AN446" t="str">
            <v xml:space="preserve">          </v>
          </cell>
        </row>
        <row r="447">
          <cell r="B447">
            <v>80536467</v>
          </cell>
          <cell r="C447" t="str">
            <v xml:space="preserve">540201895 </v>
          </cell>
          <cell r="E447" t="str">
            <v/>
          </cell>
          <cell r="F447" t="str">
            <v/>
          </cell>
          <cell r="G447" t="str">
            <v xml:space="preserve">UASC ZAMZAM                                       </v>
          </cell>
          <cell r="H447"/>
          <cell r="I447" t="str">
            <v/>
          </cell>
          <cell r="J447">
            <v>82</v>
          </cell>
          <cell r="K447" t="str">
            <v>28</v>
          </cell>
          <cell r="L447" t="str">
            <v>82</v>
          </cell>
          <cell r="M447" t="str">
            <v>564</v>
          </cell>
          <cell r="N447" t="str">
            <v>36</v>
          </cell>
          <cell r="O447" t="str">
            <v>39</v>
          </cell>
          <cell r="P447" t="str">
            <v>13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FANU1082817           </v>
          </cell>
          <cell r="U447" t="str">
            <v>23/03/2022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 xml:space="preserve">7 </v>
          </cell>
          <cell r="AA447" t="str">
            <v>2</v>
          </cell>
          <cell r="AB447" t="str">
            <v>100</v>
          </cell>
          <cell r="AC447" t="str">
            <v>11</v>
          </cell>
          <cell r="AD447" t="str">
            <v xml:space="preserve">FANU1082817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16/02/2022</v>
          </cell>
          <cell r="AK447" t="str">
            <v>Marítimo</v>
          </cell>
          <cell r="AL447" t="str">
            <v>14/02/2022</v>
          </cell>
          <cell r="AM447" t="str">
            <v>01/03/2022</v>
          </cell>
          <cell r="AN447" t="str">
            <v xml:space="preserve">          </v>
          </cell>
        </row>
        <row r="448">
          <cell r="B448">
            <v>80536069</v>
          </cell>
          <cell r="C448" t="str">
            <v xml:space="preserve">540201899 </v>
          </cell>
          <cell r="E448" t="str">
            <v/>
          </cell>
          <cell r="F448" t="str">
            <v/>
          </cell>
          <cell r="G448" t="str">
            <v xml:space="preserve">UASC ZAMZAM                                       </v>
          </cell>
          <cell r="H448"/>
          <cell r="I448" t="str">
            <v/>
          </cell>
          <cell r="J448">
            <v>5</v>
          </cell>
          <cell r="K448" t="str">
            <v>3</v>
          </cell>
          <cell r="L448" t="str">
            <v>5</v>
          </cell>
          <cell r="M448" t="str">
            <v>0</v>
          </cell>
          <cell r="N448" t="str">
            <v>12</v>
          </cell>
          <cell r="O448" t="str">
            <v>0</v>
          </cell>
          <cell r="P448" t="str">
            <v>0</v>
          </cell>
          <cell r="Q448" t="str">
            <v>6</v>
          </cell>
          <cell r="R448" t="str">
            <v>6</v>
          </cell>
          <cell r="S448" t="str">
            <v>Não</v>
          </cell>
          <cell r="T448" t="str">
            <v xml:space="preserve">BSIU9050020           </v>
          </cell>
          <cell r="U448" t="str">
            <v>22/03/2022</v>
          </cell>
          <cell r="V448" t="str">
            <v/>
          </cell>
          <cell r="W448" t="str">
            <v>CJ. CAMBIO ( ALVARO ) PUXE SBL</v>
          </cell>
          <cell r="X448" t="str">
            <v>SBL</v>
          </cell>
          <cell r="Y448" t="str">
            <v/>
          </cell>
          <cell r="Z448" t="str">
            <v xml:space="preserve">7 </v>
          </cell>
          <cell r="AA448" t="str">
            <v>1</v>
          </cell>
          <cell r="AB448" t="str">
            <v>18</v>
          </cell>
          <cell r="AC448" t="str">
            <v>11</v>
          </cell>
          <cell r="AD448" t="str">
            <v xml:space="preserve">BSIU9050020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16/02/2022</v>
          </cell>
          <cell r="AK448" t="str">
            <v>Marítimo</v>
          </cell>
          <cell r="AL448" t="str">
            <v>16/02/2022</v>
          </cell>
          <cell r="AM448" t="str">
            <v>01/03/2022</v>
          </cell>
          <cell r="AN448" t="str">
            <v xml:space="preserve">          </v>
          </cell>
        </row>
        <row r="449">
          <cell r="B449">
            <v>80536078</v>
          </cell>
          <cell r="C449" t="str">
            <v xml:space="preserve">540201900 </v>
          </cell>
          <cell r="E449" t="str">
            <v/>
          </cell>
          <cell r="F449" t="str">
            <v/>
          </cell>
          <cell r="G449" t="str">
            <v xml:space="preserve">UASC ZAMZAM                                       </v>
          </cell>
          <cell r="H449"/>
          <cell r="I449" t="str">
            <v/>
          </cell>
          <cell r="J449">
            <v>8</v>
          </cell>
          <cell r="K449" t="str">
            <v>2</v>
          </cell>
          <cell r="L449" t="str">
            <v>8</v>
          </cell>
          <cell r="M449" t="str">
            <v>0</v>
          </cell>
          <cell r="N449" t="str">
            <v>31</v>
          </cell>
          <cell r="O449" t="str">
            <v>0</v>
          </cell>
          <cell r="P449" t="str">
            <v>23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GCXU5100643           </v>
          </cell>
          <cell r="U449" t="str">
            <v>24/03/2022</v>
          </cell>
          <cell r="V449" t="str">
            <v>22/03/2022</v>
          </cell>
          <cell r="W449" t="str">
            <v/>
          </cell>
          <cell r="X449" t="str">
            <v>DTA TRANSP</v>
          </cell>
          <cell r="Y449" t="str">
            <v/>
          </cell>
          <cell r="Z449" t="str">
            <v xml:space="preserve">7 </v>
          </cell>
          <cell r="AA449" t="str">
            <v>1</v>
          </cell>
          <cell r="AB449" t="str">
            <v>54</v>
          </cell>
          <cell r="AC449" t="str">
            <v>11</v>
          </cell>
          <cell r="AD449" t="str">
            <v xml:space="preserve">GCXU5100643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16/02/2022</v>
          </cell>
          <cell r="AK449" t="str">
            <v>Marítimo</v>
          </cell>
          <cell r="AL449" t="str">
            <v>16/02/2022</v>
          </cell>
          <cell r="AM449" t="str">
            <v>01/03/2022</v>
          </cell>
          <cell r="AN449" t="str">
            <v xml:space="preserve">          </v>
          </cell>
        </row>
        <row r="450">
          <cell r="B450">
            <v>80536468</v>
          </cell>
          <cell r="C450" t="str">
            <v xml:space="preserve">540201901 </v>
          </cell>
          <cell r="E450" t="str">
            <v/>
          </cell>
          <cell r="F450" t="str">
            <v/>
          </cell>
          <cell r="G450" t="str">
            <v xml:space="preserve">UASC ZAMZAM                                       </v>
          </cell>
          <cell r="H450"/>
          <cell r="I450" t="str">
            <v/>
          </cell>
          <cell r="J450">
            <v>1</v>
          </cell>
          <cell r="K450" t="str">
            <v>1</v>
          </cell>
          <cell r="L450" t="str">
            <v>1</v>
          </cell>
          <cell r="M450" t="str">
            <v>0</v>
          </cell>
          <cell r="N450" t="str">
            <v>0</v>
          </cell>
          <cell r="O450" t="str">
            <v>0</v>
          </cell>
          <cell r="P450" t="str">
            <v>42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CAIU9535880           </v>
          </cell>
          <cell r="U450"/>
          <cell r="V450" t="str">
            <v/>
          </cell>
          <cell r="W450" t="str">
            <v/>
          </cell>
          <cell r="X450" t="str">
            <v>DTA EADI</v>
          </cell>
          <cell r="Y450" t="str">
            <v>17/03/2022</v>
          </cell>
          <cell r="Z450" t="str">
            <v xml:space="preserve">7 </v>
          </cell>
          <cell r="AA450" t="str">
            <v>0</v>
          </cell>
          <cell r="AB450" t="str">
            <v>42</v>
          </cell>
          <cell r="AC450" t="str">
            <v>11</v>
          </cell>
          <cell r="AD450" t="str">
            <v xml:space="preserve">CAIU9535880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16/02/2022</v>
          </cell>
          <cell r="AK450" t="str">
            <v>Marítimo</v>
          </cell>
          <cell r="AL450" t="str">
            <v>17/02/2022</v>
          </cell>
          <cell r="AM450" t="str">
            <v>01/03/2022</v>
          </cell>
          <cell r="AN450" t="str">
            <v xml:space="preserve">          </v>
          </cell>
        </row>
        <row r="451">
          <cell r="B451">
            <v>80536058</v>
          </cell>
          <cell r="C451" t="str">
            <v xml:space="preserve">540201903 </v>
          </cell>
          <cell r="E451" t="str">
            <v/>
          </cell>
          <cell r="F451" t="str">
            <v/>
          </cell>
          <cell r="G451" t="str">
            <v xml:space="preserve">UASC ZAMZAM                                       </v>
          </cell>
          <cell r="H451"/>
          <cell r="I451" t="str">
            <v/>
          </cell>
          <cell r="J451">
            <v>41</v>
          </cell>
          <cell r="K451" t="str">
            <v>19</v>
          </cell>
          <cell r="L451" t="str">
            <v>41</v>
          </cell>
          <cell r="M451" t="str">
            <v>143</v>
          </cell>
          <cell r="N451" t="str">
            <v>5</v>
          </cell>
          <cell r="O451" t="str">
            <v>4</v>
          </cell>
          <cell r="P451" t="str">
            <v>23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HLBU2086163           </v>
          </cell>
          <cell r="U451"/>
          <cell r="V451" t="str">
            <v/>
          </cell>
          <cell r="W451" t="str">
            <v>REFORCO DIR ( DARIO ) PUXE SBL</v>
          </cell>
          <cell r="X451" t="str">
            <v>DTA EADI</v>
          </cell>
          <cell r="Y451" t="str">
            <v>16/03/2022</v>
          </cell>
          <cell r="Z451" t="str">
            <v xml:space="preserve">7 </v>
          </cell>
          <cell r="AA451" t="str">
            <v>0</v>
          </cell>
          <cell r="AB451" t="str">
            <v>38</v>
          </cell>
          <cell r="AC451" t="str">
            <v>11</v>
          </cell>
          <cell r="AD451" t="str">
            <v xml:space="preserve">HLBU2086163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16/02/2022</v>
          </cell>
          <cell r="AK451" t="str">
            <v>Marítimo</v>
          </cell>
          <cell r="AL451" t="str">
            <v>16/02/2022</v>
          </cell>
          <cell r="AM451" t="str">
            <v>01/03/2022</v>
          </cell>
          <cell r="AN451" t="str">
            <v xml:space="preserve">          </v>
          </cell>
        </row>
        <row r="452">
          <cell r="B452">
            <v>80536469</v>
          </cell>
          <cell r="C452" t="str">
            <v xml:space="preserve">540201904 </v>
          </cell>
          <cell r="E452" t="str">
            <v/>
          </cell>
          <cell r="F452" t="str">
            <v/>
          </cell>
          <cell r="G452" t="str">
            <v xml:space="preserve">UASC ZAMZAM                                       </v>
          </cell>
          <cell r="H452"/>
          <cell r="I452" t="str">
            <v/>
          </cell>
          <cell r="J452">
            <v>1</v>
          </cell>
          <cell r="K452" t="str">
            <v>1</v>
          </cell>
          <cell r="L452" t="str">
            <v>1</v>
          </cell>
          <cell r="M452" t="str">
            <v>0</v>
          </cell>
          <cell r="N452" t="str">
            <v>0</v>
          </cell>
          <cell r="O452" t="str">
            <v>0</v>
          </cell>
          <cell r="P452" t="str">
            <v>42</v>
          </cell>
          <cell r="Q452" t="str">
            <v>0</v>
          </cell>
          <cell r="R452" t="str">
            <v>0</v>
          </cell>
          <cell r="S452" t="str">
            <v>Não</v>
          </cell>
          <cell r="T452" t="str">
            <v xml:space="preserve">CAIU8479078           </v>
          </cell>
          <cell r="U452"/>
          <cell r="V452" t="str">
            <v>17/03/2022</v>
          </cell>
          <cell r="W452" t="str">
            <v/>
          </cell>
          <cell r="X452" t="str">
            <v>DTA TRANSP</v>
          </cell>
          <cell r="Y452" t="str">
            <v/>
          </cell>
          <cell r="Z452" t="str">
            <v xml:space="preserve">7 </v>
          </cell>
          <cell r="AA452" t="str">
            <v>0</v>
          </cell>
          <cell r="AB452" t="str">
            <v>42</v>
          </cell>
          <cell r="AC452" t="str">
            <v>11</v>
          </cell>
          <cell r="AD452" t="str">
            <v xml:space="preserve">CAIU8479078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16/02/2022</v>
          </cell>
          <cell r="AK452" t="str">
            <v>Marítimo</v>
          </cell>
          <cell r="AL452" t="str">
            <v>17/02/2022</v>
          </cell>
          <cell r="AM452" t="str">
            <v>01/03/2022</v>
          </cell>
          <cell r="AN452" t="str">
            <v xml:space="preserve">          </v>
          </cell>
        </row>
        <row r="453">
          <cell r="B453">
            <v>80536060</v>
          </cell>
          <cell r="C453" t="str">
            <v xml:space="preserve">540201906 </v>
          </cell>
          <cell r="E453" t="str">
            <v/>
          </cell>
          <cell r="F453" t="str">
            <v>VERDE</v>
          </cell>
          <cell r="G453" t="str">
            <v xml:space="preserve">UASC ZAMZAM                                       </v>
          </cell>
          <cell r="H453"/>
          <cell r="I453" t="str">
            <v/>
          </cell>
          <cell r="J453">
            <v>2</v>
          </cell>
          <cell r="K453" t="str">
            <v>2</v>
          </cell>
          <cell r="L453" t="str">
            <v>2</v>
          </cell>
          <cell r="M453" t="str">
            <v>0</v>
          </cell>
          <cell r="N453" t="str">
            <v>0</v>
          </cell>
          <cell r="O453" t="str">
            <v>0</v>
          </cell>
          <cell r="P453" t="str">
            <v>1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HAMU1327008           </v>
          </cell>
          <cell r="U453" t="str">
            <v>04/03/2022</v>
          </cell>
          <cell r="V453" t="str">
            <v>22/03/2022</v>
          </cell>
          <cell r="W453" t="str">
            <v/>
          </cell>
          <cell r="X453" t="str">
            <v>DTA TRANSP</v>
          </cell>
          <cell r="Y453" t="str">
            <v/>
          </cell>
          <cell r="Z453" t="str">
            <v>14</v>
          </cell>
          <cell r="AA453" t="str">
            <v>1</v>
          </cell>
          <cell r="AB453" t="str">
            <v>20</v>
          </cell>
          <cell r="AC453" t="str">
            <v>11</v>
          </cell>
          <cell r="AD453" t="str">
            <v xml:space="preserve">HAMU1327008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16/02/2022</v>
          </cell>
          <cell r="AK453" t="str">
            <v>Marítimo</v>
          </cell>
          <cell r="AL453" t="str">
            <v>17/02/2022</v>
          </cell>
          <cell r="AM453" t="str">
            <v>01/03/2022</v>
          </cell>
          <cell r="AN453" t="str">
            <v>2205127798</v>
          </cell>
        </row>
        <row r="454">
          <cell r="B454">
            <v>80536470</v>
          </cell>
          <cell r="C454" t="str">
            <v xml:space="preserve">540201907 </v>
          </cell>
          <cell r="E454" t="str">
            <v/>
          </cell>
          <cell r="F454" t="str">
            <v>VERDE</v>
          </cell>
          <cell r="G454" t="str">
            <v xml:space="preserve">UASC ZAMZAM                                       </v>
          </cell>
          <cell r="H454" t="str">
            <v>3</v>
          </cell>
          <cell r="I454" t="str">
            <v/>
          </cell>
          <cell r="J454">
            <v>37</v>
          </cell>
          <cell r="K454" t="str">
            <v>18</v>
          </cell>
          <cell r="L454" t="str">
            <v>37</v>
          </cell>
          <cell r="M454" t="str">
            <v>230</v>
          </cell>
          <cell r="N454" t="str">
            <v>0</v>
          </cell>
          <cell r="O454" t="str">
            <v>45</v>
          </cell>
          <cell r="P454" t="str">
            <v>0</v>
          </cell>
          <cell r="Q454" t="str">
            <v>1</v>
          </cell>
          <cell r="R454" t="str">
            <v>1</v>
          </cell>
          <cell r="S454" t="str">
            <v>Não</v>
          </cell>
          <cell r="T454" t="str">
            <v xml:space="preserve">FDCU0311810           </v>
          </cell>
          <cell r="U454" t="str">
            <v>21/03/2022</v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>20</v>
          </cell>
          <cell r="AA454" t="str">
            <v>3</v>
          </cell>
          <cell r="AB454" t="str">
            <v>52</v>
          </cell>
          <cell r="AC454" t="str">
            <v>11</v>
          </cell>
          <cell r="AD454" t="str">
            <v xml:space="preserve">FDCU0311810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16/02/2022</v>
          </cell>
          <cell r="AK454" t="str">
            <v>Marítimo</v>
          </cell>
          <cell r="AL454" t="str">
            <v>17/02/2022</v>
          </cell>
          <cell r="AM454" t="str">
            <v>01/03/2022</v>
          </cell>
          <cell r="AN454" t="str">
            <v>2204893330</v>
          </cell>
        </row>
        <row r="455">
          <cell r="B455">
            <v>80536075</v>
          </cell>
          <cell r="C455" t="str">
            <v xml:space="preserve">540201909 </v>
          </cell>
          <cell r="E455" t="str">
            <v/>
          </cell>
          <cell r="F455" t="str">
            <v/>
          </cell>
          <cell r="G455" t="str">
            <v xml:space="preserve">UASC ZAMZAM                                       </v>
          </cell>
          <cell r="H455"/>
          <cell r="I455" t="str">
            <v/>
          </cell>
          <cell r="J455">
            <v>26</v>
          </cell>
          <cell r="K455" t="str">
            <v>12</v>
          </cell>
          <cell r="L455" t="str">
            <v>26</v>
          </cell>
          <cell r="M455" t="str">
            <v>45</v>
          </cell>
          <cell r="N455" t="str">
            <v>8</v>
          </cell>
          <cell r="O455" t="str">
            <v>17</v>
          </cell>
          <cell r="P455" t="str">
            <v>7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HLBU3220261           </v>
          </cell>
          <cell r="U455" t="str">
            <v>23/03/2022</v>
          </cell>
          <cell r="V455" t="str">
            <v/>
          </cell>
          <cell r="W455" t="str">
            <v/>
          </cell>
          <cell r="X455" t="str">
            <v>DTA EADI</v>
          </cell>
          <cell r="Y455" t="str">
            <v>17/03/2022</v>
          </cell>
          <cell r="Z455" t="str">
            <v xml:space="preserve">7 </v>
          </cell>
          <cell r="AA455" t="str">
            <v>1</v>
          </cell>
          <cell r="AB455" t="str">
            <v>42</v>
          </cell>
          <cell r="AC455" t="str">
            <v>11</v>
          </cell>
          <cell r="AD455" t="str">
            <v xml:space="preserve">HLBU3220261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16/02/2022</v>
          </cell>
          <cell r="AK455" t="str">
            <v>Marítimo</v>
          </cell>
          <cell r="AL455" t="str">
            <v>17/02/2022</v>
          </cell>
          <cell r="AM455" t="str">
            <v>01/03/2022</v>
          </cell>
          <cell r="AN455" t="str">
            <v xml:space="preserve">          </v>
          </cell>
        </row>
        <row r="456">
          <cell r="B456">
            <v>80536076</v>
          </cell>
          <cell r="C456" t="str">
            <v xml:space="preserve">540201910 </v>
          </cell>
          <cell r="E456" t="str">
            <v/>
          </cell>
          <cell r="F456" t="str">
            <v>VERDE</v>
          </cell>
          <cell r="G456" t="str">
            <v xml:space="preserve">UASC ZAMZAM                                       </v>
          </cell>
          <cell r="H456" t="str">
            <v>2</v>
          </cell>
          <cell r="I456" t="str">
            <v/>
          </cell>
          <cell r="J456">
            <v>41</v>
          </cell>
          <cell r="K456" t="str">
            <v>22</v>
          </cell>
          <cell r="L456" t="str">
            <v>41</v>
          </cell>
          <cell r="M456" t="str">
            <v>361</v>
          </cell>
          <cell r="N456" t="str">
            <v>5</v>
          </cell>
          <cell r="O456" t="str">
            <v>2</v>
          </cell>
          <cell r="P456" t="str">
            <v>58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HAMU1295960           </v>
          </cell>
          <cell r="U456" t="str">
            <v>22/03/2022</v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>20</v>
          </cell>
          <cell r="AA456" t="str">
            <v>2</v>
          </cell>
          <cell r="AB456" t="str">
            <v>30</v>
          </cell>
          <cell r="AC456" t="str">
            <v>11</v>
          </cell>
          <cell r="AD456" t="str">
            <v xml:space="preserve">HAMU1295960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Pendente</v>
          </cell>
          <cell r="AI456" t="str">
            <v>Não</v>
          </cell>
          <cell r="AJ456" t="str">
            <v>16/02/2022</v>
          </cell>
          <cell r="AK456" t="str">
            <v>Marítimo</v>
          </cell>
          <cell r="AL456" t="str">
            <v>17/02/2022</v>
          </cell>
          <cell r="AM456" t="str">
            <v>01/03/2022</v>
          </cell>
          <cell r="AN456" t="str">
            <v>2204969264</v>
          </cell>
        </row>
        <row r="457">
          <cell r="B457">
            <v>80536093</v>
          </cell>
          <cell r="C457" t="str">
            <v xml:space="preserve">540201913 </v>
          </cell>
          <cell r="E457" t="str">
            <v/>
          </cell>
          <cell r="F457" t="str">
            <v>VERDE</v>
          </cell>
          <cell r="G457" t="str">
            <v xml:space="preserve">UASC ZAMZAM                                       </v>
          </cell>
          <cell r="H457" t="str">
            <v>3</v>
          </cell>
          <cell r="I457" t="str">
            <v/>
          </cell>
          <cell r="J457">
            <v>62</v>
          </cell>
          <cell r="K457" t="str">
            <v>39</v>
          </cell>
          <cell r="L457" t="str">
            <v>62</v>
          </cell>
          <cell r="M457" t="str">
            <v>276</v>
          </cell>
          <cell r="N457" t="str">
            <v>36</v>
          </cell>
          <cell r="O457" t="str">
            <v>7</v>
          </cell>
          <cell r="P457" t="str">
            <v>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HLBU2876620           </v>
          </cell>
          <cell r="U457" t="str">
            <v>22/03/2022</v>
          </cell>
          <cell r="V457" t="str">
            <v/>
          </cell>
          <cell r="W457" t="str">
            <v>CJ. CAMBIO ( ALVARO ) PUXE SBL</v>
          </cell>
          <cell r="X457" t="str">
            <v>SBL</v>
          </cell>
          <cell r="Y457" t="str">
            <v/>
          </cell>
          <cell r="Z457" t="str">
            <v>20</v>
          </cell>
          <cell r="AA457" t="str">
            <v>2</v>
          </cell>
          <cell r="AB457" t="str">
            <v>47</v>
          </cell>
          <cell r="AC457" t="str">
            <v>11</v>
          </cell>
          <cell r="AD457" t="str">
            <v xml:space="preserve">HLBU2876620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Pendente</v>
          </cell>
          <cell r="AI457" t="str">
            <v>Não</v>
          </cell>
          <cell r="AJ457" t="str">
            <v>16/02/2022</v>
          </cell>
          <cell r="AK457" t="str">
            <v>Marítimo</v>
          </cell>
          <cell r="AL457" t="str">
            <v>17/02/2022</v>
          </cell>
          <cell r="AM457" t="str">
            <v>01/03/2022</v>
          </cell>
          <cell r="AN457" t="str">
            <v>2204895759</v>
          </cell>
        </row>
        <row r="458">
          <cell r="B458">
            <v>80536482</v>
          </cell>
          <cell r="C458" t="str">
            <v xml:space="preserve">540201915 </v>
          </cell>
          <cell r="E458" t="str">
            <v/>
          </cell>
          <cell r="F458" t="str">
            <v/>
          </cell>
          <cell r="G458" t="str">
            <v xml:space="preserve">UASC ZAMZAM                                       </v>
          </cell>
          <cell r="H458"/>
          <cell r="I458" t="str">
            <v/>
          </cell>
          <cell r="J458">
            <v>8</v>
          </cell>
          <cell r="K458" t="str">
            <v>3</v>
          </cell>
          <cell r="L458" t="str">
            <v>8</v>
          </cell>
          <cell r="M458" t="str">
            <v>0</v>
          </cell>
          <cell r="N458" t="str">
            <v>27</v>
          </cell>
          <cell r="O458" t="str">
            <v>2</v>
          </cell>
          <cell r="P458" t="str">
            <v>5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DFSU6323030           </v>
          </cell>
          <cell r="U458"/>
          <cell r="V458" t="str">
            <v/>
          </cell>
          <cell r="W458" t="str">
            <v/>
          </cell>
          <cell r="X458" t="str">
            <v>DTA EADI</v>
          </cell>
          <cell r="Y458" t="str">
            <v>17/03/2022</v>
          </cell>
          <cell r="Z458" t="str">
            <v xml:space="preserve">7 </v>
          </cell>
          <cell r="AA458" t="str">
            <v>0</v>
          </cell>
          <cell r="AB458" t="str">
            <v>34</v>
          </cell>
          <cell r="AC458" t="str">
            <v>11</v>
          </cell>
          <cell r="AD458" t="str">
            <v xml:space="preserve">DFSU6323030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Pendente</v>
          </cell>
          <cell r="AI458" t="str">
            <v>Não</v>
          </cell>
          <cell r="AJ458" t="str">
            <v>16/02/2022</v>
          </cell>
          <cell r="AK458" t="str">
            <v>Marítimo</v>
          </cell>
          <cell r="AL458" t="str">
            <v>17/02/2022</v>
          </cell>
          <cell r="AM458" t="str">
            <v>01/03/2022</v>
          </cell>
          <cell r="AN458" t="str">
            <v xml:space="preserve">          </v>
          </cell>
        </row>
        <row r="459">
          <cell r="B459">
            <v>80536080</v>
          </cell>
          <cell r="C459" t="str">
            <v xml:space="preserve">540201916 </v>
          </cell>
          <cell r="E459" t="str">
            <v/>
          </cell>
          <cell r="F459" t="str">
            <v>VERDE</v>
          </cell>
          <cell r="G459" t="str">
            <v xml:space="preserve">UASC ZAMZAM                                       </v>
          </cell>
          <cell r="H459" t="str">
            <v>3</v>
          </cell>
          <cell r="I459" t="str">
            <v/>
          </cell>
          <cell r="J459">
            <v>46</v>
          </cell>
          <cell r="K459" t="str">
            <v>13</v>
          </cell>
          <cell r="L459" t="str">
            <v>46</v>
          </cell>
          <cell r="M459" t="str">
            <v>432</v>
          </cell>
          <cell r="N459" t="str">
            <v>27</v>
          </cell>
          <cell r="O459" t="str">
            <v>6</v>
          </cell>
          <cell r="P459" t="str">
            <v>3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HLBU2035865           </v>
          </cell>
          <cell r="U459" t="str">
            <v>16/03/2022</v>
          </cell>
          <cell r="V459" t="str">
            <v>16/03/2022</v>
          </cell>
          <cell r="W459" t="str">
            <v>BANCOS ( ALVARO ) PUXE SBL / REFORCO DIR ( DARIO ) PUXE SBL / Guilherme A9262000223</v>
          </cell>
          <cell r="X459" t="str">
            <v>SBL</v>
          </cell>
          <cell r="Y459" t="str">
            <v/>
          </cell>
          <cell r="Z459" t="str">
            <v>20</v>
          </cell>
          <cell r="AA459" t="str">
            <v>1</v>
          </cell>
          <cell r="AB459" t="str">
            <v>42</v>
          </cell>
          <cell r="AC459" t="str">
            <v>11</v>
          </cell>
          <cell r="AD459" t="str">
            <v xml:space="preserve">HLBU2035865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Pendente</v>
          </cell>
          <cell r="AI459" t="str">
            <v>Não</v>
          </cell>
          <cell r="AJ459" t="str">
            <v>16/02/2022</v>
          </cell>
          <cell r="AK459" t="str">
            <v>Marítimo</v>
          </cell>
          <cell r="AL459" t="str">
            <v>17/02/2022</v>
          </cell>
          <cell r="AM459" t="str">
            <v>01/03/2022</v>
          </cell>
          <cell r="AN459" t="str">
            <v>2204895490</v>
          </cell>
        </row>
        <row r="460">
          <cell r="B460">
            <v>80536492</v>
          </cell>
          <cell r="C460" t="str">
            <v xml:space="preserve">540201917 </v>
          </cell>
          <cell r="E460" t="str">
            <v/>
          </cell>
          <cell r="F460" t="str">
            <v/>
          </cell>
          <cell r="G460" t="str">
            <v xml:space="preserve">UASC ZAMZAM                                       </v>
          </cell>
          <cell r="H460"/>
          <cell r="I460" t="str">
            <v/>
          </cell>
          <cell r="J460">
            <v>68</v>
          </cell>
          <cell r="K460" t="str">
            <v>31</v>
          </cell>
          <cell r="L460" t="str">
            <v>68</v>
          </cell>
          <cell r="M460" t="str">
            <v>534</v>
          </cell>
          <cell r="N460" t="str">
            <v>12</v>
          </cell>
          <cell r="O460" t="str">
            <v>8</v>
          </cell>
          <cell r="P460" t="str">
            <v>22</v>
          </cell>
          <cell r="Q460" t="str">
            <v>0</v>
          </cell>
          <cell r="R460" t="str">
            <v>0</v>
          </cell>
          <cell r="S460" t="str">
            <v>Não</v>
          </cell>
          <cell r="T460" t="str">
            <v xml:space="preserve">UACU5390589           </v>
          </cell>
          <cell r="U460"/>
          <cell r="V460" t="str">
            <v/>
          </cell>
          <cell r="W460" t="str">
            <v/>
          </cell>
          <cell r="X460" t="str">
            <v>DTA EADI</v>
          </cell>
          <cell r="Y460" t="str">
            <v>17/03/2022</v>
          </cell>
          <cell r="Z460" t="str">
            <v xml:space="preserve">7 </v>
          </cell>
          <cell r="AA460" t="str">
            <v>0</v>
          </cell>
          <cell r="AB460" t="str">
            <v>52</v>
          </cell>
          <cell r="AC460" t="str">
            <v>11</v>
          </cell>
          <cell r="AD460" t="str">
            <v xml:space="preserve">UACU5390589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Pendente</v>
          </cell>
          <cell r="AI460" t="str">
            <v>Não</v>
          </cell>
          <cell r="AJ460" t="str">
            <v>16/02/2022</v>
          </cell>
          <cell r="AK460" t="str">
            <v>Marítimo</v>
          </cell>
          <cell r="AL460" t="str">
            <v>17/02/2022</v>
          </cell>
          <cell r="AM460" t="str">
            <v>01/03/2022</v>
          </cell>
          <cell r="AN460" t="str">
            <v xml:space="preserve">          </v>
          </cell>
        </row>
        <row r="461">
          <cell r="B461">
            <v>80536497</v>
          </cell>
          <cell r="C461" t="str">
            <v xml:space="preserve">540201921 </v>
          </cell>
          <cell r="E461" t="str">
            <v/>
          </cell>
          <cell r="F461" t="str">
            <v/>
          </cell>
          <cell r="G461" t="str">
            <v xml:space="preserve">UASC ZAMZAM                                       </v>
          </cell>
          <cell r="H461"/>
          <cell r="I461" t="str">
            <v/>
          </cell>
          <cell r="J461">
            <v>60</v>
          </cell>
          <cell r="K461" t="str">
            <v>31</v>
          </cell>
          <cell r="L461" t="str">
            <v>60</v>
          </cell>
          <cell r="M461" t="str">
            <v>808</v>
          </cell>
          <cell r="N461" t="str">
            <v>171</v>
          </cell>
          <cell r="O461" t="str">
            <v>7</v>
          </cell>
          <cell r="P461" t="str">
            <v>11</v>
          </cell>
          <cell r="Q461" t="str">
            <v>0</v>
          </cell>
          <cell r="R461" t="str">
            <v>0</v>
          </cell>
          <cell r="S461" t="str">
            <v>Não</v>
          </cell>
          <cell r="T461" t="str">
            <v xml:space="preserve">SEGU4858527           </v>
          </cell>
          <cell r="U461"/>
          <cell r="V461" t="str">
            <v>17/03/2022</v>
          </cell>
          <cell r="W461" t="str">
            <v/>
          </cell>
          <cell r="X461" t="str">
            <v>DTA TRANSP</v>
          </cell>
          <cell r="Y461" t="str">
            <v/>
          </cell>
          <cell r="Z461" t="str">
            <v xml:space="preserve">7 </v>
          </cell>
          <cell r="AA461" t="str">
            <v>0</v>
          </cell>
          <cell r="AB461" t="str">
            <v>55</v>
          </cell>
          <cell r="AC461" t="str">
            <v>11</v>
          </cell>
          <cell r="AD461" t="str">
            <v xml:space="preserve">SEGU4858527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Pendente</v>
          </cell>
          <cell r="AI461" t="str">
            <v>Não</v>
          </cell>
          <cell r="AJ461" t="str">
            <v>16/02/2022</v>
          </cell>
          <cell r="AK461" t="str">
            <v>Marítimo</v>
          </cell>
          <cell r="AL461" t="str">
            <v>17/02/2022</v>
          </cell>
          <cell r="AM461" t="str">
            <v>01/03/2022</v>
          </cell>
          <cell r="AN461" t="str">
            <v xml:space="preserve">          </v>
          </cell>
        </row>
        <row r="462">
          <cell r="B462">
            <v>80536567</v>
          </cell>
          <cell r="C462" t="str">
            <v xml:space="preserve">540201931 </v>
          </cell>
          <cell r="E462" t="str">
            <v/>
          </cell>
          <cell r="F462" t="str">
            <v/>
          </cell>
          <cell r="G462" t="str">
            <v xml:space="preserve">UASC ZAMZAM                                       </v>
          </cell>
          <cell r="H462"/>
          <cell r="I462" t="str">
            <v/>
          </cell>
          <cell r="J462">
            <v>22</v>
          </cell>
          <cell r="K462" t="str">
            <v>8</v>
          </cell>
          <cell r="L462" t="str">
            <v>22</v>
          </cell>
          <cell r="M462" t="str">
            <v>0</v>
          </cell>
          <cell r="N462" t="str">
            <v>11</v>
          </cell>
          <cell r="O462" t="str">
            <v>29</v>
          </cell>
          <cell r="P462" t="str">
            <v>20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FCIU7486173           </v>
          </cell>
          <cell r="U462" t="str">
            <v>22/03/2022</v>
          </cell>
          <cell r="V462" t="str">
            <v/>
          </cell>
          <cell r="W462" t="str">
            <v/>
          </cell>
          <cell r="X462" t="str">
            <v>DTA EADI</v>
          </cell>
          <cell r="Y462" t="str">
            <v>17/03/2022</v>
          </cell>
          <cell r="Z462" t="str">
            <v xml:space="preserve">7 </v>
          </cell>
          <cell r="AA462" t="str">
            <v>1</v>
          </cell>
          <cell r="AB462" t="str">
            <v>60</v>
          </cell>
          <cell r="AC462" t="str">
            <v>11</v>
          </cell>
          <cell r="AD462" t="str">
            <v xml:space="preserve">FCIU7486173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Pendente</v>
          </cell>
          <cell r="AI462" t="str">
            <v>Não</v>
          </cell>
          <cell r="AJ462" t="str">
            <v>16/02/2022</v>
          </cell>
          <cell r="AK462" t="str">
            <v>Marítimo</v>
          </cell>
          <cell r="AL462" t="str">
            <v>14/02/2022</v>
          </cell>
          <cell r="AM462" t="str">
            <v>01/03/2022</v>
          </cell>
          <cell r="AN462" t="str">
            <v xml:space="preserve">          </v>
          </cell>
        </row>
        <row r="463">
          <cell r="B463">
            <v>80536081</v>
          </cell>
          <cell r="C463" t="str">
            <v xml:space="preserve">540201932 </v>
          </cell>
          <cell r="E463" t="str">
            <v/>
          </cell>
          <cell r="F463" t="str">
            <v/>
          </cell>
          <cell r="G463" t="str">
            <v xml:space="preserve">UASC ZAMZAM                                       </v>
          </cell>
          <cell r="H463"/>
          <cell r="I463" t="str">
            <v/>
          </cell>
          <cell r="J463">
            <v>1</v>
          </cell>
          <cell r="K463" t="str">
            <v>1</v>
          </cell>
          <cell r="L463" t="str">
            <v>1</v>
          </cell>
          <cell r="M463" t="str">
            <v>0</v>
          </cell>
          <cell r="N463" t="str">
            <v>0</v>
          </cell>
          <cell r="O463" t="str">
            <v>51</v>
          </cell>
          <cell r="P463" t="str">
            <v>0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TCKU6557627           </v>
          </cell>
          <cell r="U463"/>
          <cell r="V463" t="str">
            <v/>
          </cell>
          <cell r="W463" t="str">
            <v>BANCOS ( ALVARO ) PUXE SBL</v>
          </cell>
          <cell r="X463" t="str">
            <v>DTA EADI</v>
          </cell>
          <cell r="Y463" t="str">
            <v>17/03/2022</v>
          </cell>
          <cell r="Z463" t="str">
            <v xml:space="preserve">8 </v>
          </cell>
          <cell r="AA463" t="str">
            <v>0</v>
          </cell>
          <cell r="AB463" t="str">
            <v>51</v>
          </cell>
          <cell r="AC463" t="str">
            <v>11</v>
          </cell>
          <cell r="AD463" t="str">
            <v xml:space="preserve">TCKU6557627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Pendente</v>
          </cell>
          <cell r="AI463" t="str">
            <v>Não</v>
          </cell>
          <cell r="AJ463" t="str">
            <v>16/02/2022</v>
          </cell>
          <cell r="AK463" t="str">
            <v>Marítimo</v>
          </cell>
          <cell r="AL463" t="str">
            <v>17/02/2022</v>
          </cell>
          <cell r="AM463" t="str">
            <v>01/03/2022</v>
          </cell>
          <cell r="AN463" t="str">
            <v xml:space="preserve">          </v>
          </cell>
        </row>
        <row r="464">
          <cell r="B464">
            <v>80536655</v>
          </cell>
          <cell r="C464" t="str">
            <v xml:space="preserve">540201933 </v>
          </cell>
          <cell r="E464" t="str">
            <v/>
          </cell>
          <cell r="F464" t="str">
            <v/>
          </cell>
          <cell r="G464" t="str">
            <v xml:space="preserve">UASC ZAMZAM                                       </v>
          </cell>
          <cell r="H464"/>
          <cell r="I464" t="str">
            <v/>
          </cell>
          <cell r="J464">
            <v>10</v>
          </cell>
          <cell r="K464" t="str">
            <v>3</v>
          </cell>
          <cell r="L464" t="str">
            <v>10</v>
          </cell>
          <cell r="M464" t="str">
            <v>0</v>
          </cell>
          <cell r="N464" t="str">
            <v>12</v>
          </cell>
          <cell r="O464" t="str">
            <v>2</v>
          </cell>
          <cell r="P464" t="str">
            <v>20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TCLU8092824           </v>
          </cell>
          <cell r="U464"/>
          <cell r="V464" t="str">
            <v/>
          </cell>
          <cell r="W464" t="str">
            <v/>
          </cell>
          <cell r="X464" t="str">
            <v>DTA EADI</v>
          </cell>
          <cell r="Y464" t="str">
            <v>16/03/2022</v>
          </cell>
          <cell r="Z464" t="str">
            <v xml:space="preserve">7 </v>
          </cell>
          <cell r="AA464" t="str">
            <v>0</v>
          </cell>
          <cell r="AB464" t="str">
            <v>34</v>
          </cell>
          <cell r="AC464" t="str">
            <v>11</v>
          </cell>
          <cell r="AD464" t="str">
            <v xml:space="preserve">TCLU8092824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Pendente</v>
          </cell>
          <cell r="AI464" t="str">
            <v>Não</v>
          </cell>
          <cell r="AJ464" t="str">
            <v>16/02/2022</v>
          </cell>
          <cell r="AK464" t="str">
            <v>Marítimo</v>
          </cell>
          <cell r="AL464" t="str">
            <v>14/02/2022</v>
          </cell>
          <cell r="AM464" t="str">
            <v>01/03/2022</v>
          </cell>
          <cell r="AN464" t="str">
            <v xml:space="preserve">          </v>
          </cell>
        </row>
        <row r="465">
          <cell r="B465">
            <v>80536095</v>
          </cell>
          <cell r="C465" t="str">
            <v xml:space="preserve">540201935 </v>
          </cell>
          <cell r="E465" t="str">
            <v/>
          </cell>
          <cell r="F465" t="str">
            <v/>
          </cell>
          <cell r="G465" t="str">
            <v xml:space="preserve">UASC ZAMZAM                                       </v>
          </cell>
          <cell r="H465"/>
          <cell r="I465" t="str">
            <v/>
          </cell>
          <cell r="J465">
            <v>1</v>
          </cell>
          <cell r="K465" t="str">
            <v>1</v>
          </cell>
          <cell r="L465" t="str">
            <v>1</v>
          </cell>
          <cell r="M465" t="str">
            <v>0</v>
          </cell>
          <cell r="N465" t="str">
            <v>0</v>
          </cell>
          <cell r="O465" t="str">
            <v>51</v>
          </cell>
          <cell r="P465" t="str">
            <v>0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HLBU2531525           </v>
          </cell>
          <cell r="U465"/>
          <cell r="V465" t="str">
            <v/>
          </cell>
          <cell r="W465" t="str">
            <v>BANCOS ( ALVARO ) PUXE SBL</v>
          </cell>
          <cell r="X465" t="str">
            <v>DTA EADI</v>
          </cell>
          <cell r="Y465" t="str">
            <v>17/03/2022</v>
          </cell>
          <cell r="Z465" t="str">
            <v xml:space="preserve">7 </v>
          </cell>
          <cell r="AA465" t="str">
            <v>0</v>
          </cell>
          <cell r="AB465" t="str">
            <v>51</v>
          </cell>
          <cell r="AC465" t="str">
            <v>11</v>
          </cell>
          <cell r="AD465" t="str">
            <v xml:space="preserve">HLBU2531525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Pendente</v>
          </cell>
          <cell r="AI465" t="str">
            <v>Não</v>
          </cell>
          <cell r="AJ465" t="str">
            <v>16/02/2022</v>
          </cell>
          <cell r="AK465" t="str">
            <v>Marítimo</v>
          </cell>
          <cell r="AL465" t="str">
            <v>16/02/2022</v>
          </cell>
          <cell r="AM465" t="str">
            <v>01/03/2022</v>
          </cell>
          <cell r="AN465" t="str">
            <v xml:space="preserve">          </v>
          </cell>
        </row>
        <row r="466">
          <cell r="B466">
            <v>80536589</v>
          </cell>
          <cell r="C466" t="str">
            <v xml:space="preserve">540201936 </v>
          </cell>
          <cell r="E466" t="str">
            <v/>
          </cell>
          <cell r="F466" t="str">
            <v>VERDE</v>
          </cell>
          <cell r="G466" t="str">
            <v xml:space="preserve">UASC ZAMZAM                                       </v>
          </cell>
          <cell r="H466"/>
          <cell r="I466" t="str">
            <v/>
          </cell>
          <cell r="J466">
            <v>13</v>
          </cell>
          <cell r="K466" t="str">
            <v>4</v>
          </cell>
          <cell r="L466" t="str">
            <v>13</v>
          </cell>
          <cell r="M466" t="str">
            <v>0</v>
          </cell>
          <cell r="N466" t="str">
            <v>20</v>
          </cell>
          <cell r="O466" t="str">
            <v>5</v>
          </cell>
          <cell r="P466" t="str">
            <v>21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FANU1926219           </v>
          </cell>
          <cell r="U466" t="str">
            <v>21/03/2022</v>
          </cell>
          <cell r="V466" t="str">
            <v>21/03/2022</v>
          </cell>
          <cell r="W466" t="str">
            <v>Patrick A9423201711</v>
          </cell>
          <cell r="X466" t="str">
            <v>SBL</v>
          </cell>
          <cell r="Y466" t="str">
            <v/>
          </cell>
          <cell r="Z466" t="str">
            <v>14</v>
          </cell>
          <cell r="AA466" t="str">
            <v>1</v>
          </cell>
          <cell r="AB466" t="str">
            <v>47</v>
          </cell>
          <cell r="AC466" t="str">
            <v>11</v>
          </cell>
          <cell r="AD466" t="str">
            <v xml:space="preserve">FANU1926219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Pendente</v>
          </cell>
          <cell r="AI466" t="str">
            <v>Não</v>
          </cell>
          <cell r="AJ466" t="str">
            <v>16/02/2022</v>
          </cell>
          <cell r="AK466" t="str">
            <v>Marítimo</v>
          </cell>
          <cell r="AL466" t="str">
            <v>17/02/2022</v>
          </cell>
          <cell r="AM466" t="str">
            <v>01/03/2022</v>
          </cell>
          <cell r="AN466" t="str">
            <v>2205036598</v>
          </cell>
        </row>
        <row r="467">
          <cell r="B467">
            <v>80536097</v>
          </cell>
          <cell r="C467" t="str">
            <v xml:space="preserve">540201937 </v>
          </cell>
          <cell r="E467" t="str">
            <v/>
          </cell>
          <cell r="F467" t="str">
            <v/>
          </cell>
          <cell r="G467" t="str">
            <v xml:space="preserve">UASC ZAMZAM                                       </v>
          </cell>
          <cell r="H467"/>
          <cell r="I467" t="str">
            <v/>
          </cell>
          <cell r="J467">
            <v>1</v>
          </cell>
          <cell r="K467" t="str">
            <v>1</v>
          </cell>
          <cell r="L467" t="str">
            <v>1</v>
          </cell>
          <cell r="M467" t="str">
            <v>0</v>
          </cell>
          <cell r="N467" t="str">
            <v>0</v>
          </cell>
          <cell r="O467" t="str">
            <v>51</v>
          </cell>
          <cell r="P467" t="str">
            <v>0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HLXU8150170           </v>
          </cell>
          <cell r="U467"/>
          <cell r="V467" t="str">
            <v/>
          </cell>
          <cell r="W467" t="str">
            <v>BANCOS ( ALVARO ) PUXE SBL</v>
          </cell>
          <cell r="X467" t="str">
            <v>DTA EADI</v>
          </cell>
          <cell r="Y467" t="str">
            <v>17/03/2022</v>
          </cell>
          <cell r="Z467" t="str">
            <v xml:space="preserve">7 </v>
          </cell>
          <cell r="AA467" t="str">
            <v>0</v>
          </cell>
          <cell r="AB467" t="str">
            <v>51</v>
          </cell>
          <cell r="AC467" t="str">
            <v>11</v>
          </cell>
          <cell r="AD467" t="str">
            <v xml:space="preserve">HLXU8150170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Pendente</v>
          </cell>
          <cell r="AI467" t="str">
            <v>Não</v>
          </cell>
          <cell r="AJ467" t="str">
            <v>16/02/2022</v>
          </cell>
          <cell r="AK467" t="str">
            <v>Marítimo</v>
          </cell>
          <cell r="AL467" t="str">
            <v>16/02/2022</v>
          </cell>
          <cell r="AM467" t="str">
            <v>01/03/2022</v>
          </cell>
          <cell r="AN467" t="str">
            <v xml:space="preserve">          </v>
          </cell>
        </row>
        <row r="468">
          <cell r="B468">
            <v>80536127</v>
          </cell>
          <cell r="C468" t="str">
            <v xml:space="preserve">540201938 </v>
          </cell>
          <cell r="E468" t="str">
            <v/>
          </cell>
          <cell r="F468" t="str">
            <v/>
          </cell>
          <cell r="G468" t="str">
            <v xml:space="preserve">UASC ZAMZAM                                       </v>
          </cell>
          <cell r="H468"/>
          <cell r="I468" t="str">
            <v/>
          </cell>
          <cell r="J468">
            <v>44</v>
          </cell>
          <cell r="K468" t="str">
            <v>11</v>
          </cell>
          <cell r="L468" t="str">
            <v>44</v>
          </cell>
          <cell r="M468" t="str">
            <v>394</v>
          </cell>
          <cell r="N468" t="str">
            <v>4</v>
          </cell>
          <cell r="O468" t="str">
            <v>4</v>
          </cell>
          <cell r="P468" t="str">
            <v>33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CAAU5493892           </v>
          </cell>
          <cell r="U468"/>
          <cell r="V468" t="str">
            <v>21/03/2022</v>
          </cell>
          <cell r="W468" t="str">
            <v>REFORCO DIR ( DARIO ) PUXE SBL</v>
          </cell>
          <cell r="X468" t="str">
            <v>DTA TRANSP</v>
          </cell>
          <cell r="Y468" t="str">
            <v/>
          </cell>
          <cell r="Z468" t="str">
            <v xml:space="preserve">8 </v>
          </cell>
          <cell r="AA468" t="str">
            <v>0</v>
          </cell>
          <cell r="AB468" t="str">
            <v>49</v>
          </cell>
          <cell r="AC468" t="str">
            <v>11</v>
          </cell>
          <cell r="AD468" t="str">
            <v xml:space="preserve">CAAU5493892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Pendente</v>
          </cell>
          <cell r="AI468" t="str">
            <v>Não</v>
          </cell>
          <cell r="AJ468" t="str">
            <v>16/02/2022</v>
          </cell>
          <cell r="AK468" t="str">
            <v>Marítimo</v>
          </cell>
          <cell r="AL468" t="str">
            <v>17/02/2022</v>
          </cell>
          <cell r="AM468" t="str">
            <v>01/03/2022</v>
          </cell>
          <cell r="AN468" t="str">
            <v xml:space="preserve">          </v>
          </cell>
        </row>
        <row r="469">
          <cell r="B469">
            <v>80536493</v>
          </cell>
          <cell r="C469" t="str">
            <v xml:space="preserve">540201939 </v>
          </cell>
          <cell r="E469" t="str">
            <v/>
          </cell>
          <cell r="F469" t="str">
            <v/>
          </cell>
          <cell r="G469" t="str">
            <v xml:space="preserve">UASC ZAMZAM                                       </v>
          </cell>
          <cell r="H469"/>
          <cell r="I469" t="str">
            <v/>
          </cell>
          <cell r="J469">
            <v>21</v>
          </cell>
          <cell r="K469" t="str">
            <v>9</v>
          </cell>
          <cell r="L469" t="str">
            <v>21</v>
          </cell>
          <cell r="M469" t="str">
            <v>0</v>
          </cell>
          <cell r="N469" t="str">
            <v>21</v>
          </cell>
          <cell r="O469" t="str">
            <v>31</v>
          </cell>
          <cell r="P469" t="str">
            <v>12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TCNU9632040           </v>
          </cell>
          <cell r="U469"/>
          <cell r="V469" t="str">
            <v>21/03/2022</v>
          </cell>
          <cell r="W469" t="str">
            <v/>
          </cell>
          <cell r="X469" t="str">
            <v>DTA EADI</v>
          </cell>
          <cell r="Y469" t="str">
            <v>17/03/2022</v>
          </cell>
          <cell r="Z469" t="str">
            <v xml:space="preserve">7 </v>
          </cell>
          <cell r="AA469" t="str">
            <v>0</v>
          </cell>
          <cell r="AB469" t="str">
            <v>64</v>
          </cell>
          <cell r="AC469" t="str">
            <v>11</v>
          </cell>
          <cell r="AD469" t="str">
            <v xml:space="preserve">TCNU9632040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Pendente</v>
          </cell>
          <cell r="AI469" t="str">
            <v>Não</v>
          </cell>
          <cell r="AJ469" t="str">
            <v>16/02/2022</v>
          </cell>
          <cell r="AK469" t="str">
            <v>Marítimo</v>
          </cell>
          <cell r="AL469" t="str">
            <v>14/02/2022</v>
          </cell>
          <cell r="AM469" t="str">
            <v>01/03/2022</v>
          </cell>
          <cell r="AN469" t="str">
            <v xml:space="preserve">          </v>
          </cell>
        </row>
        <row r="470">
          <cell r="B470">
            <v>80536123</v>
          </cell>
          <cell r="C470" t="str">
            <v xml:space="preserve">540201940 </v>
          </cell>
          <cell r="E470" t="str">
            <v/>
          </cell>
          <cell r="F470" t="str">
            <v/>
          </cell>
          <cell r="G470" t="str">
            <v xml:space="preserve">UASC ZAMZAM                                       </v>
          </cell>
          <cell r="H470"/>
          <cell r="I470" t="str">
            <v/>
          </cell>
          <cell r="J470">
            <v>19</v>
          </cell>
          <cell r="K470" t="str">
            <v>9</v>
          </cell>
          <cell r="L470" t="str">
            <v>19</v>
          </cell>
          <cell r="M470" t="str">
            <v>0</v>
          </cell>
          <cell r="N470" t="str">
            <v>13</v>
          </cell>
          <cell r="O470" t="str">
            <v>9</v>
          </cell>
          <cell r="P470" t="str">
            <v>35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FANU1154202           </v>
          </cell>
          <cell r="U470"/>
          <cell r="V470" t="str">
            <v>21/03/2022</v>
          </cell>
          <cell r="W470" t="str">
            <v>REFORCO DIR ( DARIO ) PUXE SBL</v>
          </cell>
          <cell r="X470" t="str">
            <v>DTA EADI</v>
          </cell>
          <cell r="Y470" t="str">
            <v>17/03/2022</v>
          </cell>
          <cell r="Z470" t="str">
            <v xml:space="preserve">7 </v>
          </cell>
          <cell r="AA470" t="str">
            <v>0</v>
          </cell>
          <cell r="AB470" t="str">
            <v>57</v>
          </cell>
          <cell r="AC470" t="str">
            <v>11</v>
          </cell>
          <cell r="AD470" t="str">
            <v xml:space="preserve">FANU1154202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Pendente</v>
          </cell>
          <cell r="AI470" t="str">
            <v>Não</v>
          </cell>
          <cell r="AJ470" t="str">
            <v>16/02/2022</v>
          </cell>
          <cell r="AK470" t="str">
            <v>Marítimo</v>
          </cell>
          <cell r="AL470" t="str">
            <v>16/02/2022</v>
          </cell>
          <cell r="AM470" t="str">
            <v>01/03/2022</v>
          </cell>
          <cell r="AN470" t="str">
            <v xml:space="preserve">          </v>
          </cell>
        </row>
        <row r="471">
          <cell r="B471">
            <v>80536169</v>
          </cell>
          <cell r="C471" t="str">
            <v xml:space="preserve">540201941 </v>
          </cell>
          <cell r="E471" t="str">
            <v/>
          </cell>
          <cell r="F471" t="str">
            <v>VERDE</v>
          </cell>
          <cell r="G471" t="str">
            <v xml:space="preserve">UASC ZAMZAM                                       </v>
          </cell>
          <cell r="H471" t="str">
            <v>4</v>
          </cell>
          <cell r="I471" t="str">
            <v>0</v>
          </cell>
          <cell r="J471">
            <v>48</v>
          </cell>
          <cell r="K471" t="str">
            <v>31</v>
          </cell>
          <cell r="L471" t="str">
            <v>48</v>
          </cell>
          <cell r="M471" t="str">
            <v>29</v>
          </cell>
          <cell r="N471" t="str">
            <v>19</v>
          </cell>
          <cell r="O471" t="str">
            <v>7</v>
          </cell>
          <cell r="P471" t="str">
            <v>8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FANU1213049           </v>
          </cell>
          <cell r="U471"/>
          <cell r="V471" t="str">
            <v/>
          </cell>
          <cell r="W471" t="str">
            <v>(SNS) TROCA DE NOTA</v>
          </cell>
          <cell r="X471" t="str">
            <v/>
          </cell>
          <cell r="Y471" t="str">
            <v/>
          </cell>
          <cell r="Z471" t="str">
            <v>10</v>
          </cell>
          <cell r="AA471" t="str">
            <v>0</v>
          </cell>
          <cell r="AB471" t="str">
            <v>54</v>
          </cell>
          <cell r="AC471" t="str">
            <v>11</v>
          </cell>
          <cell r="AD471" t="str">
            <v xml:space="preserve">FANU1213049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Pendente</v>
          </cell>
          <cell r="AI471" t="str">
            <v>Não</v>
          </cell>
          <cell r="AJ471" t="str">
            <v>16/02/2022</v>
          </cell>
          <cell r="AK471" t="str">
            <v>Marítimo</v>
          </cell>
          <cell r="AL471" t="str">
            <v>17/02/2022</v>
          </cell>
          <cell r="AM471" t="str">
            <v>01/03/2022</v>
          </cell>
          <cell r="AN471" t="str">
            <v>2204842299</v>
          </cell>
        </row>
        <row r="472">
          <cell r="B472">
            <v>80536672</v>
          </cell>
          <cell r="C472" t="str">
            <v xml:space="preserve">540201944 </v>
          </cell>
          <cell r="E472" t="str">
            <v/>
          </cell>
          <cell r="F472" t="str">
            <v>VERDE</v>
          </cell>
          <cell r="G472" t="str">
            <v xml:space="preserve">UASC ZAMZAM                                       </v>
          </cell>
          <cell r="H472" t="str">
            <v>4</v>
          </cell>
          <cell r="I472" t="str">
            <v/>
          </cell>
          <cell r="J472">
            <v>34</v>
          </cell>
          <cell r="K472" t="str">
            <v>16</v>
          </cell>
          <cell r="L472" t="str">
            <v>34</v>
          </cell>
          <cell r="M472" t="str">
            <v>135</v>
          </cell>
          <cell r="N472" t="str">
            <v>10</v>
          </cell>
          <cell r="O472" t="str">
            <v>1</v>
          </cell>
          <cell r="P472" t="str">
            <v>43</v>
          </cell>
          <cell r="Q472" t="str">
            <v>3</v>
          </cell>
          <cell r="R472" t="str">
            <v>3</v>
          </cell>
          <cell r="S472" t="str">
            <v>Não</v>
          </cell>
          <cell r="T472" t="str">
            <v xml:space="preserve">HLXU1197642           </v>
          </cell>
          <cell r="U472"/>
          <cell r="V472" t="str">
            <v/>
          </cell>
          <cell r="W472" t="str">
            <v>(SNS) TROCA DE NOTA</v>
          </cell>
          <cell r="X472" t="str">
            <v/>
          </cell>
          <cell r="Y472" t="str">
            <v/>
          </cell>
          <cell r="Z472" t="str">
            <v>20</v>
          </cell>
          <cell r="AA472" t="str">
            <v>0</v>
          </cell>
          <cell r="AB472" t="str">
            <v>20</v>
          </cell>
          <cell r="AC472" t="str">
            <v>11</v>
          </cell>
          <cell r="AD472" t="str">
            <v xml:space="preserve">HLXU1197642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Pendente</v>
          </cell>
          <cell r="AI472" t="str">
            <v>Não</v>
          </cell>
          <cell r="AJ472" t="str">
            <v>16/02/2022</v>
          </cell>
          <cell r="AK472" t="str">
            <v>Marítimo</v>
          </cell>
          <cell r="AL472" t="str">
            <v>17/02/2022</v>
          </cell>
          <cell r="AM472" t="str">
            <v>01/03/2022</v>
          </cell>
          <cell r="AN472" t="str">
            <v>2204748764</v>
          </cell>
        </row>
        <row r="473">
          <cell r="B473">
            <v>80536679</v>
          </cell>
          <cell r="C473" t="str">
            <v xml:space="preserve">540201945 </v>
          </cell>
          <cell r="E473" t="str">
            <v/>
          </cell>
          <cell r="F473" t="str">
            <v/>
          </cell>
          <cell r="G473" t="str">
            <v xml:space="preserve">UASC ZAMZAM                                       </v>
          </cell>
          <cell r="H473"/>
          <cell r="I473" t="str">
            <v/>
          </cell>
          <cell r="J473">
            <v>27</v>
          </cell>
          <cell r="K473" t="str">
            <v>17</v>
          </cell>
          <cell r="L473" t="str">
            <v>27</v>
          </cell>
          <cell r="M473" t="str">
            <v>67</v>
          </cell>
          <cell r="N473" t="str">
            <v>14</v>
          </cell>
          <cell r="O473" t="str">
            <v>18</v>
          </cell>
          <cell r="P473" t="str">
            <v>13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TEMU7885688           </v>
          </cell>
          <cell r="U473"/>
          <cell r="V473" t="str">
            <v>21/03/2022</v>
          </cell>
          <cell r="W473" t="str">
            <v>EXO.TRANSM. GW6E-2800/200KV-12 ( TEZOTO-GIBA ) PUXE SBL</v>
          </cell>
          <cell r="X473" t="str">
            <v>DTA TRANSP</v>
          </cell>
          <cell r="Y473" t="str">
            <v/>
          </cell>
          <cell r="Z473" t="str">
            <v xml:space="preserve">7 </v>
          </cell>
          <cell r="AA473" t="str">
            <v>0</v>
          </cell>
          <cell r="AB473" t="str">
            <v>47</v>
          </cell>
          <cell r="AC473" t="str">
            <v>11</v>
          </cell>
          <cell r="AD473" t="str">
            <v xml:space="preserve">TEMU7885688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Pendente</v>
          </cell>
          <cell r="AI473" t="str">
            <v>Não</v>
          </cell>
          <cell r="AJ473" t="str">
            <v>16/02/2022</v>
          </cell>
          <cell r="AK473" t="str">
            <v>Marítimo</v>
          </cell>
          <cell r="AL473" t="str">
            <v>14/02/2022</v>
          </cell>
          <cell r="AM473" t="str">
            <v>01/03/2022</v>
          </cell>
          <cell r="AN473" t="str">
            <v xml:space="preserve">          </v>
          </cell>
        </row>
        <row r="474">
          <cell r="B474">
            <v>80536197</v>
          </cell>
          <cell r="C474" t="str">
            <v xml:space="preserve">540201949 </v>
          </cell>
          <cell r="E474" t="str">
            <v/>
          </cell>
          <cell r="F474" t="str">
            <v>VERDE</v>
          </cell>
          <cell r="G474" t="str">
            <v xml:space="preserve">UASC ZAMZAM                                       </v>
          </cell>
          <cell r="H474" t="str">
            <v>8</v>
          </cell>
          <cell r="I474" t="str">
            <v/>
          </cell>
          <cell r="J474">
            <v>1</v>
          </cell>
          <cell r="K474" t="str">
            <v>1</v>
          </cell>
          <cell r="L474" t="str">
            <v>1</v>
          </cell>
          <cell r="M474" t="str">
            <v>0</v>
          </cell>
          <cell r="N474" t="str">
            <v>0</v>
          </cell>
          <cell r="O474" t="str">
            <v>30</v>
          </cell>
          <cell r="P474" t="str">
            <v>0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FANU1737128           </v>
          </cell>
          <cell r="U474" t="str">
            <v>18/03/2022</v>
          </cell>
          <cell r="V474" t="str">
            <v>18/03/2022</v>
          </cell>
          <cell r="W474" t="str">
            <v>Silas A9588400006  7D66</v>
          </cell>
          <cell r="X474" t="str">
            <v>SBL</v>
          </cell>
          <cell r="Y474" t="str">
            <v/>
          </cell>
          <cell r="Z474" t="str">
            <v>20</v>
          </cell>
          <cell r="AA474" t="str">
            <v>1</v>
          </cell>
          <cell r="AB474" t="str">
            <v>30</v>
          </cell>
          <cell r="AC474" t="str">
            <v>11</v>
          </cell>
          <cell r="AD474" t="str">
            <v xml:space="preserve">FANU1737128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Pendente</v>
          </cell>
          <cell r="AI474" t="str">
            <v>Não</v>
          </cell>
          <cell r="AJ474" t="str">
            <v>16/02/2022</v>
          </cell>
          <cell r="AK474" t="str">
            <v>Marítimo</v>
          </cell>
          <cell r="AL474" t="str">
            <v>17/02/2022</v>
          </cell>
          <cell r="AM474" t="str">
            <v>01/03/2022</v>
          </cell>
          <cell r="AN474" t="str">
            <v>2204628700</v>
          </cell>
        </row>
        <row r="475">
          <cell r="B475">
            <v>80536659</v>
          </cell>
          <cell r="C475" t="str">
            <v xml:space="preserve">540201952 </v>
          </cell>
          <cell r="E475" t="str">
            <v/>
          </cell>
          <cell r="F475" t="str">
            <v/>
          </cell>
          <cell r="G475" t="str">
            <v xml:space="preserve">UASC ZAMZAM                                       </v>
          </cell>
          <cell r="H475"/>
          <cell r="I475" t="str">
            <v/>
          </cell>
          <cell r="J475">
            <v>26</v>
          </cell>
          <cell r="K475" t="str">
            <v>10</v>
          </cell>
          <cell r="L475" t="str">
            <v>26</v>
          </cell>
          <cell r="M475" t="str">
            <v>212</v>
          </cell>
          <cell r="N475" t="str">
            <v>23</v>
          </cell>
          <cell r="O475" t="str">
            <v>3</v>
          </cell>
          <cell r="P475" t="str">
            <v>6</v>
          </cell>
          <cell r="Q475" t="str">
            <v>4</v>
          </cell>
          <cell r="R475" t="str">
            <v>4</v>
          </cell>
          <cell r="S475" t="str">
            <v>Não</v>
          </cell>
          <cell r="T475" t="str">
            <v xml:space="preserve">UACU5992781           </v>
          </cell>
          <cell r="U475"/>
          <cell r="V475" t="str">
            <v>21/03/2022</v>
          </cell>
          <cell r="W475" t="str">
            <v/>
          </cell>
          <cell r="X475" t="str">
            <v>DTA TRANSP</v>
          </cell>
          <cell r="Y475" t="str">
            <v/>
          </cell>
          <cell r="Z475" t="str">
            <v xml:space="preserve">7 </v>
          </cell>
          <cell r="AA475" t="str">
            <v>0</v>
          </cell>
          <cell r="AB475" t="str">
            <v>40</v>
          </cell>
          <cell r="AC475" t="str">
            <v>11</v>
          </cell>
          <cell r="AD475" t="str">
            <v xml:space="preserve">UACU5992781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Pendente</v>
          </cell>
          <cell r="AI475" t="str">
            <v>Não</v>
          </cell>
          <cell r="AJ475" t="str">
            <v>16/02/2022</v>
          </cell>
          <cell r="AK475" t="str">
            <v>Marítimo</v>
          </cell>
          <cell r="AL475" t="str">
            <v>14/02/2022</v>
          </cell>
          <cell r="AM475" t="str">
            <v>01/03/2022</v>
          </cell>
          <cell r="AN475" t="str">
            <v xml:space="preserve">          </v>
          </cell>
        </row>
        <row r="476">
          <cell r="B476">
            <v>80536631</v>
          </cell>
          <cell r="C476" t="str">
            <v xml:space="preserve">540201954 </v>
          </cell>
          <cell r="E476" t="str">
            <v/>
          </cell>
          <cell r="F476" t="str">
            <v>VERMELHO</v>
          </cell>
          <cell r="G476" t="str">
            <v xml:space="preserve">UASC ZAMZAM                                       </v>
          </cell>
          <cell r="H476"/>
          <cell r="I476" t="str">
            <v/>
          </cell>
          <cell r="J476">
            <v>118</v>
          </cell>
          <cell r="K476" t="str">
            <v>28</v>
          </cell>
          <cell r="L476" t="str">
            <v>118</v>
          </cell>
          <cell r="M476" t="str">
            <v>1368</v>
          </cell>
          <cell r="N476" t="str">
            <v>7</v>
          </cell>
          <cell r="O476" t="str">
            <v>10</v>
          </cell>
          <cell r="P476" t="str">
            <v>1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UACU5383907           </v>
          </cell>
          <cell r="U476" t="str">
            <v>08/03/2022</v>
          </cell>
          <cell r="V476" t="str">
            <v/>
          </cell>
          <cell r="W476" t="str">
            <v>Rodrigo A9483533512/ Guilherme N000000001454</v>
          </cell>
          <cell r="X476" t="str">
            <v>MBB</v>
          </cell>
          <cell r="Y476" t="str">
            <v/>
          </cell>
          <cell r="Z476" t="str">
            <v>14</v>
          </cell>
          <cell r="AA476" t="str">
            <v>2</v>
          </cell>
          <cell r="AB476" t="str">
            <v>46</v>
          </cell>
          <cell r="AC476" t="str">
            <v>11</v>
          </cell>
          <cell r="AD476" t="str">
            <v xml:space="preserve">UACU5383907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Pendente</v>
          </cell>
          <cell r="AI476" t="str">
            <v>Não</v>
          </cell>
          <cell r="AJ476" t="str">
            <v>16/02/2022</v>
          </cell>
          <cell r="AK476" t="str">
            <v>Marítimo</v>
          </cell>
          <cell r="AL476" t="str">
            <v>17/02/2022</v>
          </cell>
          <cell r="AM476" t="str">
            <v>01/03/2022</v>
          </cell>
          <cell r="AN476" t="str">
            <v>2204463794</v>
          </cell>
        </row>
        <row r="477">
          <cell r="B477">
            <v>80536697</v>
          </cell>
          <cell r="C477" t="str">
            <v xml:space="preserve">540201956 </v>
          </cell>
          <cell r="E477" t="str">
            <v/>
          </cell>
          <cell r="F477" t="str">
            <v/>
          </cell>
          <cell r="G477" t="str">
            <v xml:space="preserve">UASC ZAMZAM                                       </v>
          </cell>
          <cell r="H477"/>
          <cell r="I477" t="str">
            <v/>
          </cell>
          <cell r="J477">
            <v>38</v>
          </cell>
          <cell r="K477" t="str">
            <v>16</v>
          </cell>
          <cell r="L477" t="str">
            <v>38</v>
          </cell>
          <cell r="M477" t="str">
            <v>199</v>
          </cell>
          <cell r="N477" t="str">
            <v>12</v>
          </cell>
          <cell r="O477" t="str">
            <v>37</v>
          </cell>
          <cell r="P477" t="str">
            <v>10</v>
          </cell>
          <cell r="Q477" t="str">
            <v>1</v>
          </cell>
          <cell r="R477" t="str">
            <v>1</v>
          </cell>
          <cell r="S477" t="str">
            <v>Não</v>
          </cell>
          <cell r="T477" t="str">
            <v xml:space="preserve">CLHU8977851           </v>
          </cell>
          <cell r="U477"/>
          <cell r="V477" t="str">
            <v>21/03/2022</v>
          </cell>
          <cell r="W477" t="str">
            <v/>
          </cell>
          <cell r="X477" t="str">
            <v>DTA TRANSP</v>
          </cell>
          <cell r="Y477" t="str">
            <v/>
          </cell>
          <cell r="Z477" t="str">
            <v xml:space="preserve">8 </v>
          </cell>
          <cell r="AA477" t="str">
            <v>0</v>
          </cell>
          <cell r="AB477" t="str">
            <v>67</v>
          </cell>
          <cell r="AC477" t="str">
            <v>11</v>
          </cell>
          <cell r="AD477" t="str">
            <v xml:space="preserve">CLHU8977851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Pendente</v>
          </cell>
          <cell r="AI477" t="str">
            <v>Não</v>
          </cell>
          <cell r="AJ477" t="str">
            <v>16/02/2022</v>
          </cell>
          <cell r="AK477" t="str">
            <v>Marítimo</v>
          </cell>
          <cell r="AL477" t="str">
            <v>17/02/2022</v>
          </cell>
          <cell r="AM477" t="str">
            <v>01/03/2022</v>
          </cell>
          <cell r="AN477" t="str">
            <v xml:space="preserve">          </v>
          </cell>
        </row>
        <row r="478">
          <cell r="B478">
            <v>80536706</v>
          </cell>
          <cell r="C478" t="str">
            <v xml:space="preserve">540201958 </v>
          </cell>
          <cell r="E478" t="str">
            <v/>
          </cell>
          <cell r="F478" t="str">
            <v/>
          </cell>
          <cell r="G478" t="str">
            <v xml:space="preserve">UASC ZAMZAM                                       </v>
          </cell>
          <cell r="H478"/>
          <cell r="I478" t="str">
            <v/>
          </cell>
          <cell r="J478">
            <v>4</v>
          </cell>
          <cell r="K478" t="str">
            <v>3</v>
          </cell>
          <cell r="L478" t="str">
            <v>4</v>
          </cell>
          <cell r="M478" t="str">
            <v>0</v>
          </cell>
          <cell r="N478" t="str">
            <v>8</v>
          </cell>
          <cell r="O478" t="str">
            <v>0</v>
          </cell>
          <cell r="P478" t="str">
            <v>24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HLXU6427820           </v>
          </cell>
          <cell r="U478"/>
          <cell r="V478" t="str">
            <v>21/03/2022</v>
          </cell>
          <cell r="W478" t="str">
            <v/>
          </cell>
          <cell r="X478" t="str">
            <v>DTA EADI</v>
          </cell>
          <cell r="Y478" t="str">
            <v>17/03/2022</v>
          </cell>
          <cell r="Z478" t="str">
            <v xml:space="preserve">7 </v>
          </cell>
          <cell r="AA478" t="str">
            <v>0</v>
          </cell>
          <cell r="AB478" t="str">
            <v>32</v>
          </cell>
          <cell r="AC478" t="str">
            <v>11</v>
          </cell>
          <cell r="AD478" t="str">
            <v xml:space="preserve">HLXU6427820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Pendente</v>
          </cell>
          <cell r="AI478" t="str">
            <v>Não</v>
          </cell>
          <cell r="AJ478" t="str">
            <v>16/02/2022</v>
          </cell>
          <cell r="AK478" t="str">
            <v>Marítimo</v>
          </cell>
          <cell r="AL478" t="str">
            <v>14/02/2022</v>
          </cell>
          <cell r="AM478" t="str">
            <v>01/03/2022</v>
          </cell>
          <cell r="AN478" t="str">
            <v xml:space="preserve">          </v>
          </cell>
        </row>
        <row r="479">
          <cell r="B479">
            <v>80536719</v>
          </cell>
          <cell r="C479" t="str">
            <v xml:space="preserve">540201960 </v>
          </cell>
          <cell r="E479" t="str">
            <v/>
          </cell>
          <cell r="F479" t="str">
            <v/>
          </cell>
          <cell r="G479" t="str">
            <v xml:space="preserve">UASC ZAMZAM                                       </v>
          </cell>
          <cell r="H479"/>
          <cell r="I479" t="str">
            <v/>
          </cell>
          <cell r="J479">
            <v>1</v>
          </cell>
          <cell r="K479" t="str">
            <v>1</v>
          </cell>
          <cell r="L479" t="str">
            <v>1</v>
          </cell>
          <cell r="M479" t="str">
            <v>0</v>
          </cell>
          <cell r="N479" t="str">
            <v>0</v>
          </cell>
          <cell r="O479" t="str">
            <v>0</v>
          </cell>
          <cell r="P479" t="str">
            <v>42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TCLU5288670           </v>
          </cell>
          <cell r="U479"/>
          <cell r="V479" t="str">
            <v>21/03/2022</v>
          </cell>
          <cell r="W479" t="str">
            <v/>
          </cell>
          <cell r="X479" t="str">
            <v>DTA EADI</v>
          </cell>
          <cell r="Y479" t="str">
            <v>17/03/2022</v>
          </cell>
          <cell r="Z479" t="str">
            <v xml:space="preserve">7 </v>
          </cell>
          <cell r="AA479" t="str">
            <v>0</v>
          </cell>
          <cell r="AB479" t="str">
            <v>42</v>
          </cell>
          <cell r="AC479" t="str">
            <v>11</v>
          </cell>
          <cell r="AD479" t="str">
            <v xml:space="preserve">TCLU5288670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Pendente</v>
          </cell>
          <cell r="AI479" t="str">
            <v>Não</v>
          </cell>
          <cell r="AJ479" t="str">
            <v>16/02/2022</v>
          </cell>
          <cell r="AK479" t="str">
            <v>Marítimo</v>
          </cell>
          <cell r="AL479" t="str">
            <v>14/02/2022</v>
          </cell>
          <cell r="AM479" t="str">
            <v>01/03/2022</v>
          </cell>
          <cell r="AN479" t="str">
            <v xml:space="preserve">          </v>
          </cell>
        </row>
        <row r="480">
          <cell r="B480">
            <v>80536720</v>
          </cell>
          <cell r="C480" t="str">
            <v xml:space="preserve">540201961 </v>
          </cell>
          <cell r="E480" t="str">
            <v/>
          </cell>
          <cell r="F480" t="str">
            <v/>
          </cell>
          <cell r="G480" t="str">
            <v xml:space="preserve">UASC ZAMZAM                                       </v>
          </cell>
          <cell r="H480"/>
          <cell r="I480" t="str">
            <v/>
          </cell>
          <cell r="J480">
            <v>1</v>
          </cell>
          <cell r="K480" t="str">
            <v>1</v>
          </cell>
          <cell r="L480" t="str">
            <v>1</v>
          </cell>
          <cell r="M480" t="str">
            <v>0</v>
          </cell>
          <cell r="N480" t="str">
            <v>0</v>
          </cell>
          <cell r="O480" t="str">
            <v>0</v>
          </cell>
          <cell r="P480" t="str">
            <v>42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TCNU8374980           </v>
          </cell>
          <cell r="U480"/>
          <cell r="V480" t="str">
            <v>21/03/2022</v>
          </cell>
          <cell r="W480" t="str">
            <v/>
          </cell>
          <cell r="X480" t="str">
            <v>DTA EADI</v>
          </cell>
          <cell r="Y480" t="str">
            <v>17/03/2022</v>
          </cell>
          <cell r="Z480" t="str">
            <v xml:space="preserve">7 </v>
          </cell>
          <cell r="AA480" t="str">
            <v>0</v>
          </cell>
          <cell r="AB480" t="str">
            <v>42</v>
          </cell>
          <cell r="AC480" t="str">
            <v>11</v>
          </cell>
          <cell r="AD480" t="str">
            <v xml:space="preserve">TCNU8374980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Pendente</v>
          </cell>
          <cell r="AI480" t="str">
            <v>Não</v>
          </cell>
          <cell r="AJ480" t="str">
            <v>16/02/2022</v>
          </cell>
          <cell r="AK480" t="str">
            <v>Marítimo</v>
          </cell>
          <cell r="AL480" t="str">
            <v>14/02/2022</v>
          </cell>
          <cell r="AM480" t="str">
            <v>01/03/2022</v>
          </cell>
          <cell r="AN480" t="str">
            <v xml:space="preserve">          </v>
          </cell>
        </row>
        <row r="481">
          <cell r="B481">
            <v>80536724</v>
          </cell>
          <cell r="C481" t="str">
            <v xml:space="preserve">540201964 </v>
          </cell>
          <cell r="E481" t="str">
            <v/>
          </cell>
          <cell r="F481" t="str">
            <v/>
          </cell>
          <cell r="G481" t="str">
            <v xml:space="preserve">UASC ZAMZAM                                       </v>
          </cell>
          <cell r="H481"/>
          <cell r="I481" t="str">
            <v/>
          </cell>
          <cell r="J481">
            <v>2</v>
          </cell>
          <cell r="K481" t="str">
            <v>1</v>
          </cell>
          <cell r="L481" t="str">
            <v>2</v>
          </cell>
          <cell r="M481" t="str">
            <v>0</v>
          </cell>
          <cell r="N481" t="str">
            <v>0</v>
          </cell>
          <cell r="O481" t="str">
            <v>13</v>
          </cell>
          <cell r="P481" t="str">
            <v>21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HLBU1760722           </v>
          </cell>
          <cell r="U481"/>
          <cell r="V481" t="str">
            <v>21/03/2022</v>
          </cell>
          <cell r="W481" t="str">
            <v/>
          </cell>
          <cell r="X481" t="str">
            <v>DTA EADI</v>
          </cell>
          <cell r="Y481" t="str">
            <v>17/03/2022</v>
          </cell>
          <cell r="Z481" t="str">
            <v xml:space="preserve">7 </v>
          </cell>
          <cell r="AA481" t="str">
            <v>0</v>
          </cell>
          <cell r="AB481" t="str">
            <v>34</v>
          </cell>
          <cell r="AC481" t="str">
            <v>11</v>
          </cell>
          <cell r="AD481" t="str">
            <v xml:space="preserve">HLBU1760722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Pendente</v>
          </cell>
          <cell r="AI481" t="str">
            <v>Não</v>
          </cell>
          <cell r="AJ481" t="str">
            <v>16/02/2022</v>
          </cell>
          <cell r="AK481" t="str">
            <v>Marítimo</v>
          </cell>
          <cell r="AL481" t="str">
            <v>14/02/2022</v>
          </cell>
          <cell r="AM481" t="str">
            <v>01/03/2022</v>
          </cell>
          <cell r="AN481" t="str">
            <v xml:space="preserve">          </v>
          </cell>
        </row>
        <row r="482">
          <cell r="B482">
            <v>80536737</v>
          </cell>
          <cell r="C482" t="str">
            <v xml:space="preserve">540201965 </v>
          </cell>
          <cell r="E482" t="str">
            <v/>
          </cell>
          <cell r="F482" t="str">
            <v>VERMELHO</v>
          </cell>
          <cell r="G482" t="str">
            <v xml:space="preserve">UASC ZAMZAM                                       </v>
          </cell>
          <cell r="H482"/>
          <cell r="I482" t="str">
            <v/>
          </cell>
          <cell r="J482">
            <v>63</v>
          </cell>
          <cell r="K482" t="str">
            <v>19</v>
          </cell>
          <cell r="L482" t="str">
            <v>63</v>
          </cell>
          <cell r="M482" t="str">
            <v>667</v>
          </cell>
          <cell r="N482" t="str">
            <v>7</v>
          </cell>
          <cell r="O482" t="str">
            <v>10</v>
          </cell>
          <cell r="P482" t="str">
            <v>380</v>
          </cell>
          <cell r="Q482" t="str">
            <v>1</v>
          </cell>
          <cell r="R482" t="str">
            <v>1</v>
          </cell>
          <cell r="S482" t="str">
            <v>Não</v>
          </cell>
          <cell r="T482" t="str">
            <v xml:space="preserve">CAAU5505545           </v>
          </cell>
          <cell r="U482" t="str">
            <v>14/03/2022</v>
          </cell>
          <cell r="V482" t="str">
            <v/>
          </cell>
          <cell r="W482" t="str">
            <v>Milani A0004208771 / Ronie A9602693044</v>
          </cell>
          <cell r="X482" t="str">
            <v/>
          </cell>
          <cell r="Y482" t="str">
            <v/>
          </cell>
          <cell r="Z482" t="str">
            <v>14</v>
          </cell>
          <cell r="AA482" t="str">
            <v>3</v>
          </cell>
          <cell r="AB482" t="str">
            <v>44</v>
          </cell>
          <cell r="AC482" t="str">
            <v>11</v>
          </cell>
          <cell r="AD482" t="str">
            <v xml:space="preserve">CAAU5505545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Pendente</v>
          </cell>
          <cell r="AI482" t="str">
            <v>Não</v>
          </cell>
          <cell r="AJ482" t="str">
            <v>16/02/2022</v>
          </cell>
          <cell r="AK482" t="str">
            <v>Marítimo</v>
          </cell>
          <cell r="AL482" t="str">
            <v>17/02/2022</v>
          </cell>
          <cell r="AM482" t="str">
            <v>01/03/2022</v>
          </cell>
          <cell r="AN482" t="str">
            <v>2204693412</v>
          </cell>
        </row>
        <row r="483">
          <cell r="B483">
            <v>80536739</v>
          </cell>
          <cell r="C483" t="str">
            <v xml:space="preserve">540201966 </v>
          </cell>
          <cell r="E483" t="str">
            <v/>
          </cell>
          <cell r="F483" t="str">
            <v>VERDE</v>
          </cell>
          <cell r="G483" t="str">
            <v xml:space="preserve">UASC ZAMZAM                                       </v>
          </cell>
          <cell r="H483" t="str">
            <v>2</v>
          </cell>
          <cell r="I483" t="str">
            <v/>
          </cell>
          <cell r="J483">
            <v>32</v>
          </cell>
          <cell r="K483" t="str">
            <v>14</v>
          </cell>
          <cell r="L483" t="str">
            <v>32</v>
          </cell>
          <cell r="M483" t="str">
            <v>206</v>
          </cell>
          <cell r="N483" t="str">
            <v>0</v>
          </cell>
          <cell r="O483" t="str">
            <v>8</v>
          </cell>
          <cell r="P483" t="str">
            <v>29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FANU1066647           </v>
          </cell>
          <cell r="U483" t="str">
            <v>17/03/2022</v>
          </cell>
          <cell r="V483" t="str">
            <v>17/03/2022</v>
          </cell>
          <cell r="W483" t="str">
            <v/>
          </cell>
          <cell r="X483" t="str">
            <v>MBB</v>
          </cell>
          <cell r="Y483" t="str">
            <v/>
          </cell>
          <cell r="Z483" t="str">
            <v>20</v>
          </cell>
          <cell r="AA483" t="str">
            <v>2</v>
          </cell>
          <cell r="AB483" t="str">
            <v>35</v>
          </cell>
          <cell r="AC483" t="str">
            <v>11</v>
          </cell>
          <cell r="AD483" t="str">
            <v xml:space="preserve">FANU1066647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Pendente</v>
          </cell>
          <cell r="AI483" t="str">
            <v>Não</v>
          </cell>
          <cell r="AJ483" t="str">
            <v>16/02/2022</v>
          </cell>
          <cell r="AK483" t="str">
            <v>Marítimo</v>
          </cell>
          <cell r="AL483" t="str">
            <v>17/02/2022</v>
          </cell>
          <cell r="AM483" t="str">
            <v>01/03/2022</v>
          </cell>
          <cell r="AN483" t="str">
            <v>2205036601</v>
          </cell>
        </row>
        <row r="484">
          <cell r="B484">
            <v>80536740</v>
          </cell>
          <cell r="C484" t="str">
            <v xml:space="preserve">540201967 </v>
          </cell>
          <cell r="E484" t="str">
            <v/>
          </cell>
          <cell r="F484" t="str">
            <v/>
          </cell>
          <cell r="G484" t="str">
            <v xml:space="preserve">UASC ZAMZAM                                       </v>
          </cell>
          <cell r="H484"/>
          <cell r="I484" t="str">
            <v/>
          </cell>
          <cell r="J484">
            <v>6</v>
          </cell>
          <cell r="K484" t="str">
            <v>5</v>
          </cell>
          <cell r="L484" t="str">
            <v>6</v>
          </cell>
          <cell r="M484" t="str">
            <v>0</v>
          </cell>
          <cell r="N484" t="str">
            <v>0</v>
          </cell>
          <cell r="O484" t="str">
            <v>2</v>
          </cell>
          <cell r="P484" t="str">
            <v>19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FDCU0002718           </v>
          </cell>
          <cell r="U484"/>
          <cell r="V484" t="str">
            <v>21/03/2022</v>
          </cell>
          <cell r="W484" t="str">
            <v>EXO.TRANSM. GW6E-2800/200KV-12 ( TEZOTO-GIBA ) PUXE SBL</v>
          </cell>
          <cell r="X484" t="str">
            <v>DTA EADI</v>
          </cell>
          <cell r="Y484" t="str">
            <v>17/03/2022</v>
          </cell>
          <cell r="Z484" t="str">
            <v xml:space="preserve">7 </v>
          </cell>
          <cell r="AA484" t="str">
            <v>0</v>
          </cell>
          <cell r="AB484" t="str">
            <v>21</v>
          </cell>
          <cell r="AC484" t="str">
            <v>11</v>
          </cell>
          <cell r="AD484" t="str">
            <v xml:space="preserve">FDCU0002718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Pendente</v>
          </cell>
          <cell r="AI484" t="str">
            <v>Não</v>
          </cell>
          <cell r="AJ484" t="str">
            <v>16/02/2022</v>
          </cell>
          <cell r="AK484" t="str">
            <v>Marítimo</v>
          </cell>
          <cell r="AL484" t="str">
            <v>14/02/2022</v>
          </cell>
          <cell r="AM484" t="str">
            <v>01/03/2022</v>
          </cell>
          <cell r="AN484" t="str">
            <v xml:space="preserve">          </v>
          </cell>
        </row>
        <row r="485">
          <cell r="B485">
            <v>80536698</v>
          </cell>
          <cell r="C485" t="str">
            <v xml:space="preserve">540201968 </v>
          </cell>
          <cell r="E485" t="str">
            <v/>
          </cell>
          <cell r="F485" t="str">
            <v/>
          </cell>
          <cell r="G485" t="str">
            <v xml:space="preserve">UASC ZAMZAM                                       </v>
          </cell>
          <cell r="H485"/>
          <cell r="I485" t="str">
            <v/>
          </cell>
          <cell r="J485">
            <v>12</v>
          </cell>
          <cell r="K485" t="str">
            <v>3</v>
          </cell>
          <cell r="L485" t="str">
            <v>12</v>
          </cell>
          <cell r="M485" t="str">
            <v>0</v>
          </cell>
          <cell r="N485" t="str">
            <v>23</v>
          </cell>
          <cell r="O485" t="str">
            <v>15</v>
          </cell>
          <cell r="P485" t="str">
            <v>2</v>
          </cell>
          <cell r="Q485" t="str">
            <v>4</v>
          </cell>
          <cell r="R485" t="str">
            <v>4</v>
          </cell>
          <cell r="S485" t="str">
            <v>Não</v>
          </cell>
          <cell r="T485" t="str">
            <v xml:space="preserve">HLBU2666095           </v>
          </cell>
          <cell r="U485"/>
          <cell r="V485" t="str">
            <v>21/03/2022</v>
          </cell>
          <cell r="W485" t="str">
            <v/>
          </cell>
          <cell r="X485" t="str">
            <v>DTA EADI</v>
          </cell>
          <cell r="Y485" t="str">
            <v>17/03/2022</v>
          </cell>
          <cell r="Z485" t="str">
            <v xml:space="preserve">7 </v>
          </cell>
          <cell r="AA485" t="str">
            <v>0</v>
          </cell>
          <cell r="AB485" t="str">
            <v>44</v>
          </cell>
          <cell r="AC485" t="str">
            <v>11</v>
          </cell>
          <cell r="AD485" t="str">
            <v xml:space="preserve">HLBU2666095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Pendente</v>
          </cell>
          <cell r="AI485" t="str">
            <v>Não</v>
          </cell>
          <cell r="AJ485" t="str">
            <v>16/02/2022</v>
          </cell>
          <cell r="AK485" t="str">
            <v>Marítimo</v>
          </cell>
          <cell r="AL485" t="str">
            <v>14/02/2022</v>
          </cell>
          <cell r="AM485" t="str">
            <v>01/03/2022</v>
          </cell>
          <cell r="AN485" t="str">
            <v xml:space="preserve">          </v>
          </cell>
        </row>
        <row r="486">
          <cell r="B486">
            <v>80536808</v>
          </cell>
          <cell r="C486" t="str">
            <v xml:space="preserve">540201970 </v>
          </cell>
          <cell r="E486" t="str">
            <v/>
          </cell>
          <cell r="F486" t="str">
            <v/>
          </cell>
          <cell r="G486" t="str">
            <v xml:space="preserve">UASC ZAMZAM                                       </v>
          </cell>
          <cell r="H486"/>
          <cell r="I486" t="str">
            <v/>
          </cell>
          <cell r="J486">
            <v>47</v>
          </cell>
          <cell r="K486" t="str">
            <v>11</v>
          </cell>
          <cell r="L486" t="str">
            <v>47</v>
          </cell>
          <cell r="M486" t="str">
            <v>153</v>
          </cell>
          <cell r="N486" t="str">
            <v>20</v>
          </cell>
          <cell r="O486" t="str">
            <v>12</v>
          </cell>
          <cell r="P486" t="str">
            <v>12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FANU1845420           </v>
          </cell>
          <cell r="U486"/>
          <cell r="V486" t="str">
            <v>21/03/2022</v>
          </cell>
          <cell r="W486" t="str">
            <v/>
          </cell>
          <cell r="X486" t="str">
            <v>DTA TRANSP</v>
          </cell>
          <cell r="Y486" t="str">
            <v/>
          </cell>
          <cell r="Z486" t="str">
            <v xml:space="preserve">7 </v>
          </cell>
          <cell r="AA486" t="str">
            <v>0</v>
          </cell>
          <cell r="AB486" t="str">
            <v>47</v>
          </cell>
          <cell r="AC486" t="str">
            <v>11</v>
          </cell>
          <cell r="AD486" t="str">
            <v xml:space="preserve">FANU1845420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Pendente</v>
          </cell>
          <cell r="AI486" t="str">
            <v>Não</v>
          </cell>
          <cell r="AJ486" t="str">
            <v>16/02/2022</v>
          </cell>
          <cell r="AK486" t="str">
            <v>Marítimo</v>
          </cell>
          <cell r="AL486" t="str">
            <v>14/02/2022</v>
          </cell>
          <cell r="AM486" t="str">
            <v>01/03/2022</v>
          </cell>
          <cell r="AN486" t="str">
            <v xml:space="preserve">          </v>
          </cell>
        </row>
        <row r="487">
          <cell r="B487">
            <v>80536851</v>
          </cell>
          <cell r="C487" t="str">
            <v xml:space="preserve">540201971 </v>
          </cell>
          <cell r="E487" t="str">
            <v/>
          </cell>
          <cell r="F487" t="str">
            <v/>
          </cell>
          <cell r="G487" t="str">
            <v xml:space="preserve">UASC ZAMZAM                                       </v>
          </cell>
          <cell r="H487"/>
          <cell r="I487" t="str">
            <v/>
          </cell>
          <cell r="J487">
            <v>22</v>
          </cell>
          <cell r="K487" t="str">
            <v>8</v>
          </cell>
          <cell r="L487" t="str">
            <v>22</v>
          </cell>
          <cell r="M487" t="str">
            <v>0</v>
          </cell>
          <cell r="N487" t="str">
            <v>21</v>
          </cell>
          <cell r="O487" t="str">
            <v>15</v>
          </cell>
          <cell r="P487" t="str">
            <v>2</v>
          </cell>
          <cell r="Q487" t="str">
            <v>1</v>
          </cell>
          <cell r="R487" t="str">
            <v>1</v>
          </cell>
          <cell r="S487" t="str">
            <v>Não</v>
          </cell>
          <cell r="T487" t="str">
            <v xml:space="preserve">TRLU7647423           </v>
          </cell>
          <cell r="U487" t="str">
            <v>25/03/2022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 xml:space="preserve">7 </v>
          </cell>
          <cell r="AA487" t="str">
            <v>1</v>
          </cell>
          <cell r="AB487" t="str">
            <v>39</v>
          </cell>
          <cell r="AC487" t="str">
            <v>11</v>
          </cell>
          <cell r="AD487" t="str">
            <v xml:space="preserve">TRLU7647423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Pendente</v>
          </cell>
          <cell r="AI487" t="str">
            <v>Não</v>
          </cell>
          <cell r="AJ487" t="str">
            <v>16/02/2022</v>
          </cell>
          <cell r="AK487" t="str">
            <v>Marítimo</v>
          </cell>
          <cell r="AL487" t="str">
            <v>14/02/2022</v>
          </cell>
          <cell r="AM487" t="str">
            <v>01/03/2022</v>
          </cell>
          <cell r="AN487" t="str">
            <v xml:space="preserve">          </v>
          </cell>
        </row>
        <row r="488">
          <cell r="B488">
            <v>80536453</v>
          </cell>
          <cell r="C488" t="str">
            <v xml:space="preserve">540201973 </v>
          </cell>
          <cell r="E488" t="str">
            <v/>
          </cell>
          <cell r="F488" t="str">
            <v>VERDE</v>
          </cell>
          <cell r="G488" t="str">
            <v xml:space="preserve">UASC ZAMZAM                                       </v>
          </cell>
          <cell r="H488" t="str">
            <v>2</v>
          </cell>
          <cell r="I488" t="str">
            <v/>
          </cell>
          <cell r="J488">
            <v>62</v>
          </cell>
          <cell r="K488" t="str">
            <v>28</v>
          </cell>
          <cell r="L488" t="str">
            <v>62</v>
          </cell>
          <cell r="M488" t="str">
            <v>374</v>
          </cell>
          <cell r="N488" t="str">
            <v>18</v>
          </cell>
          <cell r="O488" t="str">
            <v>0</v>
          </cell>
          <cell r="P488" t="str">
            <v>0</v>
          </cell>
          <cell r="Q488" t="str">
            <v>4</v>
          </cell>
          <cell r="R488" t="str">
            <v>4</v>
          </cell>
          <cell r="S488" t="str">
            <v>Não</v>
          </cell>
          <cell r="T488" t="str">
            <v xml:space="preserve">FANU1915575           </v>
          </cell>
          <cell r="U488" t="str">
            <v>16/03/2022</v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>20</v>
          </cell>
          <cell r="AA488" t="str">
            <v>3</v>
          </cell>
          <cell r="AB488" t="str">
            <v>29</v>
          </cell>
          <cell r="AC488" t="str">
            <v>11</v>
          </cell>
          <cell r="AD488" t="str">
            <v xml:space="preserve">FANU1915575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Pendente</v>
          </cell>
          <cell r="AI488" t="str">
            <v>Não</v>
          </cell>
          <cell r="AJ488" t="str">
            <v>16/02/2022</v>
          </cell>
          <cell r="AK488" t="str">
            <v>Marítimo</v>
          </cell>
          <cell r="AL488" t="str">
            <v>17/02/2022</v>
          </cell>
          <cell r="AM488" t="str">
            <v>01/03/2022</v>
          </cell>
          <cell r="AN488" t="str">
            <v>2204966206</v>
          </cell>
        </row>
        <row r="489">
          <cell r="B489">
            <v>80536256</v>
          </cell>
          <cell r="C489" t="str">
            <v xml:space="preserve">540201977 </v>
          </cell>
          <cell r="E489" t="str">
            <v/>
          </cell>
          <cell r="F489" t="str">
            <v/>
          </cell>
          <cell r="G489" t="str">
            <v xml:space="preserve">UASC ZAMZAM                                       </v>
          </cell>
          <cell r="H489"/>
          <cell r="I489" t="str">
            <v/>
          </cell>
          <cell r="J489">
            <v>1</v>
          </cell>
          <cell r="K489" t="str">
            <v/>
          </cell>
          <cell r="L489" t="str">
            <v>1</v>
          </cell>
          <cell r="M489" t="str">
            <v>0</v>
          </cell>
          <cell r="N489" t="str">
            <v>0</v>
          </cell>
          <cell r="O489" t="str">
            <v>0</v>
          </cell>
          <cell r="P489" t="str">
            <v>0</v>
          </cell>
          <cell r="Q489" t="str">
            <v>7</v>
          </cell>
          <cell r="R489" t="str">
            <v>7</v>
          </cell>
          <cell r="S489" t="str">
            <v>Não</v>
          </cell>
          <cell r="T489" t="str">
            <v xml:space="preserve">HLBU3088345           </v>
          </cell>
          <cell r="U489"/>
          <cell r="V489" t="str">
            <v>21/03/2022</v>
          </cell>
          <cell r="W489" t="str">
            <v/>
          </cell>
          <cell r="X489" t="str">
            <v>DTA EADI</v>
          </cell>
          <cell r="Y489" t="str">
            <v>17/03/2022</v>
          </cell>
          <cell r="Z489" t="str">
            <v xml:space="preserve">7 </v>
          </cell>
          <cell r="AA489" t="str">
            <v>0</v>
          </cell>
          <cell r="AB489" t="str">
            <v>7</v>
          </cell>
          <cell r="AC489" t="str">
            <v>11</v>
          </cell>
          <cell r="AD489" t="str">
            <v xml:space="preserve">HLBU3088345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Pendente</v>
          </cell>
          <cell r="AI489" t="str">
            <v>Não</v>
          </cell>
          <cell r="AJ489" t="str">
            <v>16/02/2022</v>
          </cell>
          <cell r="AK489" t="str">
            <v>Marítimo</v>
          </cell>
          <cell r="AL489" t="str">
            <v>14/02/2022</v>
          </cell>
          <cell r="AM489" t="str">
            <v>01/03/2022</v>
          </cell>
          <cell r="AN489" t="str">
            <v xml:space="preserve">          </v>
          </cell>
        </row>
        <row r="490">
          <cell r="B490">
            <v>100095550</v>
          </cell>
          <cell r="C490" t="str">
            <v xml:space="preserve">540202074 </v>
          </cell>
          <cell r="E490" t="str">
            <v/>
          </cell>
          <cell r="F490" t="str">
            <v/>
          </cell>
          <cell r="G490" t="str">
            <v xml:space="preserve">UASC ZAMZAM                                       </v>
          </cell>
          <cell r="H490"/>
          <cell r="I490" t="str">
            <v/>
          </cell>
          <cell r="J490">
            <v>1</v>
          </cell>
          <cell r="K490" t="str">
            <v/>
          </cell>
          <cell r="L490" t="str">
            <v>1</v>
          </cell>
          <cell r="M490" t="str">
            <v>0</v>
          </cell>
          <cell r="N490" t="str">
            <v>1</v>
          </cell>
          <cell r="O490" t="str">
            <v>0</v>
          </cell>
          <cell r="P490" t="str">
            <v>0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BOM8074128            </v>
          </cell>
          <cell r="U490"/>
          <cell r="V490" t="str">
            <v>23/03/2022</v>
          </cell>
          <cell r="W490" t="str">
            <v/>
          </cell>
          <cell r="X490" t="str">
            <v>WILSON&amp;SONS</v>
          </cell>
          <cell r="Y490" t="str">
            <v/>
          </cell>
          <cell r="Z490" t="str">
            <v xml:space="preserve">8 </v>
          </cell>
          <cell r="AA490" t="str">
            <v>0</v>
          </cell>
          <cell r="AB490" t="str">
            <v>0</v>
          </cell>
          <cell r="AC490" t="str">
            <v>0</v>
          </cell>
          <cell r="AD490" t="str">
            <v xml:space="preserve">                         </v>
          </cell>
          <cell r="AE490" t="str">
            <v/>
          </cell>
          <cell r="AF490" t="str">
            <v/>
          </cell>
          <cell r="AG490" t="str">
            <v>16919100</v>
          </cell>
          <cell r="AH490" t="str">
            <v>Pendente</v>
          </cell>
          <cell r="AI490" t="str">
            <v>Não</v>
          </cell>
          <cell r="AJ490" t="str">
            <v>30/12/2021</v>
          </cell>
          <cell r="AK490" t="str">
            <v>Marítimo</v>
          </cell>
          <cell r="AL490" t="str">
            <v>05/01/2022</v>
          </cell>
          <cell r="AM490" t="str">
            <v>06/03/2022</v>
          </cell>
          <cell r="AN490" t="str">
            <v xml:space="preserve">          </v>
          </cell>
        </row>
        <row r="491">
          <cell r="B491">
            <v>100095549</v>
          </cell>
          <cell r="C491" t="str">
            <v xml:space="preserve">540202074 </v>
          </cell>
          <cell r="E491" t="str">
            <v/>
          </cell>
          <cell r="F491" t="str">
            <v/>
          </cell>
          <cell r="G491" t="str">
            <v xml:space="preserve">UASC ZAMZAM                                       </v>
          </cell>
          <cell r="H491"/>
          <cell r="I491" t="str">
            <v/>
          </cell>
          <cell r="J491">
            <v>1</v>
          </cell>
          <cell r="K491" t="str">
            <v/>
          </cell>
          <cell r="L491" t="str">
            <v>1</v>
          </cell>
          <cell r="M491" t="str">
            <v>0</v>
          </cell>
          <cell r="N491" t="str">
            <v>1</v>
          </cell>
          <cell r="O491" t="str">
            <v>0</v>
          </cell>
          <cell r="P491" t="str">
            <v>0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BOM8074128            </v>
          </cell>
          <cell r="U491"/>
          <cell r="V491" t="str">
            <v>23/03/2022</v>
          </cell>
          <cell r="W491" t="str">
            <v/>
          </cell>
          <cell r="X491" t="str">
            <v>WILSON&amp;SONS</v>
          </cell>
          <cell r="Y491" t="str">
            <v/>
          </cell>
          <cell r="Z491" t="str">
            <v xml:space="preserve">8 </v>
          </cell>
          <cell r="AA491" t="str">
            <v>0</v>
          </cell>
          <cell r="AB491" t="str">
            <v>0</v>
          </cell>
          <cell r="AC491" t="str">
            <v>0</v>
          </cell>
          <cell r="AD491" t="str">
            <v xml:space="preserve">                         </v>
          </cell>
          <cell r="AE491" t="str">
            <v/>
          </cell>
          <cell r="AF491" t="str">
            <v/>
          </cell>
          <cell r="AG491" t="str">
            <v>16919100</v>
          </cell>
          <cell r="AH491" t="str">
            <v>Pendente</v>
          </cell>
          <cell r="AI491" t="str">
            <v>Não</v>
          </cell>
          <cell r="AJ491" t="str">
            <v>30/12/2021</v>
          </cell>
          <cell r="AK491" t="str">
            <v>Marítimo</v>
          </cell>
          <cell r="AL491" t="str">
            <v>05/01/2022</v>
          </cell>
          <cell r="AM491" t="str">
            <v>06/03/2022</v>
          </cell>
          <cell r="AN491" t="str">
            <v xml:space="preserve">          </v>
          </cell>
        </row>
        <row r="492">
          <cell r="B492">
            <v>80536308</v>
          </cell>
          <cell r="C492" t="str">
            <v xml:space="preserve">540201861 </v>
          </cell>
          <cell r="E492" t="str">
            <v/>
          </cell>
          <cell r="F492" t="str">
            <v>VERDE</v>
          </cell>
          <cell r="G492" t="str">
            <v xml:space="preserve">UASC ZAMZAM                                       </v>
          </cell>
          <cell r="H492" t="str">
            <v>4</v>
          </cell>
          <cell r="I492" t="str">
            <v/>
          </cell>
          <cell r="J492">
            <v>74</v>
          </cell>
          <cell r="K492" t="str">
            <v>24</v>
          </cell>
          <cell r="L492" t="str">
            <v>74</v>
          </cell>
          <cell r="M492" t="str">
            <v>533</v>
          </cell>
          <cell r="N492" t="str">
            <v>37</v>
          </cell>
          <cell r="O492" t="str">
            <v>7</v>
          </cell>
          <cell r="P492" t="str">
            <v>8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HLBU2202031           </v>
          </cell>
          <cell r="U492" t="str">
            <v>16/03/2022</v>
          </cell>
          <cell r="V492" t="str">
            <v>15/03/2022</v>
          </cell>
          <cell r="W492" t="str">
            <v>Ronie A9702400405</v>
          </cell>
          <cell r="X492" t="str">
            <v>EM DESOVA</v>
          </cell>
          <cell r="Y492" t="str">
            <v/>
          </cell>
          <cell r="Z492" t="str">
            <v>20</v>
          </cell>
          <cell r="AA492" t="str">
            <v>5</v>
          </cell>
          <cell r="AB492" t="str">
            <v>48</v>
          </cell>
          <cell r="AC492" t="str">
            <v>11</v>
          </cell>
          <cell r="AD492" t="str">
            <v xml:space="preserve">HLBU2202031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Em conferência</v>
          </cell>
          <cell r="AI492" t="str">
            <v>Sim</v>
          </cell>
          <cell r="AJ492" t="str">
            <v>16/02/2022</v>
          </cell>
          <cell r="AK492" t="str">
            <v>Marítimo</v>
          </cell>
          <cell r="AL492" t="str">
            <v>17/02/2022</v>
          </cell>
          <cell r="AM492" t="str">
            <v>01/03/2022</v>
          </cell>
          <cell r="AN492" t="str">
            <v>2204777071</v>
          </cell>
        </row>
        <row r="493">
          <cell r="B493">
            <v>80535550</v>
          </cell>
          <cell r="C493" t="str">
            <v xml:space="preserve">540201713 </v>
          </cell>
          <cell r="E493" t="str">
            <v/>
          </cell>
          <cell r="F493" t="str">
            <v>VERDE</v>
          </cell>
          <cell r="G493" t="str">
            <v xml:space="preserve">UASC ZAMZAM                                       </v>
          </cell>
          <cell r="H493" t="str">
            <v>3</v>
          </cell>
          <cell r="I493" t="str">
            <v>0</v>
          </cell>
          <cell r="J493">
            <v>91</v>
          </cell>
          <cell r="K493" t="str">
            <v>39</v>
          </cell>
          <cell r="L493" t="str">
            <v>91</v>
          </cell>
          <cell r="M493" t="str">
            <v>444</v>
          </cell>
          <cell r="N493" t="str">
            <v>22</v>
          </cell>
          <cell r="O493" t="str">
            <v>1</v>
          </cell>
          <cell r="P493" t="str">
            <v>11</v>
          </cell>
          <cell r="Q493" t="str">
            <v>2</v>
          </cell>
          <cell r="R493" t="str">
            <v>2</v>
          </cell>
          <cell r="S493" t="str">
            <v>Não</v>
          </cell>
          <cell r="T493" t="str">
            <v xml:space="preserve">BEAU4924925           </v>
          </cell>
          <cell r="U493" t="str">
            <v>16/03/2022</v>
          </cell>
          <cell r="V493" t="str">
            <v>16/03/2022</v>
          </cell>
          <cell r="W493" t="str">
            <v>CJ. CAMBIO ( ALVARO ) PUXE SBL / Leticia A9582800000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4</v>
          </cell>
          <cell r="AB493" t="str">
            <v>43</v>
          </cell>
          <cell r="AC493" t="str">
            <v>11</v>
          </cell>
          <cell r="AD493" t="str">
            <v xml:space="preserve">BEAU4924925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Sim</v>
          </cell>
          <cell r="AJ493" t="str">
            <v>16/02/2022</v>
          </cell>
          <cell r="AK493" t="str">
            <v>Marítimo</v>
          </cell>
          <cell r="AL493" t="str">
            <v>17/02/2022</v>
          </cell>
          <cell r="AM493" t="str">
            <v>01/03/2022</v>
          </cell>
          <cell r="AN493" t="str">
            <v>2204949034</v>
          </cell>
        </row>
        <row r="494">
          <cell r="B494">
            <v>80536484</v>
          </cell>
          <cell r="C494" t="str">
            <v xml:space="preserve">540201717 </v>
          </cell>
          <cell r="E494" t="str">
            <v/>
          </cell>
          <cell r="F494" t="str">
            <v>VERDE</v>
          </cell>
          <cell r="G494" t="str">
            <v xml:space="preserve">UASC ZAMZAM                                       </v>
          </cell>
          <cell r="H494" t="str">
            <v>8</v>
          </cell>
          <cell r="I494" t="str">
            <v>0</v>
          </cell>
          <cell r="J494">
            <v>7</v>
          </cell>
          <cell r="K494" t="str">
            <v>2</v>
          </cell>
          <cell r="L494" t="str">
            <v>7</v>
          </cell>
          <cell r="M494" t="str">
            <v>0</v>
          </cell>
          <cell r="N494" t="str">
            <v>9</v>
          </cell>
          <cell r="O494" t="str">
            <v>7</v>
          </cell>
          <cell r="P494" t="str">
            <v>16</v>
          </cell>
          <cell r="Q494" t="str">
            <v>0</v>
          </cell>
          <cell r="R494" t="str">
            <v>0</v>
          </cell>
          <cell r="S494" t="str">
            <v>Não</v>
          </cell>
          <cell r="T494" t="str">
            <v xml:space="preserve">CAIU4261977           </v>
          </cell>
          <cell r="U494" t="str">
            <v>11/03/2022</v>
          </cell>
          <cell r="V494" t="str">
            <v>11/03/2022</v>
          </cell>
          <cell r="W494" t="str">
            <v>Patrick A9423201711</v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1</v>
          </cell>
          <cell r="AB494" t="str">
            <v>32</v>
          </cell>
          <cell r="AC494" t="str">
            <v>11</v>
          </cell>
          <cell r="AD494" t="str">
            <v xml:space="preserve">CAIU4261977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Não</v>
          </cell>
          <cell r="AJ494" t="str">
            <v>16/02/2022</v>
          </cell>
          <cell r="AK494" t="str">
            <v>Marítimo</v>
          </cell>
          <cell r="AL494" t="str">
            <v>17/02/2022</v>
          </cell>
          <cell r="AM494" t="str">
            <v>01/03/2022</v>
          </cell>
          <cell r="AN494" t="str">
            <v>2204634572</v>
          </cell>
        </row>
        <row r="495">
          <cell r="B495">
            <v>80535748</v>
          </cell>
          <cell r="C495" t="str">
            <v xml:space="preserve">540201725 </v>
          </cell>
          <cell r="E495" t="str">
            <v/>
          </cell>
          <cell r="F495" t="str">
            <v>VERDE</v>
          </cell>
          <cell r="G495" t="str">
            <v xml:space="preserve">UASC ZAMZAM                                       </v>
          </cell>
          <cell r="H495" t="str">
            <v>9</v>
          </cell>
          <cell r="I495" t="str">
            <v>0</v>
          </cell>
          <cell r="J495">
            <v>85</v>
          </cell>
          <cell r="K495" t="str">
            <v>8</v>
          </cell>
          <cell r="L495" t="str">
            <v>85</v>
          </cell>
          <cell r="M495" t="str">
            <v>464</v>
          </cell>
          <cell r="N495" t="str">
            <v>32</v>
          </cell>
          <cell r="O495" t="str">
            <v>14</v>
          </cell>
          <cell r="P495" t="str">
            <v>5</v>
          </cell>
          <cell r="Q495" t="str">
            <v>0</v>
          </cell>
          <cell r="R495" t="str">
            <v>0</v>
          </cell>
          <cell r="S495" t="str">
            <v>Não</v>
          </cell>
          <cell r="T495" t="str">
            <v xml:space="preserve">TGBU6169652           </v>
          </cell>
          <cell r="U495" t="str">
            <v>09/03/2022</v>
          </cell>
          <cell r="V495" t="str">
            <v>09/03/2022</v>
          </cell>
          <cell r="W495" t="str">
            <v>Ronie A9709970164</v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3</v>
          </cell>
          <cell r="AB495" t="str">
            <v>48</v>
          </cell>
          <cell r="AC495" t="str">
            <v>11</v>
          </cell>
          <cell r="AD495" t="str">
            <v xml:space="preserve">TGBU6169652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Sim</v>
          </cell>
          <cell r="AJ495" t="str">
            <v>16/02/2022</v>
          </cell>
          <cell r="AK495" t="str">
            <v>Marítimo</v>
          </cell>
          <cell r="AL495" t="str">
            <v>17/02/2022</v>
          </cell>
          <cell r="AM495" t="str">
            <v>01/03/2022</v>
          </cell>
          <cell r="AN495" t="str">
            <v>2204487073</v>
          </cell>
        </row>
        <row r="496">
          <cell r="B496">
            <v>80535805</v>
          </cell>
          <cell r="C496" t="str">
            <v xml:space="preserve">540201729 </v>
          </cell>
          <cell r="E496" t="str">
            <v/>
          </cell>
          <cell r="F496" t="str">
            <v>VERDE</v>
          </cell>
          <cell r="G496" t="str">
            <v xml:space="preserve">UASC ZAMZAM                                       </v>
          </cell>
          <cell r="H496" t="str">
            <v>9</v>
          </cell>
          <cell r="I496" t="str">
            <v>0</v>
          </cell>
          <cell r="J496">
            <v>59</v>
          </cell>
          <cell r="K496" t="str">
            <v>8</v>
          </cell>
          <cell r="L496" t="str">
            <v>59</v>
          </cell>
          <cell r="M496" t="str">
            <v>444</v>
          </cell>
          <cell r="N496" t="str">
            <v>54</v>
          </cell>
          <cell r="O496" t="str">
            <v>3</v>
          </cell>
          <cell r="P496" t="str">
            <v>7</v>
          </cell>
          <cell r="Q496" t="str">
            <v>1</v>
          </cell>
          <cell r="R496" t="str">
            <v>1</v>
          </cell>
          <cell r="S496" t="str">
            <v>Não</v>
          </cell>
          <cell r="T496" t="str">
            <v xml:space="preserve">HLBU2131030           </v>
          </cell>
          <cell r="U496" t="str">
            <v>08/03/2022</v>
          </cell>
          <cell r="V496" t="str">
            <v>08/03/2022</v>
          </cell>
          <cell r="W496" t="str">
            <v>Guilherme N910050006026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3</v>
          </cell>
          <cell r="AB496" t="str">
            <v>59</v>
          </cell>
          <cell r="AC496" t="str">
            <v>11</v>
          </cell>
          <cell r="AD496" t="str">
            <v xml:space="preserve">HLBU2131030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Sim</v>
          </cell>
          <cell r="AJ496" t="str">
            <v>16/02/2022</v>
          </cell>
          <cell r="AK496" t="str">
            <v>Marítimo</v>
          </cell>
          <cell r="AL496" t="str">
            <v>17/02/2022</v>
          </cell>
          <cell r="AM496" t="str">
            <v>01/03/2022</v>
          </cell>
          <cell r="AN496" t="str">
            <v>2204463697</v>
          </cell>
        </row>
        <row r="497">
          <cell r="B497">
            <v>80536247</v>
          </cell>
          <cell r="C497" t="str">
            <v xml:space="preserve">540201759 </v>
          </cell>
          <cell r="E497" t="str">
            <v/>
          </cell>
          <cell r="F497" t="str">
            <v>VERDE</v>
          </cell>
          <cell r="G497" t="str">
            <v xml:space="preserve">UASC ZAMZAM                                       </v>
          </cell>
          <cell r="H497" t="str">
            <v>9</v>
          </cell>
          <cell r="I497" t="str">
            <v>0</v>
          </cell>
          <cell r="J497">
            <v>17</v>
          </cell>
          <cell r="K497" t="str">
            <v>3</v>
          </cell>
          <cell r="L497" t="str">
            <v>17</v>
          </cell>
          <cell r="M497" t="str">
            <v>135</v>
          </cell>
          <cell r="N497" t="str">
            <v>34</v>
          </cell>
          <cell r="O497" t="str">
            <v>0</v>
          </cell>
          <cell r="P497" t="str">
            <v>0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HLXU6496477           </v>
          </cell>
          <cell r="U497" t="str">
            <v>10/03/2022</v>
          </cell>
          <cell r="V497" t="str">
            <v>17/03/2022</v>
          </cell>
          <cell r="W497" t="str">
            <v>Guilherme A9042004301 / Carlos A0252507903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2</v>
          </cell>
          <cell r="AB497" t="str">
            <v>36</v>
          </cell>
          <cell r="AC497" t="str">
            <v>11</v>
          </cell>
          <cell r="AD497" t="str">
            <v xml:space="preserve">HLXU6496477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16/02/2022</v>
          </cell>
          <cell r="AK497" t="str">
            <v>Marítimo</v>
          </cell>
          <cell r="AL497" t="str">
            <v>17/02/2022</v>
          </cell>
          <cell r="AM497" t="str">
            <v>01/03/2022</v>
          </cell>
          <cell r="AN497" t="str">
            <v>2204533075</v>
          </cell>
        </row>
        <row r="498">
          <cell r="B498">
            <v>80536165</v>
          </cell>
          <cell r="C498" t="str">
            <v xml:space="preserve">540201761 </v>
          </cell>
          <cell r="E498" t="str">
            <v/>
          </cell>
          <cell r="F498" t="str">
            <v>VERDE</v>
          </cell>
          <cell r="G498" t="str">
            <v xml:space="preserve">UASC ZAMZAM                                       </v>
          </cell>
          <cell r="H498" t="str">
            <v>9</v>
          </cell>
          <cell r="I498" t="str">
            <v>0</v>
          </cell>
          <cell r="J498">
            <v>4</v>
          </cell>
          <cell r="K498" t="str">
            <v/>
          </cell>
          <cell r="L498" t="str">
            <v>4</v>
          </cell>
          <cell r="M498" t="str">
            <v>0</v>
          </cell>
          <cell r="N498" t="str">
            <v>40</v>
          </cell>
          <cell r="O498" t="str">
            <v>46</v>
          </cell>
          <cell r="P498" t="str">
            <v>0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GLDU7607173           </v>
          </cell>
          <cell r="U498" t="str">
            <v>15/03/2022</v>
          </cell>
          <cell r="V498" t="str">
            <v>16/03/2022</v>
          </cell>
          <cell r="W498" t="str">
            <v>Leticia A9448840222   0001</v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3</v>
          </cell>
          <cell r="AB498" t="str">
            <v>86</v>
          </cell>
          <cell r="AC498" t="str">
            <v>11</v>
          </cell>
          <cell r="AD498" t="str">
            <v xml:space="preserve">GLDU7607173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Sim</v>
          </cell>
          <cell r="AJ498" t="str">
            <v>16/02/2022</v>
          </cell>
          <cell r="AK498" t="str">
            <v>Marítimo</v>
          </cell>
          <cell r="AL498" t="str">
            <v>17/02/2022</v>
          </cell>
          <cell r="AM498" t="str">
            <v>01/03/2022</v>
          </cell>
          <cell r="AN498" t="str">
            <v>2204531480</v>
          </cell>
        </row>
        <row r="499">
          <cell r="B499">
            <v>80536294</v>
          </cell>
          <cell r="C499" t="str">
            <v xml:space="preserve">540201859 </v>
          </cell>
          <cell r="E499" t="str">
            <v/>
          </cell>
          <cell r="F499" t="str">
            <v>VERDE</v>
          </cell>
          <cell r="G499" t="str">
            <v xml:space="preserve">UASC ZAMZAM                                       </v>
          </cell>
          <cell r="H499" t="str">
            <v>3</v>
          </cell>
          <cell r="I499" t="str">
            <v>0</v>
          </cell>
          <cell r="J499">
            <v>13</v>
          </cell>
          <cell r="K499" t="str">
            <v>9</v>
          </cell>
          <cell r="L499" t="str">
            <v>13</v>
          </cell>
          <cell r="M499" t="str">
            <v>0</v>
          </cell>
          <cell r="N499" t="str">
            <v>16</v>
          </cell>
          <cell r="O499" t="str">
            <v>8</v>
          </cell>
          <cell r="P499" t="str">
            <v>17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FSCU7149280           </v>
          </cell>
          <cell r="U499" t="str">
            <v>15/03/2022</v>
          </cell>
          <cell r="V499" t="str">
            <v>15/03/2022</v>
          </cell>
          <cell r="W499" t="str">
            <v>EXO.TRANSM. GW6E-2800/200KV-12 ( TEZOTO-GIBA ) PUXE SBL/ Milani A9408200361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41</v>
          </cell>
          <cell r="AC499" t="str">
            <v>11</v>
          </cell>
          <cell r="AD499" t="str">
            <v xml:space="preserve">FSCU7149280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Não</v>
          </cell>
          <cell r="AJ499" t="str">
            <v>16/02/2022</v>
          </cell>
          <cell r="AK499" t="str">
            <v>Marítimo</v>
          </cell>
          <cell r="AL499" t="str">
            <v>17/02/2022</v>
          </cell>
          <cell r="AM499" t="str">
            <v>01/03/2022</v>
          </cell>
          <cell r="AN499" t="str">
            <v>2204892920</v>
          </cell>
        </row>
        <row r="500">
          <cell r="B500">
            <v>80536278</v>
          </cell>
          <cell r="C500" t="str">
            <v xml:space="preserve">540201863 </v>
          </cell>
          <cell r="E500" t="str">
            <v/>
          </cell>
          <cell r="F500" t="str">
            <v>VERDE</v>
          </cell>
          <cell r="G500" t="str">
            <v xml:space="preserve">UASC ZAMZAM                                       </v>
          </cell>
          <cell r="H500" t="str">
            <v>7</v>
          </cell>
          <cell r="I500" t="str">
            <v>0</v>
          </cell>
          <cell r="J500">
            <v>14</v>
          </cell>
          <cell r="K500" t="str">
            <v>6</v>
          </cell>
          <cell r="L500" t="str">
            <v>14</v>
          </cell>
          <cell r="M500" t="str">
            <v>0</v>
          </cell>
          <cell r="N500" t="str">
            <v>25</v>
          </cell>
          <cell r="O500" t="str">
            <v>5</v>
          </cell>
          <cell r="P500" t="str">
            <v>11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FANU3093214           </v>
          </cell>
          <cell r="U500" t="str">
            <v>15/03/2022</v>
          </cell>
          <cell r="V500" t="str">
            <v>15/03/2022</v>
          </cell>
          <cell r="W500" t="str">
            <v>Ronie A9672602131</v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1</v>
          </cell>
          <cell r="AB500" t="str">
            <v>41</v>
          </cell>
          <cell r="AC500" t="str">
            <v>11</v>
          </cell>
          <cell r="AD500" t="str">
            <v xml:space="preserve">FANU3093214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16/02/2022</v>
          </cell>
          <cell r="AK500" t="str">
            <v>Marítimo</v>
          </cell>
          <cell r="AL500" t="str">
            <v>17/02/2022</v>
          </cell>
          <cell r="AM500" t="str">
            <v>01/03/2022</v>
          </cell>
          <cell r="AN500" t="str">
            <v>2204731551</v>
          </cell>
        </row>
        <row r="501">
          <cell r="B501">
            <v>80535875</v>
          </cell>
          <cell r="C501" t="str">
            <v xml:space="preserve">540201865 </v>
          </cell>
          <cell r="E501" t="str">
            <v/>
          </cell>
          <cell r="F501" t="str">
            <v>VERDE</v>
          </cell>
          <cell r="G501" t="str">
            <v xml:space="preserve">UASC ZAMZAM                                       </v>
          </cell>
          <cell r="H501" t="str">
            <v>9</v>
          </cell>
          <cell r="I501" t="str">
            <v>0</v>
          </cell>
          <cell r="J501">
            <v>65</v>
          </cell>
          <cell r="K501" t="str">
            <v>13</v>
          </cell>
          <cell r="L501" t="str">
            <v>65</v>
          </cell>
          <cell r="M501" t="str">
            <v>310</v>
          </cell>
          <cell r="N501" t="str">
            <v>26</v>
          </cell>
          <cell r="O501" t="str">
            <v>14</v>
          </cell>
          <cell r="P501" t="str">
            <v>10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BMOU6646509           </v>
          </cell>
          <cell r="U501" t="str">
            <v>10/03/2022</v>
          </cell>
          <cell r="V501" t="str">
            <v>10/03/2022</v>
          </cell>
          <cell r="W501" t="str">
            <v>Leticia A9705530182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4</v>
          </cell>
          <cell r="AB501" t="str">
            <v>55</v>
          </cell>
          <cell r="AC501" t="str">
            <v>11</v>
          </cell>
          <cell r="AD501" t="str">
            <v xml:space="preserve">BMOU6646509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Sim</v>
          </cell>
          <cell r="AJ501" t="str">
            <v>16/02/2022</v>
          </cell>
          <cell r="AK501" t="str">
            <v>Marítimo</v>
          </cell>
          <cell r="AL501" t="str">
            <v>17/02/2022</v>
          </cell>
          <cell r="AM501" t="str">
            <v>01/03/2022</v>
          </cell>
          <cell r="AN501" t="str">
            <v>2204488193</v>
          </cell>
        </row>
        <row r="502">
          <cell r="B502">
            <v>80535877</v>
          </cell>
          <cell r="C502" t="str">
            <v xml:space="preserve">540201866 </v>
          </cell>
          <cell r="E502" t="str">
            <v/>
          </cell>
          <cell r="F502" t="str">
            <v>VERDE</v>
          </cell>
          <cell r="G502" t="str">
            <v xml:space="preserve">UASC ZAMZAM                                       </v>
          </cell>
          <cell r="H502" t="str">
            <v>10</v>
          </cell>
          <cell r="I502" t="str">
            <v>0</v>
          </cell>
          <cell r="J502">
            <v>35</v>
          </cell>
          <cell r="K502" t="str">
            <v>6</v>
          </cell>
          <cell r="L502" t="str">
            <v>35</v>
          </cell>
          <cell r="M502" t="str">
            <v>206</v>
          </cell>
          <cell r="N502" t="str">
            <v>37</v>
          </cell>
          <cell r="O502" t="str">
            <v>27</v>
          </cell>
          <cell r="P502" t="str">
            <v>6</v>
          </cell>
          <cell r="Q502" t="str">
            <v>0</v>
          </cell>
          <cell r="R502" t="str">
            <v>0</v>
          </cell>
          <cell r="S502" t="str">
            <v>Não</v>
          </cell>
          <cell r="T502" t="str">
            <v xml:space="preserve">FANU1037171           </v>
          </cell>
          <cell r="U502" t="str">
            <v>09/03/2022</v>
          </cell>
          <cell r="V502" t="str">
            <v>10/03/2022</v>
          </cell>
          <cell r="W502" t="str">
            <v>Guilherme A1119901904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2</v>
          </cell>
          <cell r="AB502" t="str">
            <v>72</v>
          </cell>
          <cell r="AC502" t="str">
            <v>11</v>
          </cell>
          <cell r="AD502" t="str">
            <v xml:space="preserve">FANU1037171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Não</v>
          </cell>
          <cell r="AJ502" t="str">
            <v>16/02/2022</v>
          </cell>
          <cell r="AK502" t="str">
            <v>Marítimo</v>
          </cell>
          <cell r="AL502" t="str">
            <v>17/02/2022</v>
          </cell>
          <cell r="AM502" t="str">
            <v>01/03/2022</v>
          </cell>
          <cell r="AN502" t="str">
            <v>2204433569</v>
          </cell>
        </row>
        <row r="503">
          <cell r="B503">
            <v>80536431</v>
          </cell>
          <cell r="C503" t="str">
            <v xml:space="preserve">540201870 </v>
          </cell>
          <cell r="E503" t="str">
            <v/>
          </cell>
          <cell r="F503" t="str">
            <v>VERDE</v>
          </cell>
          <cell r="G503" t="str">
            <v xml:space="preserve">UASC ZAMZAM                                       </v>
          </cell>
          <cell r="H503" t="str">
            <v>9</v>
          </cell>
          <cell r="I503" t="str">
            <v>0</v>
          </cell>
          <cell r="J503">
            <v>12</v>
          </cell>
          <cell r="K503" t="str">
            <v>5</v>
          </cell>
          <cell r="L503" t="str">
            <v>12</v>
          </cell>
          <cell r="M503" t="str">
            <v>0</v>
          </cell>
          <cell r="N503" t="str">
            <v>8</v>
          </cell>
          <cell r="O503" t="str">
            <v>12</v>
          </cell>
          <cell r="P503" t="str">
            <v>21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UACU5224335           </v>
          </cell>
          <cell r="U503" t="str">
            <v>14/03/2022</v>
          </cell>
          <cell r="V503" t="str">
            <v>14/03/2022</v>
          </cell>
          <cell r="W503" t="str">
            <v>Milani A9408805270 / Carlos A6511801500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2</v>
          </cell>
          <cell r="AB503" t="str">
            <v>43</v>
          </cell>
          <cell r="AC503" t="str">
            <v>11</v>
          </cell>
          <cell r="AD503" t="str">
            <v xml:space="preserve">UACU5224335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16/02/2022</v>
          </cell>
          <cell r="AK503" t="str">
            <v>Marítimo</v>
          </cell>
          <cell r="AL503" t="str">
            <v>17/02/2022</v>
          </cell>
          <cell r="AM503" t="str">
            <v>01/03/2022</v>
          </cell>
          <cell r="AN503" t="str">
            <v>2204531510</v>
          </cell>
        </row>
        <row r="504">
          <cell r="B504">
            <v>80536432</v>
          </cell>
          <cell r="C504" t="str">
            <v xml:space="preserve">540201872 </v>
          </cell>
          <cell r="E504" t="str">
            <v/>
          </cell>
          <cell r="F504" t="str">
            <v>VERDE</v>
          </cell>
          <cell r="G504" t="str">
            <v xml:space="preserve">UASC ZAMZAM                                       </v>
          </cell>
          <cell r="H504" t="str">
            <v>4</v>
          </cell>
          <cell r="I504" t="str">
            <v>0</v>
          </cell>
          <cell r="J504">
            <v>79</v>
          </cell>
          <cell r="K504" t="str">
            <v>12</v>
          </cell>
          <cell r="L504" t="str">
            <v>79</v>
          </cell>
          <cell r="M504" t="str">
            <v>307</v>
          </cell>
          <cell r="N504" t="str">
            <v>14</v>
          </cell>
          <cell r="O504" t="str">
            <v>8</v>
          </cell>
          <cell r="P504" t="str">
            <v>20</v>
          </cell>
          <cell r="Q504" t="str">
            <v>7</v>
          </cell>
          <cell r="R504" t="str">
            <v>7</v>
          </cell>
          <cell r="S504" t="str">
            <v>Não</v>
          </cell>
          <cell r="T504" t="str">
            <v xml:space="preserve">FANU3197543           </v>
          </cell>
          <cell r="U504" t="str">
            <v>14/03/2022</v>
          </cell>
          <cell r="V504" t="str">
            <v>14/03/2022</v>
          </cell>
          <cell r="W504" t="str">
            <v>Milani A9463120187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6</v>
          </cell>
          <cell r="AB504" t="str">
            <v>57</v>
          </cell>
          <cell r="AC504" t="str">
            <v>11</v>
          </cell>
          <cell r="AD504" t="str">
            <v xml:space="preserve">FANU3197543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16/02/2022</v>
          </cell>
          <cell r="AK504" t="str">
            <v>Marítimo</v>
          </cell>
          <cell r="AL504" t="str">
            <v>17/02/2022</v>
          </cell>
          <cell r="AM504" t="str">
            <v>01/03/2022</v>
          </cell>
          <cell r="AN504" t="str">
            <v>2204777187</v>
          </cell>
        </row>
        <row r="505">
          <cell r="B505">
            <v>80535915</v>
          </cell>
          <cell r="C505" t="str">
            <v xml:space="preserve">540201876 </v>
          </cell>
          <cell r="E505" t="str">
            <v/>
          </cell>
          <cell r="F505" t="str">
            <v>VERDE</v>
          </cell>
          <cell r="G505" t="str">
            <v xml:space="preserve">UASC ZAMZAM                                       </v>
          </cell>
          <cell r="H505" t="str">
            <v>8</v>
          </cell>
          <cell r="I505" t="str">
            <v>0</v>
          </cell>
          <cell r="J505">
            <v>91</v>
          </cell>
          <cell r="K505" t="str">
            <v>23</v>
          </cell>
          <cell r="L505" t="str">
            <v>91</v>
          </cell>
          <cell r="M505" t="str">
            <v>394</v>
          </cell>
          <cell r="N505" t="str">
            <v>31</v>
          </cell>
          <cell r="O505" t="str">
            <v>29</v>
          </cell>
          <cell r="P505" t="str">
            <v>31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HAMU1154833           </v>
          </cell>
          <cell r="U505" t="str">
            <v>10/03/2022</v>
          </cell>
          <cell r="V505" t="str">
            <v>10/03/2022</v>
          </cell>
          <cell r="W505" t="str">
            <v>REFORCO DIR ( DARIO ) PUXE SBL/ Ronie N007993025100/ Patrick A0005450170</v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3</v>
          </cell>
          <cell r="AB505" t="str">
            <v>44</v>
          </cell>
          <cell r="AC505" t="str">
            <v>11</v>
          </cell>
          <cell r="AD505" t="str">
            <v xml:space="preserve">HAMU1154833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Não</v>
          </cell>
          <cell r="AJ505" t="str">
            <v>16/02/2022</v>
          </cell>
          <cell r="AK505" t="str">
            <v>Marítimo</v>
          </cell>
          <cell r="AL505" t="str">
            <v>17/02/2022</v>
          </cell>
          <cell r="AM505" t="str">
            <v>01/03/2022</v>
          </cell>
          <cell r="AN505" t="str">
            <v>2204634653</v>
          </cell>
        </row>
        <row r="506">
          <cell r="B506">
            <v>80536449</v>
          </cell>
          <cell r="C506" t="str">
            <v xml:space="preserve">540201885 </v>
          </cell>
          <cell r="E506" t="str">
            <v/>
          </cell>
          <cell r="F506" t="str">
            <v>VERDE</v>
          </cell>
          <cell r="G506" t="str">
            <v xml:space="preserve">UASC ZAMZAM                                       </v>
          </cell>
          <cell r="H506" t="str">
            <v>10</v>
          </cell>
          <cell r="I506" t="str">
            <v>0</v>
          </cell>
          <cell r="J506">
            <v>19</v>
          </cell>
          <cell r="K506" t="str">
            <v>4</v>
          </cell>
          <cell r="L506" t="str">
            <v>19</v>
          </cell>
          <cell r="M506" t="str">
            <v>0</v>
          </cell>
          <cell r="N506" t="str">
            <v>34</v>
          </cell>
          <cell r="O506" t="str">
            <v>4</v>
          </cell>
          <cell r="P506" t="str">
            <v>24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FDCU0138617           </v>
          </cell>
          <cell r="U506" t="str">
            <v>09/03/2022</v>
          </cell>
          <cell r="V506" t="str">
            <v>09/03/2022</v>
          </cell>
          <cell r="W506" t="str">
            <v>Rodrigo A9753300500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1</v>
          </cell>
          <cell r="AB506" t="str">
            <v>62</v>
          </cell>
          <cell r="AC506" t="str">
            <v>11</v>
          </cell>
          <cell r="AD506" t="str">
            <v xml:space="preserve">FDCU0138617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Sim</v>
          </cell>
          <cell r="AJ506" t="str">
            <v>16/02/2022</v>
          </cell>
          <cell r="AK506" t="str">
            <v>Marítimo</v>
          </cell>
          <cell r="AL506" t="str">
            <v>17/02/2022</v>
          </cell>
          <cell r="AM506" t="str">
            <v>01/03/2022</v>
          </cell>
          <cell r="AN506" t="str">
            <v>2204433500</v>
          </cell>
        </row>
        <row r="507">
          <cell r="B507">
            <v>80536473</v>
          </cell>
          <cell r="C507" t="str">
            <v xml:space="preserve">540201890 </v>
          </cell>
          <cell r="E507" t="str">
            <v/>
          </cell>
          <cell r="F507" t="str">
            <v>VERDE</v>
          </cell>
          <cell r="G507" t="str">
            <v xml:space="preserve">UASC ZAMZAM                                       </v>
          </cell>
          <cell r="H507" t="str">
            <v>9</v>
          </cell>
          <cell r="I507" t="str">
            <v>0</v>
          </cell>
          <cell r="J507">
            <v>23</v>
          </cell>
          <cell r="K507" t="str">
            <v>9</v>
          </cell>
          <cell r="L507" t="str">
            <v>23</v>
          </cell>
          <cell r="M507" t="str">
            <v>180</v>
          </cell>
          <cell r="N507" t="str">
            <v>63</v>
          </cell>
          <cell r="O507" t="str">
            <v>6</v>
          </cell>
          <cell r="P507" t="str">
            <v>13</v>
          </cell>
          <cell r="Q507" t="str">
            <v>1</v>
          </cell>
          <cell r="R507" t="str">
            <v>1</v>
          </cell>
          <cell r="S507" t="str">
            <v>Não</v>
          </cell>
          <cell r="T507" t="str">
            <v xml:space="preserve">BEAU5084830           </v>
          </cell>
          <cell r="U507" t="str">
            <v>08/03/2022</v>
          </cell>
          <cell r="V507" t="str">
            <v>08/03/2022</v>
          </cell>
          <cell r="W507" t="str">
            <v>Rodrigo A9483532210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1</v>
          </cell>
          <cell r="AB507" t="str">
            <v>85</v>
          </cell>
          <cell r="AC507" t="str">
            <v>11</v>
          </cell>
          <cell r="AD507" t="str">
            <v xml:space="preserve">BEAU5084830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16/02/2022</v>
          </cell>
          <cell r="AK507" t="str">
            <v>Marítimo</v>
          </cell>
          <cell r="AL507" t="str">
            <v>17/02/2022</v>
          </cell>
          <cell r="AM507" t="str">
            <v>01/03/2022</v>
          </cell>
          <cell r="AN507" t="str">
            <v>2204463565</v>
          </cell>
        </row>
        <row r="508">
          <cell r="B508">
            <v>80536019</v>
          </cell>
          <cell r="C508" t="str">
            <v xml:space="preserve">540201891 </v>
          </cell>
          <cell r="E508" t="str">
            <v/>
          </cell>
          <cell r="F508" t="str">
            <v>VERDE</v>
          </cell>
          <cell r="G508" t="str">
            <v xml:space="preserve">UASC ZAMZAM                                       </v>
          </cell>
          <cell r="H508" t="str">
            <v>9</v>
          </cell>
          <cell r="I508" t="str">
            <v>0</v>
          </cell>
          <cell r="J508">
            <v>15</v>
          </cell>
          <cell r="K508" t="str">
            <v>4</v>
          </cell>
          <cell r="L508" t="str">
            <v>15</v>
          </cell>
          <cell r="M508" t="str">
            <v>50</v>
          </cell>
          <cell r="N508" t="str">
            <v>37</v>
          </cell>
          <cell r="O508" t="str">
            <v>7</v>
          </cell>
          <cell r="P508" t="str">
            <v>10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FSCU8431596           </v>
          </cell>
          <cell r="U508" t="str">
            <v>08/03/2022</v>
          </cell>
          <cell r="V508" t="str">
            <v>08/03/2022</v>
          </cell>
          <cell r="W508" t="str">
            <v>Rodrigo A9753300500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1</v>
          </cell>
          <cell r="AB508" t="str">
            <v>56</v>
          </cell>
          <cell r="AC508" t="str">
            <v>11</v>
          </cell>
          <cell r="AD508" t="str">
            <v xml:space="preserve">FSCU8431596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Sim</v>
          </cell>
          <cell r="AJ508" t="str">
            <v>16/02/2022</v>
          </cell>
          <cell r="AK508" t="str">
            <v>Marítimo</v>
          </cell>
          <cell r="AL508" t="str">
            <v>17/02/2022</v>
          </cell>
          <cell r="AM508" t="str">
            <v>01/03/2022</v>
          </cell>
          <cell r="AN508" t="str">
            <v>2204463581</v>
          </cell>
        </row>
        <row r="509">
          <cell r="B509">
            <v>80536477</v>
          </cell>
          <cell r="C509" t="str">
            <v xml:space="preserve">540201892 </v>
          </cell>
          <cell r="E509" t="str">
            <v/>
          </cell>
          <cell r="F509" t="str">
            <v>VERDE</v>
          </cell>
          <cell r="G509" t="str">
            <v xml:space="preserve">UASC ZAMZAM                                       </v>
          </cell>
          <cell r="H509" t="str">
            <v>3</v>
          </cell>
          <cell r="I509" t="str">
            <v>0</v>
          </cell>
          <cell r="J509">
            <v>8</v>
          </cell>
          <cell r="K509" t="str">
            <v>4</v>
          </cell>
          <cell r="L509" t="str">
            <v>8</v>
          </cell>
          <cell r="M509" t="str">
            <v>0</v>
          </cell>
          <cell r="N509" t="str">
            <v>61</v>
          </cell>
          <cell r="O509" t="str">
            <v>0</v>
          </cell>
          <cell r="P509" t="str">
            <v>9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TCNU1899302           </v>
          </cell>
          <cell r="U509" t="str">
            <v>15/03/2022</v>
          </cell>
          <cell r="V509" t="str">
            <v>15/03/2022</v>
          </cell>
          <cell r="W509" t="str">
            <v>Patrick A9423201711</v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1</v>
          </cell>
          <cell r="AB509" t="str">
            <v>71</v>
          </cell>
          <cell r="AC509" t="str">
            <v>11</v>
          </cell>
          <cell r="AD509" t="str">
            <v xml:space="preserve">TCNU1899302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Sim</v>
          </cell>
          <cell r="AJ509" t="str">
            <v>16/02/2022</v>
          </cell>
          <cell r="AK509" t="str">
            <v>Marítimo</v>
          </cell>
          <cell r="AL509" t="str">
            <v>17/02/2022</v>
          </cell>
          <cell r="AM509" t="str">
            <v>01/03/2022</v>
          </cell>
          <cell r="AN509" t="str">
            <v>2204895627</v>
          </cell>
        </row>
        <row r="510">
          <cell r="B510">
            <v>80536055</v>
          </cell>
          <cell r="C510" t="str">
            <v xml:space="preserve">540201896 </v>
          </cell>
          <cell r="E510" t="str">
            <v/>
          </cell>
          <cell r="F510" t="str">
            <v>VERDE</v>
          </cell>
          <cell r="G510" t="str">
            <v xml:space="preserve">UASC ZAMZAM                                       </v>
          </cell>
          <cell r="H510" t="str">
            <v>8</v>
          </cell>
          <cell r="I510" t="str">
            <v>0</v>
          </cell>
          <cell r="J510">
            <v>132</v>
          </cell>
          <cell r="K510" t="str">
            <v>24</v>
          </cell>
          <cell r="L510" t="str">
            <v>132</v>
          </cell>
          <cell r="M510" t="str">
            <v>774</v>
          </cell>
          <cell r="N510" t="str">
            <v>45</v>
          </cell>
          <cell r="O510" t="str">
            <v>5</v>
          </cell>
          <cell r="P510" t="str">
            <v>6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HLBU1433782           </v>
          </cell>
          <cell r="U510" t="str">
            <v>11/03/2022</v>
          </cell>
          <cell r="V510" t="str">
            <v>11/03/2022</v>
          </cell>
          <cell r="W510" t="str">
            <v>Mariana A1409950105</v>
          </cell>
          <cell r="X510" t="str">
            <v>EM DESOVA</v>
          </cell>
          <cell r="Y510" t="str">
            <v/>
          </cell>
          <cell r="Z510" t="str">
            <v>10</v>
          </cell>
          <cell r="AA510" t="str">
            <v>3</v>
          </cell>
          <cell r="AB510" t="str">
            <v>66</v>
          </cell>
          <cell r="AC510" t="str">
            <v>11</v>
          </cell>
          <cell r="AD510" t="str">
            <v xml:space="preserve">HLBU1433782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Sim</v>
          </cell>
          <cell r="AJ510" t="str">
            <v>16/02/2022</v>
          </cell>
          <cell r="AK510" t="str">
            <v>Marítimo</v>
          </cell>
          <cell r="AL510" t="str">
            <v>17/02/2022</v>
          </cell>
          <cell r="AM510" t="str">
            <v>01/03/2022</v>
          </cell>
          <cell r="AN510" t="str">
            <v>2204628777</v>
          </cell>
        </row>
        <row r="511">
          <cell r="B511">
            <v>80536068</v>
          </cell>
          <cell r="C511" t="str">
            <v xml:space="preserve">540201897 </v>
          </cell>
          <cell r="E511" t="str">
            <v/>
          </cell>
          <cell r="F511" t="str">
            <v>VERDE</v>
          </cell>
          <cell r="G511" t="str">
            <v xml:space="preserve">UASC ZAMZAM                                       </v>
          </cell>
          <cell r="H511" t="str">
            <v>8</v>
          </cell>
          <cell r="I511" t="str">
            <v>0</v>
          </cell>
          <cell r="J511">
            <v>59</v>
          </cell>
          <cell r="K511" t="str">
            <v>30</v>
          </cell>
          <cell r="L511" t="str">
            <v>59</v>
          </cell>
          <cell r="M511" t="str">
            <v>311</v>
          </cell>
          <cell r="N511" t="str">
            <v>11</v>
          </cell>
          <cell r="O511" t="str">
            <v>1</v>
          </cell>
          <cell r="P511" t="str">
            <v>2</v>
          </cell>
          <cell r="Q511" t="str">
            <v>3</v>
          </cell>
          <cell r="R511" t="str">
            <v>3</v>
          </cell>
          <cell r="S511" t="str">
            <v>Não</v>
          </cell>
          <cell r="T511" t="str">
            <v xml:space="preserve">TCLU5038136           </v>
          </cell>
          <cell r="U511" t="str">
            <v>10/03/2022</v>
          </cell>
          <cell r="V511" t="str">
            <v>11/03/2022</v>
          </cell>
          <cell r="W511" t="str">
            <v>CJ. CAMBIO ( ALVARO ) PUXE SBL/ Carlos A4571501773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3</v>
          </cell>
          <cell r="AB511" t="str">
            <v>21</v>
          </cell>
          <cell r="AC511" t="str">
            <v>11</v>
          </cell>
          <cell r="AD511" t="str">
            <v xml:space="preserve">TCLU5038136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Não</v>
          </cell>
          <cell r="AJ511" t="str">
            <v>16/02/2022</v>
          </cell>
          <cell r="AK511" t="str">
            <v>Marítimo</v>
          </cell>
          <cell r="AL511" t="str">
            <v>17/02/2022</v>
          </cell>
          <cell r="AM511" t="str">
            <v>01/03/2022</v>
          </cell>
          <cell r="AN511" t="str">
            <v>2204634670</v>
          </cell>
        </row>
        <row r="512">
          <cell r="B512">
            <v>80536051</v>
          </cell>
          <cell r="C512" t="str">
            <v xml:space="preserve">540201912 </v>
          </cell>
          <cell r="E512" t="str">
            <v/>
          </cell>
          <cell r="F512" t="str">
            <v>VERDE</v>
          </cell>
          <cell r="G512" t="str">
            <v xml:space="preserve">UASC ZAMZAM                                       </v>
          </cell>
          <cell r="H512" t="str">
            <v>9</v>
          </cell>
          <cell r="I512" t="str">
            <v>0</v>
          </cell>
          <cell r="J512">
            <v>116</v>
          </cell>
          <cell r="K512" t="str">
            <v>8</v>
          </cell>
          <cell r="L512" t="str">
            <v>116</v>
          </cell>
          <cell r="M512" t="str">
            <v>743</v>
          </cell>
          <cell r="N512" t="str">
            <v>34</v>
          </cell>
          <cell r="O512" t="str">
            <v>1</v>
          </cell>
          <cell r="P512" t="str">
            <v>18</v>
          </cell>
          <cell r="Q512" t="str">
            <v>1</v>
          </cell>
          <cell r="R512" t="str">
            <v>1</v>
          </cell>
          <cell r="S512" t="str">
            <v>Não</v>
          </cell>
          <cell r="T512" t="str">
            <v xml:space="preserve">HLXU8519484           </v>
          </cell>
          <cell r="U512" t="str">
            <v>09/03/2022</v>
          </cell>
          <cell r="V512" t="str">
            <v>09/03/2022</v>
          </cell>
          <cell r="W512" t="str">
            <v>Rodrigo N304017008016 / Ronie N910143008012</v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5</v>
          </cell>
          <cell r="AB512" t="str">
            <v>64</v>
          </cell>
          <cell r="AC512" t="str">
            <v>11</v>
          </cell>
          <cell r="AD512" t="str">
            <v xml:space="preserve">HLXU8519484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Sim</v>
          </cell>
          <cell r="AJ512" t="str">
            <v>16/02/2022</v>
          </cell>
          <cell r="AK512" t="str">
            <v>Marítimo</v>
          </cell>
          <cell r="AL512" t="str">
            <v>17/02/2022</v>
          </cell>
          <cell r="AM512" t="str">
            <v>01/03/2022</v>
          </cell>
          <cell r="AN512" t="str">
            <v>2204487138</v>
          </cell>
        </row>
        <row r="513">
          <cell r="B513">
            <v>80536092</v>
          </cell>
          <cell r="C513" t="str">
            <v xml:space="preserve">540201934 </v>
          </cell>
          <cell r="E513" t="str">
            <v/>
          </cell>
          <cell r="F513" t="str">
            <v>VERDE</v>
          </cell>
          <cell r="G513" t="str">
            <v xml:space="preserve">UASC ZAMZAM                                       </v>
          </cell>
          <cell r="H513" t="str">
            <v>8</v>
          </cell>
          <cell r="I513" t="str">
            <v>0</v>
          </cell>
          <cell r="J513">
            <v>80</v>
          </cell>
          <cell r="K513" t="str">
            <v>27</v>
          </cell>
          <cell r="L513" t="str">
            <v>80</v>
          </cell>
          <cell r="M513" t="str">
            <v>291</v>
          </cell>
          <cell r="N513" t="str">
            <v>72</v>
          </cell>
          <cell r="O513" t="str">
            <v>9</v>
          </cell>
          <cell r="P513" t="str">
            <v>29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BMOU5623941           </v>
          </cell>
          <cell r="U513" t="str">
            <v>10/03/2022</v>
          </cell>
          <cell r="V513" t="str">
            <v>09/03/2022</v>
          </cell>
          <cell r="W513" t="str">
            <v>Carlos A4571500673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4</v>
          </cell>
          <cell r="AB513" t="str">
            <v>61</v>
          </cell>
          <cell r="AC513" t="str">
            <v>11</v>
          </cell>
          <cell r="AD513" t="str">
            <v xml:space="preserve">BMOU5623941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16/02/2022</v>
          </cell>
          <cell r="AK513" t="str">
            <v>Marítimo</v>
          </cell>
          <cell r="AL513" t="str">
            <v>17/02/2022</v>
          </cell>
          <cell r="AM513" t="str">
            <v>01/03/2022</v>
          </cell>
          <cell r="AN513" t="str">
            <v>2204577684</v>
          </cell>
        </row>
        <row r="514">
          <cell r="B514">
            <v>80536626</v>
          </cell>
          <cell r="C514" t="str">
            <v xml:space="preserve">540201942 </v>
          </cell>
          <cell r="E514" t="str">
            <v/>
          </cell>
          <cell r="F514" t="str">
            <v>VERDE</v>
          </cell>
          <cell r="G514" t="str">
            <v xml:space="preserve">UASC ZAMZAM                                       </v>
          </cell>
          <cell r="H514" t="str">
            <v>8</v>
          </cell>
          <cell r="I514" t="str">
            <v>0</v>
          </cell>
          <cell r="J514">
            <v>24</v>
          </cell>
          <cell r="K514" t="str">
            <v>8</v>
          </cell>
          <cell r="L514" t="str">
            <v>24</v>
          </cell>
          <cell r="M514" t="str">
            <v>0</v>
          </cell>
          <cell r="N514" t="str">
            <v>34</v>
          </cell>
          <cell r="O514" t="str">
            <v>15</v>
          </cell>
          <cell r="P514" t="str">
            <v>10</v>
          </cell>
          <cell r="Q514" t="str">
            <v>1</v>
          </cell>
          <cell r="R514" t="str">
            <v>1</v>
          </cell>
          <cell r="S514" t="str">
            <v>Não</v>
          </cell>
          <cell r="T514" t="str">
            <v xml:space="preserve">HLXU6423547           </v>
          </cell>
          <cell r="U514" t="str">
            <v>10/03/2022</v>
          </cell>
          <cell r="V514" t="str">
            <v>10/03/2022</v>
          </cell>
          <cell r="W514" t="str">
            <v>Rodrigo A9483533512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1</v>
          </cell>
          <cell r="AB514" t="str">
            <v>60</v>
          </cell>
          <cell r="AC514" t="str">
            <v>11</v>
          </cell>
          <cell r="AD514" t="str">
            <v xml:space="preserve">HLXU6423547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Sim</v>
          </cell>
          <cell r="AJ514" t="str">
            <v>16/02/2022</v>
          </cell>
          <cell r="AK514" t="str">
            <v>Marítimo</v>
          </cell>
          <cell r="AL514" t="str">
            <v>17/02/2022</v>
          </cell>
          <cell r="AM514" t="str">
            <v>01/03/2022</v>
          </cell>
          <cell r="AN514" t="str">
            <v>2204633126</v>
          </cell>
        </row>
        <row r="515">
          <cell r="B515">
            <v>80536146</v>
          </cell>
          <cell r="C515" t="str">
            <v xml:space="preserve">540201943 </v>
          </cell>
          <cell r="E515" t="str">
            <v/>
          </cell>
          <cell r="F515" t="str">
            <v>VERDE</v>
          </cell>
          <cell r="G515" t="str">
            <v xml:space="preserve">UASC ZAMZAM                                       </v>
          </cell>
          <cell r="H515" t="str">
            <v>4</v>
          </cell>
          <cell r="I515" t="str">
            <v>0</v>
          </cell>
          <cell r="J515">
            <v>21</v>
          </cell>
          <cell r="K515" t="str">
            <v>7</v>
          </cell>
          <cell r="L515" t="str">
            <v>21</v>
          </cell>
          <cell r="M515" t="str">
            <v>0</v>
          </cell>
          <cell r="N515" t="str">
            <v>7</v>
          </cell>
          <cell r="O515" t="str">
            <v>14</v>
          </cell>
          <cell r="P515" t="str">
            <v>25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SEGU5813698           </v>
          </cell>
          <cell r="U515" t="str">
            <v>04/03/2022</v>
          </cell>
          <cell r="V515" t="str">
            <v>14/03/2022</v>
          </cell>
          <cell r="W515" t="str">
            <v>BANCOS ( ALVARO ) PUXE SBL / Leticia A9408900576      7354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3</v>
          </cell>
          <cell r="AB515" t="str">
            <v>47</v>
          </cell>
          <cell r="AC515" t="str">
            <v>11</v>
          </cell>
          <cell r="AD515" t="str">
            <v xml:space="preserve">SEGU5813698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Não</v>
          </cell>
          <cell r="AJ515" t="str">
            <v>16/02/2022</v>
          </cell>
          <cell r="AK515" t="str">
            <v>Marítimo</v>
          </cell>
          <cell r="AL515" t="str">
            <v>17/02/2022</v>
          </cell>
          <cell r="AM515" t="str">
            <v>01/03/2022</v>
          </cell>
          <cell r="AN515" t="str">
            <v>2204836353</v>
          </cell>
        </row>
        <row r="516">
          <cell r="B516">
            <v>80536124</v>
          </cell>
          <cell r="C516" t="str">
            <v xml:space="preserve">540201946 </v>
          </cell>
          <cell r="E516" t="str">
            <v/>
          </cell>
          <cell r="F516" t="str">
            <v>VERDE</v>
          </cell>
          <cell r="G516" t="str">
            <v xml:space="preserve">UASC ZAMZAM                                       </v>
          </cell>
          <cell r="H516" t="str">
            <v>7</v>
          </cell>
          <cell r="I516" t="str">
            <v>0</v>
          </cell>
          <cell r="J516">
            <v>54</v>
          </cell>
          <cell r="K516" t="str">
            <v>16</v>
          </cell>
          <cell r="L516" t="str">
            <v>54</v>
          </cell>
          <cell r="M516" t="str">
            <v>347</v>
          </cell>
          <cell r="N516" t="str">
            <v>53</v>
          </cell>
          <cell r="O516" t="str">
            <v>3</v>
          </cell>
          <cell r="P516" t="str">
            <v>13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HLXU8444831           </v>
          </cell>
          <cell r="U516" t="str">
            <v>11/03/2022</v>
          </cell>
          <cell r="V516" t="str">
            <v>11/03/2022</v>
          </cell>
          <cell r="W516" t="str">
            <v>REFORCO DIR ( DARIO ) PUXE SBL/ Patrick A0004461003</v>
          </cell>
          <cell r="X516" t="str">
            <v>FINALIZADO</v>
          </cell>
          <cell r="Y516" t="str">
            <v/>
          </cell>
          <cell r="Z516" t="str">
            <v>20</v>
          </cell>
          <cell r="AA516" t="str">
            <v>1</v>
          </cell>
          <cell r="AB516" t="str">
            <v>42</v>
          </cell>
          <cell r="AC516" t="str">
            <v>11</v>
          </cell>
          <cell r="AD516" t="str">
            <v xml:space="preserve">HLXU8444831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16/02/2022</v>
          </cell>
          <cell r="AK516" t="str">
            <v>Marítimo</v>
          </cell>
          <cell r="AL516" t="str">
            <v>17/02/2022</v>
          </cell>
          <cell r="AM516" t="str">
            <v>01/03/2022</v>
          </cell>
          <cell r="AN516" t="str">
            <v>2204731578</v>
          </cell>
        </row>
        <row r="517">
          <cell r="B517">
            <v>80536109</v>
          </cell>
          <cell r="C517" t="str">
            <v xml:space="preserve">540201947 </v>
          </cell>
          <cell r="E517" t="str">
            <v/>
          </cell>
          <cell r="F517" t="str">
            <v>VERDE</v>
          </cell>
          <cell r="G517" t="str">
            <v xml:space="preserve">UASC ZAMZAM                                       </v>
          </cell>
          <cell r="H517" t="str">
            <v>3</v>
          </cell>
          <cell r="I517" t="str">
            <v>0</v>
          </cell>
          <cell r="J517">
            <v>7</v>
          </cell>
          <cell r="K517" t="str">
            <v>4</v>
          </cell>
          <cell r="L517" t="str">
            <v>7</v>
          </cell>
          <cell r="M517" t="str">
            <v>0</v>
          </cell>
          <cell r="N517" t="str">
            <v>27</v>
          </cell>
          <cell r="O517" t="str">
            <v>0</v>
          </cell>
          <cell r="P517" t="str">
            <v>22</v>
          </cell>
          <cell r="Q517" t="str">
            <v>0</v>
          </cell>
          <cell r="R517" t="str">
            <v>0</v>
          </cell>
          <cell r="S517" t="str">
            <v>Não</v>
          </cell>
          <cell r="T517" t="str">
            <v xml:space="preserve">FANU1830246           </v>
          </cell>
          <cell r="U517" t="str">
            <v>15/03/2022</v>
          </cell>
          <cell r="V517" t="str">
            <v>17/03/2022</v>
          </cell>
          <cell r="W517" t="str">
            <v>Milani A9408805370  7354 / Marcos A6511801500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1</v>
          </cell>
          <cell r="AB517" t="str">
            <v>50</v>
          </cell>
          <cell r="AC517" t="str">
            <v>11</v>
          </cell>
          <cell r="AD517" t="str">
            <v xml:space="preserve">FANU1830246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Sim</v>
          </cell>
          <cell r="AJ517" t="str">
            <v>16/02/2022</v>
          </cell>
          <cell r="AK517" t="str">
            <v>Marítimo</v>
          </cell>
          <cell r="AL517" t="str">
            <v>17/02/2022</v>
          </cell>
          <cell r="AM517" t="str">
            <v>01/03/2022</v>
          </cell>
          <cell r="AN517" t="str">
            <v>2204895740</v>
          </cell>
        </row>
        <row r="518">
          <cell r="B518">
            <v>80536120</v>
          </cell>
          <cell r="C518" t="str">
            <v xml:space="preserve">540201953 </v>
          </cell>
          <cell r="E518" t="str">
            <v/>
          </cell>
          <cell r="F518" t="str">
            <v>VERDE</v>
          </cell>
          <cell r="G518" t="str">
            <v xml:space="preserve">UASC ZAMZAM                                       </v>
          </cell>
          <cell r="H518" t="str">
            <v>8</v>
          </cell>
          <cell r="I518" t="str">
            <v>0</v>
          </cell>
          <cell r="J518">
            <v>67</v>
          </cell>
          <cell r="K518" t="str">
            <v>4</v>
          </cell>
          <cell r="L518" t="str">
            <v>67</v>
          </cell>
          <cell r="M518" t="str">
            <v>510</v>
          </cell>
          <cell r="N518" t="str">
            <v>24</v>
          </cell>
          <cell r="O518" t="str">
            <v>1</v>
          </cell>
          <cell r="P518" t="str">
            <v>2</v>
          </cell>
          <cell r="Q518" t="str">
            <v>1</v>
          </cell>
          <cell r="R518" t="str">
            <v>1</v>
          </cell>
          <cell r="S518" t="str">
            <v>Não</v>
          </cell>
          <cell r="T518" t="str">
            <v xml:space="preserve">HLBU2894069           </v>
          </cell>
          <cell r="U518" t="str">
            <v>10/03/2022</v>
          </cell>
          <cell r="V518" t="str">
            <v>09/03/2022</v>
          </cell>
          <cell r="W518" t="str">
            <v>Carlos N000000002922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1</v>
          </cell>
          <cell r="AB518" t="str">
            <v>38</v>
          </cell>
          <cell r="AC518" t="str">
            <v>11</v>
          </cell>
          <cell r="AD518" t="str">
            <v xml:space="preserve">HLBU2894069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Sim</v>
          </cell>
          <cell r="AJ518" t="str">
            <v>16/02/2022</v>
          </cell>
          <cell r="AK518" t="str">
            <v>Marítimo</v>
          </cell>
          <cell r="AL518" t="str">
            <v>17/02/2022</v>
          </cell>
          <cell r="AM518" t="str">
            <v>01/03/2022</v>
          </cell>
          <cell r="AN518" t="str">
            <v>2204571414</v>
          </cell>
        </row>
        <row r="519">
          <cell r="B519">
            <v>80536212</v>
          </cell>
          <cell r="C519" t="str">
            <v xml:space="preserve">540201955 </v>
          </cell>
          <cell r="E519" t="str">
            <v/>
          </cell>
          <cell r="F519" t="str">
            <v>VERDE</v>
          </cell>
          <cell r="G519" t="str">
            <v xml:space="preserve">UASC ZAMZAM                                       </v>
          </cell>
          <cell r="H519" t="str">
            <v>4</v>
          </cell>
          <cell r="I519" t="str">
            <v>0</v>
          </cell>
          <cell r="J519">
            <v>21</v>
          </cell>
          <cell r="K519" t="str">
            <v>8</v>
          </cell>
          <cell r="L519" t="str">
            <v>21</v>
          </cell>
          <cell r="M519" t="str">
            <v>0</v>
          </cell>
          <cell r="N519" t="str">
            <v>45</v>
          </cell>
          <cell r="O519" t="str">
            <v>23</v>
          </cell>
          <cell r="P519" t="str">
            <v>3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HLBU1298044           </v>
          </cell>
          <cell r="U519" t="str">
            <v>14/03/2022</v>
          </cell>
          <cell r="V519" t="str">
            <v>14/03/2022</v>
          </cell>
          <cell r="W519" t="str">
            <v>CJ. CAMBIO ( ALVARO ) PUXE SBL / Ronie A3892624935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3</v>
          </cell>
          <cell r="AB519" t="str">
            <v>71</v>
          </cell>
          <cell r="AC519" t="str">
            <v>11</v>
          </cell>
          <cell r="AD519" t="str">
            <v xml:space="preserve">HLBU1298044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Não</v>
          </cell>
          <cell r="AJ519" t="str">
            <v>16/02/2022</v>
          </cell>
          <cell r="AK519" t="str">
            <v>Marítimo</v>
          </cell>
          <cell r="AL519" t="str">
            <v>17/02/2022</v>
          </cell>
          <cell r="AM519" t="str">
            <v>01/03/2022</v>
          </cell>
          <cell r="AN519" t="str">
            <v>2204837724</v>
          </cell>
        </row>
        <row r="520">
          <cell r="B520">
            <v>80536734</v>
          </cell>
          <cell r="C520" t="str">
            <v xml:space="preserve">540201969 </v>
          </cell>
          <cell r="E520" t="str">
            <v/>
          </cell>
          <cell r="F520" t="str">
            <v>VERDE</v>
          </cell>
          <cell r="G520" t="str">
            <v xml:space="preserve">UASC ZAMZAM                                       </v>
          </cell>
          <cell r="H520" t="str">
            <v>8</v>
          </cell>
          <cell r="I520" t="str">
            <v>0</v>
          </cell>
          <cell r="J520">
            <v>23</v>
          </cell>
          <cell r="K520" t="str">
            <v>3</v>
          </cell>
          <cell r="L520" t="str">
            <v>23</v>
          </cell>
          <cell r="M520" t="str">
            <v>0</v>
          </cell>
          <cell r="N520" t="str">
            <v>29</v>
          </cell>
          <cell r="O520" t="str">
            <v>8</v>
          </cell>
          <cell r="P520" t="str">
            <v>18</v>
          </cell>
          <cell r="Q520" t="str">
            <v>0</v>
          </cell>
          <cell r="R520" t="str">
            <v>0</v>
          </cell>
          <cell r="S520" t="str">
            <v>Não</v>
          </cell>
          <cell r="T520" t="str">
            <v xml:space="preserve">FFAU1536747           </v>
          </cell>
          <cell r="U520" t="str">
            <v>10/03/2022</v>
          </cell>
          <cell r="V520" t="str">
            <v>11/03/2022</v>
          </cell>
          <cell r="W520" t="str">
            <v>Carlos A4571307915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1</v>
          </cell>
          <cell r="AB520" t="str">
            <v>55</v>
          </cell>
          <cell r="AC520" t="str">
            <v>11</v>
          </cell>
          <cell r="AD520" t="str">
            <v xml:space="preserve">FFAU1536747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Sim</v>
          </cell>
          <cell r="AJ520" t="str">
            <v>16/02/2022</v>
          </cell>
          <cell r="AK520" t="str">
            <v>Marítimo</v>
          </cell>
          <cell r="AL520" t="str">
            <v>17/02/2022</v>
          </cell>
          <cell r="AM520" t="str">
            <v>01/03/2022</v>
          </cell>
          <cell r="AN520" t="str">
            <v>2204634610</v>
          </cell>
        </row>
        <row r="521">
          <cell r="B521">
            <v>80536671</v>
          </cell>
          <cell r="C521" t="str">
            <v xml:space="preserve">540201972 </v>
          </cell>
          <cell r="E521" t="str">
            <v/>
          </cell>
          <cell r="F521" t="str">
            <v>VERDE</v>
          </cell>
          <cell r="G521" t="str">
            <v xml:space="preserve">UASC ZAMZAM                                       </v>
          </cell>
          <cell r="H521" t="str">
            <v>3</v>
          </cell>
          <cell r="I521" t="str">
            <v>0</v>
          </cell>
          <cell r="J521">
            <v>13</v>
          </cell>
          <cell r="K521" t="str">
            <v>6</v>
          </cell>
          <cell r="L521" t="str">
            <v>13</v>
          </cell>
          <cell r="M521" t="str">
            <v>0</v>
          </cell>
          <cell r="N521" t="str">
            <v>28</v>
          </cell>
          <cell r="O521" t="str">
            <v>10</v>
          </cell>
          <cell r="P521" t="str">
            <v>24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FLBU0127810           </v>
          </cell>
          <cell r="U521" t="str">
            <v>15/03/2022</v>
          </cell>
          <cell r="V521" t="str">
            <v>16/03/2022</v>
          </cell>
          <cell r="W521" t="str">
            <v>Rodrigo A4104200202</v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1</v>
          </cell>
          <cell r="AB521" t="str">
            <v>62</v>
          </cell>
          <cell r="AC521" t="str">
            <v>11</v>
          </cell>
          <cell r="AD521" t="str">
            <v xml:space="preserve">FLBU0127810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Não</v>
          </cell>
          <cell r="AJ521" t="str">
            <v>16/02/2022</v>
          </cell>
          <cell r="AK521" t="str">
            <v>Marítimo</v>
          </cell>
          <cell r="AL521" t="str">
            <v>17/02/2022</v>
          </cell>
          <cell r="AM521" t="str">
            <v>01/03/2022</v>
          </cell>
          <cell r="AN521" t="str">
            <v>2204895481</v>
          </cell>
        </row>
        <row r="522">
          <cell r="B522">
            <v>80536894</v>
          </cell>
          <cell r="C522" t="str">
            <v xml:space="preserve">540201974 </v>
          </cell>
          <cell r="E522" t="str">
            <v/>
          </cell>
          <cell r="F522" t="str">
            <v>VERDE</v>
          </cell>
          <cell r="G522" t="str">
            <v xml:space="preserve">UASC ZAMZAM                                       </v>
          </cell>
          <cell r="H522" t="str">
            <v>8</v>
          </cell>
          <cell r="I522" t="str">
            <v>0</v>
          </cell>
          <cell r="J522">
            <v>67</v>
          </cell>
          <cell r="K522" t="str">
            <v>10</v>
          </cell>
          <cell r="L522" t="str">
            <v>67</v>
          </cell>
          <cell r="M522" t="str">
            <v>568</v>
          </cell>
          <cell r="N522" t="str">
            <v>8</v>
          </cell>
          <cell r="O522" t="str">
            <v>6</v>
          </cell>
          <cell r="P522" t="str">
            <v>13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HLBU2543212           </v>
          </cell>
          <cell r="U522" t="str">
            <v>08/03/2022</v>
          </cell>
          <cell r="V522" t="str">
            <v>08/03/2022</v>
          </cell>
          <cell r="W522" t="str">
            <v>Guilherme A0019975471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4</v>
          </cell>
          <cell r="AB522" t="str">
            <v>41</v>
          </cell>
          <cell r="AC522" t="str">
            <v>11</v>
          </cell>
          <cell r="AD522" t="str">
            <v xml:space="preserve">HLBU2543212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16/02/2022</v>
          </cell>
          <cell r="AK522" t="str">
            <v>Marítimo</v>
          </cell>
          <cell r="AL522" t="str">
            <v>17/02/2022</v>
          </cell>
          <cell r="AM522" t="str">
            <v>01/03/2022</v>
          </cell>
          <cell r="AN522" t="str">
            <v>2204575371</v>
          </cell>
        </row>
        <row r="523">
          <cell r="B523">
            <v>80536899</v>
          </cell>
          <cell r="C523" t="str">
            <v xml:space="preserve">540201975 </v>
          </cell>
          <cell r="E523" t="str">
            <v/>
          </cell>
          <cell r="F523" t="str">
            <v>VERDE</v>
          </cell>
          <cell r="G523" t="str">
            <v xml:space="preserve">UASC ZAMZAM                                       </v>
          </cell>
          <cell r="H523" t="str">
            <v>7</v>
          </cell>
          <cell r="I523" t="str">
            <v>0</v>
          </cell>
          <cell r="J523">
            <v>74</v>
          </cell>
          <cell r="K523" t="str">
            <v>13</v>
          </cell>
          <cell r="L523" t="str">
            <v>74</v>
          </cell>
          <cell r="M523" t="str">
            <v>298</v>
          </cell>
          <cell r="N523" t="str">
            <v>11</v>
          </cell>
          <cell r="O523" t="str">
            <v>19</v>
          </cell>
          <cell r="P523" t="str">
            <v>7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CAIU4300899           </v>
          </cell>
          <cell r="U523" t="str">
            <v>15/03/2022</v>
          </cell>
          <cell r="V523" t="str">
            <v>16/03/2022</v>
          </cell>
          <cell r="W523" t="str">
            <v>Guilherme A9060530358 / Ronie A9602651332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3</v>
          </cell>
          <cell r="AB523" t="str">
            <v>45</v>
          </cell>
          <cell r="AC523" t="str">
            <v>11</v>
          </cell>
          <cell r="AD523" t="str">
            <v xml:space="preserve">CAIU4300899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Sim</v>
          </cell>
          <cell r="AJ523" t="str">
            <v>16/02/2022</v>
          </cell>
          <cell r="AK523" t="str">
            <v>Marítimo</v>
          </cell>
          <cell r="AL523" t="str">
            <v>17/02/2022</v>
          </cell>
          <cell r="AM523" t="str">
            <v>01/03/2022</v>
          </cell>
          <cell r="AN523" t="str">
            <v>2204720207</v>
          </cell>
        </row>
        <row r="524">
          <cell r="B524">
            <v>80536900</v>
          </cell>
          <cell r="C524" t="str">
            <v xml:space="preserve">540201976 </v>
          </cell>
          <cell r="E524" t="str">
            <v/>
          </cell>
          <cell r="F524" t="str">
            <v>VERDE</v>
          </cell>
          <cell r="G524" t="str">
            <v xml:space="preserve">UASC ZAMZAM                                       </v>
          </cell>
          <cell r="H524" t="str">
            <v>9</v>
          </cell>
          <cell r="I524" t="str">
            <v>0</v>
          </cell>
          <cell r="J524">
            <v>31</v>
          </cell>
          <cell r="K524" t="str">
            <v>7</v>
          </cell>
          <cell r="L524" t="str">
            <v>31</v>
          </cell>
          <cell r="M524" t="str">
            <v>174</v>
          </cell>
          <cell r="N524" t="str">
            <v>28</v>
          </cell>
          <cell r="O524" t="str">
            <v>11</v>
          </cell>
          <cell r="P524" t="str">
            <v>13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UACU5353707           </v>
          </cell>
          <cell r="U524" t="str">
            <v>10/03/2022</v>
          </cell>
          <cell r="V524" t="str">
            <v>09/03/2022</v>
          </cell>
          <cell r="W524" t="str">
            <v>CJ TRAVESSA ( DARIO ) PUXE SBL/ Carlos A0019904605</v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1</v>
          </cell>
          <cell r="AB524" t="str">
            <v>55</v>
          </cell>
          <cell r="AC524" t="str">
            <v>11</v>
          </cell>
          <cell r="AD524" t="str">
            <v xml:space="preserve">UACU5353707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Processado</v>
          </cell>
          <cell r="AI524" t="str">
            <v>Não</v>
          </cell>
          <cell r="AJ524" t="str">
            <v>16/02/2022</v>
          </cell>
          <cell r="AK524" t="str">
            <v>Marítimo</v>
          </cell>
          <cell r="AL524" t="str">
            <v>17/02/2022</v>
          </cell>
          <cell r="AM524" t="str">
            <v>01/03/2022</v>
          </cell>
          <cell r="AN524" t="str">
            <v>2204487065</v>
          </cell>
        </row>
        <row r="525">
          <cell r="B525">
            <v>80536111</v>
          </cell>
          <cell r="C525" t="str">
            <v xml:space="preserve">540202155 </v>
          </cell>
          <cell r="E525" t="str">
            <v/>
          </cell>
          <cell r="F525" t="str">
            <v>VERDE</v>
          </cell>
          <cell r="G525" t="str">
            <v xml:space="preserve">UASC ZAMZAM                                       </v>
          </cell>
          <cell r="H525" t="str">
            <v>9</v>
          </cell>
          <cell r="I525" t="str">
            <v>0</v>
          </cell>
          <cell r="J525">
            <v>45</v>
          </cell>
          <cell r="K525" t="str">
            <v>6</v>
          </cell>
          <cell r="L525" t="str">
            <v>45</v>
          </cell>
          <cell r="M525" t="str">
            <v>560</v>
          </cell>
          <cell r="N525" t="str">
            <v>34</v>
          </cell>
          <cell r="O525" t="str">
            <v>0</v>
          </cell>
          <cell r="P525" t="str">
            <v>3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BMOU4282141           </v>
          </cell>
          <cell r="U525" t="str">
            <v>11/03/2022</v>
          </cell>
          <cell r="V525" t="str">
            <v>11/03/2022</v>
          </cell>
          <cell r="W525" t="str">
            <v>Rodrigo A3873320271</v>
          </cell>
          <cell r="X525" t="str">
            <v>FINALIZADO</v>
          </cell>
          <cell r="Y525" t="str">
            <v/>
          </cell>
          <cell r="Z525" t="str">
            <v>20</v>
          </cell>
          <cell r="AA525" t="str">
            <v>3</v>
          </cell>
          <cell r="AB525" t="str">
            <v>45</v>
          </cell>
          <cell r="AC525" t="str">
            <v>11</v>
          </cell>
          <cell r="AD525" t="str">
            <v xml:space="preserve">BMOU4282141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16/02/2022</v>
          </cell>
          <cell r="AK525" t="str">
            <v>Marítimo</v>
          </cell>
          <cell r="AL525" t="str">
            <v>17/02/2022</v>
          </cell>
          <cell r="AM525" t="str">
            <v>01/03/2022</v>
          </cell>
          <cell r="AN525" t="str">
            <v>2204463689</v>
          </cell>
        </row>
        <row r="526">
          <cell r="B526">
            <v>80536148</v>
          </cell>
          <cell r="C526" t="str">
            <v xml:space="preserve">540202292 </v>
          </cell>
          <cell r="E526" t="str">
            <v/>
          </cell>
          <cell r="F526" t="str">
            <v/>
          </cell>
          <cell r="G526" t="str">
            <v xml:space="preserve">MSC MICHELA                                       </v>
          </cell>
          <cell r="H526"/>
          <cell r="I526" t="str">
            <v/>
          </cell>
          <cell r="J526">
            <v>39</v>
          </cell>
          <cell r="K526" t="str">
            <v>14</v>
          </cell>
          <cell r="L526" t="str">
            <v>39</v>
          </cell>
          <cell r="M526" t="str">
            <v>260</v>
          </cell>
          <cell r="N526" t="str">
            <v>1</v>
          </cell>
          <cell r="O526" t="str">
            <v>3</v>
          </cell>
          <cell r="P526" t="str">
            <v>33</v>
          </cell>
          <cell r="Q526" t="str">
            <v>0</v>
          </cell>
          <cell r="R526" t="str">
            <v>0</v>
          </cell>
          <cell r="S526" t="str">
            <v>Não</v>
          </cell>
          <cell r="T526" t="str">
            <v xml:space="preserve">FANU1447453           </v>
          </cell>
          <cell r="U526"/>
          <cell r="V526" t="str">
            <v>24/03/2022</v>
          </cell>
          <cell r="W526" t="str">
            <v/>
          </cell>
          <cell r="X526" t="str">
            <v>DTA TRANSP</v>
          </cell>
          <cell r="Y526" t="str">
            <v/>
          </cell>
          <cell r="Z526" t="str">
            <v xml:space="preserve">7 </v>
          </cell>
          <cell r="AA526" t="str">
            <v>0</v>
          </cell>
          <cell r="AB526" t="str">
            <v>51</v>
          </cell>
          <cell r="AC526" t="str">
            <v>11</v>
          </cell>
          <cell r="AD526" t="str">
            <v xml:space="preserve">FANU1447453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01/02/2022</v>
          </cell>
          <cell r="AK526" t="str">
            <v>Marítimo</v>
          </cell>
          <cell r="AL526" t="str">
            <v>03/03/2022</v>
          </cell>
          <cell r="AM526" t="str">
            <v>16/03/2022</v>
          </cell>
          <cell r="AN526" t="str">
            <v xml:space="preserve">          </v>
          </cell>
        </row>
        <row r="527">
          <cell r="B527">
            <v>80536784</v>
          </cell>
          <cell r="C527" t="str">
            <v xml:space="preserve">540202293 </v>
          </cell>
          <cell r="E527" t="str">
            <v/>
          </cell>
          <cell r="F527" t="str">
            <v/>
          </cell>
          <cell r="G527" t="str">
            <v xml:space="preserve">MSC MICHELA                                       </v>
          </cell>
          <cell r="H527"/>
          <cell r="I527" t="str">
            <v/>
          </cell>
          <cell r="J527">
            <v>15</v>
          </cell>
          <cell r="K527" t="str">
            <v>12</v>
          </cell>
          <cell r="L527" t="str">
            <v>15</v>
          </cell>
          <cell r="M527" t="str">
            <v>6</v>
          </cell>
          <cell r="N527" t="str">
            <v>8</v>
          </cell>
          <cell r="O527" t="str">
            <v>25</v>
          </cell>
          <cell r="P527" t="str">
            <v>8</v>
          </cell>
          <cell r="Q527" t="str">
            <v>0</v>
          </cell>
          <cell r="R527" t="str">
            <v>0</v>
          </cell>
          <cell r="S527" t="str">
            <v>Não</v>
          </cell>
          <cell r="T527" t="str">
            <v xml:space="preserve">TCLU5003042           </v>
          </cell>
          <cell r="U527"/>
          <cell r="V527" t="str">
            <v>21/03/2022</v>
          </cell>
          <cell r="W527" t="str">
            <v/>
          </cell>
          <cell r="X527" t="str">
            <v>DTA TRANSP</v>
          </cell>
          <cell r="Y527" t="str">
            <v/>
          </cell>
          <cell r="Z527" t="str">
            <v xml:space="preserve">7 </v>
          </cell>
          <cell r="AA527" t="str">
            <v>0</v>
          </cell>
          <cell r="AB527" t="str">
            <v>47</v>
          </cell>
          <cell r="AC527" t="str">
            <v>11</v>
          </cell>
          <cell r="AD527" t="str">
            <v xml:space="preserve">TCLU5003042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18/02/2022</v>
          </cell>
          <cell r="AK527" t="str">
            <v>Marítimo</v>
          </cell>
          <cell r="AL527" t="str">
            <v>03/03/2022</v>
          </cell>
          <cell r="AM527" t="str">
            <v>16/03/2022</v>
          </cell>
          <cell r="AN527" t="str">
            <v xml:space="preserve">          </v>
          </cell>
        </row>
        <row r="528">
          <cell r="B528">
            <v>80536877</v>
          </cell>
          <cell r="C528" t="str">
            <v xml:space="preserve">540202294 </v>
          </cell>
          <cell r="E528" t="str">
            <v/>
          </cell>
          <cell r="F528" t="str">
            <v/>
          </cell>
          <cell r="G528" t="str">
            <v xml:space="preserve">MSC MICHELA                                       </v>
          </cell>
          <cell r="H528"/>
          <cell r="I528" t="str">
            <v/>
          </cell>
          <cell r="J528">
            <v>9</v>
          </cell>
          <cell r="K528" t="str">
            <v>5</v>
          </cell>
          <cell r="L528" t="str">
            <v>9</v>
          </cell>
          <cell r="M528" t="str">
            <v>0</v>
          </cell>
          <cell r="N528" t="str">
            <v>23</v>
          </cell>
          <cell r="O528" t="str">
            <v>31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FANU1169455           </v>
          </cell>
          <cell r="U528"/>
          <cell r="V528" t="str">
            <v>21/03/2022</v>
          </cell>
          <cell r="W528" t="str">
            <v>CJ. CAMBIO ( ALVARO ) PUXE SBL</v>
          </cell>
          <cell r="X528" t="str">
            <v>DTA TRANSP</v>
          </cell>
          <cell r="Y528" t="str">
            <v/>
          </cell>
          <cell r="Z528" t="str">
            <v xml:space="preserve">7 </v>
          </cell>
          <cell r="AA528" t="str">
            <v>0</v>
          </cell>
          <cell r="AB528" t="str">
            <v>54</v>
          </cell>
          <cell r="AC528" t="str">
            <v>11</v>
          </cell>
          <cell r="AD528" t="str">
            <v xml:space="preserve">FANU1169455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18/02/2022</v>
          </cell>
          <cell r="AK528" t="str">
            <v>Marítimo</v>
          </cell>
          <cell r="AL528" t="str">
            <v>03/03/2022</v>
          </cell>
          <cell r="AM528" t="str">
            <v>16/03/2022</v>
          </cell>
          <cell r="AN528" t="str">
            <v xml:space="preserve">          </v>
          </cell>
        </row>
        <row r="529">
          <cell r="B529">
            <v>80536829</v>
          </cell>
          <cell r="C529" t="str">
            <v xml:space="preserve">540202295 </v>
          </cell>
          <cell r="E529" t="str">
            <v/>
          </cell>
          <cell r="F529" t="str">
            <v/>
          </cell>
          <cell r="G529" t="str">
            <v xml:space="preserve">MSC MICHELA                                       </v>
          </cell>
          <cell r="H529"/>
          <cell r="I529" t="str">
            <v/>
          </cell>
          <cell r="J529">
            <v>13</v>
          </cell>
          <cell r="K529" t="str">
            <v>3</v>
          </cell>
          <cell r="L529" t="str">
            <v>13</v>
          </cell>
          <cell r="M529" t="str">
            <v>0</v>
          </cell>
          <cell r="N529" t="str">
            <v>4</v>
          </cell>
          <cell r="O529" t="str">
            <v>22</v>
          </cell>
          <cell r="P529" t="str">
            <v>18</v>
          </cell>
          <cell r="Q529" t="str">
            <v>0</v>
          </cell>
          <cell r="R529" t="str">
            <v>0</v>
          </cell>
          <cell r="S529" t="str">
            <v>Não</v>
          </cell>
          <cell r="T529" t="str">
            <v xml:space="preserve">HLXU8225875           </v>
          </cell>
          <cell r="U529"/>
          <cell r="V529" t="str">
            <v>24/03/2022</v>
          </cell>
          <cell r="W529" t="str">
            <v/>
          </cell>
          <cell r="X529" t="str">
            <v>DTA TRANSP</v>
          </cell>
          <cell r="Y529" t="str">
            <v/>
          </cell>
          <cell r="Z529" t="str">
            <v xml:space="preserve">7 </v>
          </cell>
          <cell r="AA529" t="str">
            <v>0</v>
          </cell>
          <cell r="AB529" t="str">
            <v>44</v>
          </cell>
          <cell r="AC529" t="str">
            <v>11</v>
          </cell>
          <cell r="AD529" t="str">
            <v xml:space="preserve">HLXU8225875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04/02/2022</v>
          </cell>
          <cell r="AK529" t="str">
            <v>Marítimo</v>
          </cell>
          <cell r="AL529" t="str">
            <v>03/03/2022</v>
          </cell>
          <cell r="AM529" t="str">
            <v>16/03/2022</v>
          </cell>
          <cell r="AN529" t="str">
            <v xml:space="preserve">          </v>
          </cell>
        </row>
        <row r="530">
          <cell r="B530">
            <v>80536895</v>
          </cell>
          <cell r="C530" t="str">
            <v xml:space="preserve">540202296 </v>
          </cell>
          <cell r="E530" t="str">
            <v/>
          </cell>
          <cell r="F530" t="str">
            <v/>
          </cell>
          <cell r="G530" t="str">
            <v xml:space="preserve">MSC MICHELA                                       </v>
          </cell>
          <cell r="H530"/>
          <cell r="I530" t="str">
            <v/>
          </cell>
          <cell r="J530">
            <v>8</v>
          </cell>
          <cell r="K530" t="str">
            <v>8</v>
          </cell>
          <cell r="L530" t="str">
            <v>8</v>
          </cell>
          <cell r="M530" t="str">
            <v>0</v>
          </cell>
          <cell r="N530" t="str">
            <v>27</v>
          </cell>
          <cell r="O530" t="str">
            <v>0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CAIU4379403           </v>
          </cell>
          <cell r="U530"/>
          <cell r="V530" t="str">
            <v>21/03/2022</v>
          </cell>
          <cell r="W530" t="str">
            <v>CJ. CAMBIO ( ALVARO ) PUXE SBL</v>
          </cell>
          <cell r="X530" t="str">
            <v>DTA TRANSP</v>
          </cell>
          <cell r="Y530" t="str">
            <v/>
          </cell>
          <cell r="Z530" t="str">
            <v xml:space="preserve">7 </v>
          </cell>
          <cell r="AA530" t="str">
            <v>0</v>
          </cell>
          <cell r="AB530" t="str">
            <v>27</v>
          </cell>
          <cell r="AC530" t="str">
            <v>11</v>
          </cell>
          <cell r="AD530" t="str">
            <v xml:space="preserve">CAIU4379403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18/02/2022</v>
          </cell>
          <cell r="AK530" t="str">
            <v>Marítimo</v>
          </cell>
          <cell r="AL530" t="str">
            <v>03/03/2022</v>
          </cell>
          <cell r="AM530" t="str">
            <v>16/03/2022</v>
          </cell>
          <cell r="AN530" t="str">
            <v xml:space="preserve">          </v>
          </cell>
        </row>
        <row r="531">
          <cell r="B531">
            <v>80537767</v>
          </cell>
          <cell r="C531" t="str">
            <v xml:space="preserve">540202297 </v>
          </cell>
          <cell r="E531" t="str">
            <v/>
          </cell>
          <cell r="F531" t="str">
            <v/>
          </cell>
          <cell r="G531" t="str">
            <v xml:space="preserve">MSC MICHELA                                       </v>
          </cell>
          <cell r="H531"/>
          <cell r="I531" t="str">
            <v/>
          </cell>
          <cell r="J531">
            <v>40</v>
          </cell>
          <cell r="K531" t="str">
            <v>25</v>
          </cell>
          <cell r="L531" t="str">
            <v>40</v>
          </cell>
          <cell r="M531" t="str">
            <v>261</v>
          </cell>
          <cell r="N531" t="str">
            <v>36</v>
          </cell>
          <cell r="O531" t="str">
            <v>0</v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TRHU4552990           </v>
          </cell>
          <cell r="U531"/>
          <cell r="V531" t="str">
            <v>24/03/2022</v>
          </cell>
          <cell r="W531" t="str">
            <v>CJ. CAMBIO ( ALVARO ) PUXE SBL</v>
          </cell>
          <cell r="X531" t="str">
            <v>DTA TRANSP</v>
          </cell>
          <cell r="Y531" t="str">
            <v/>
          </cell>
          <cell r="Z531" t="str">
            <v xml:space="preserve">7 </v>
          </cell>
          <cell r="AA531" t="str">
            <v>0</v>
          </cell>
          <cell r="AB531" t="str">
            <v>39</v>
          </cell>
          <cell r="AC531" t="str">
            <v>11</v>
          </cell>
          <cell r="AD531" t="str">
            <v xml:space="preserve">TRHU4552990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Pendente</v>
          </cell>
          <cell r="AI531" t="str">
            <v>Não</v>
          </cell>
          <cell r="AJ531" t="str">
            <v>25/02/2022</v>
          </cell>
          <cell r="AK531" t="str">
            <v>Marítimo</v>
          </cell>
          <cell r="AL531" t="str">
            <v>03/03/2022</v>
          </cell>
          <cell r="AM531" t="str">
            <v>16/03/2022</v>
          </cell>
          <cell r="AN531" t="str">
            <v xml:space="preserve">          </v>
          </cell>
        </row>
        <row r="532">
          <cell r="B532">
            <v>80538566</v>
          </cell>
          <cell r="C532" t="str">
            <v xml:space="preserve">540202298 </v>
          </cell>
          <cell r="E532" t="str">
            <v/>
          </cell>
          <cell r="F532" t="str">
            <v/>
          </cell>
          <cell r="G532" t="str">
            <v xml:space="preserve">MSC MICHELA                                       </v>
          </cell>
          <cell r="H532"/>
          <cell r="I532" t="str">
            <v/>
          </cell>
          <cell r="J532">
            <v>15</v>
          </cell>
          <cell r="K532" t="str">
            <v>2</v>
          </cell>
          <cell r="L532" t="str">
            <v>15</v>
          </cell>
          <cell r="M532" t="str">
            <v>30</v>
          </cell>
          <cell r="N532" t="str">
            <v>58</v>
          </cell>
          <cell r="O532" t="str">
            <v>13</v>
          </cell>
          <cell r="P532" t="str">
            <v>4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FDCU0172191           </v>
          </cell>
          <cell r="U532"/>
          <cell r="V532" t="str">
            <v>24/03/2022</v>
          </cell>
          <cell r="W532" t="str">
            <v/>
          </cell>
          <cell r="X532" t="str">
            <v>DTA TRANSP</v>
          </cell>
          <cell r="Y532" t="str">
            <v/>
          </cell>
          <cell r="Z532" t="str">
            <v xml:space="preserve">7 </v>
          </cell>
          <cell r="AA532" t="str">
            <v>0</v>
          </cell>
          <cell r="AB532" t="str">
            <v>77</v>
          </cell>
          <cell r="AC532" t="str">
            <v>11</v>
          </cell>
          <cell r="AD532" t="str">
            <v xml:space="preserve">FDCU0172191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Pendente</v>
          </cell>
          <cell r="AI532" t="str">
            <v>Não</v>
          </cell>
          <cell r="AJ532" t="str">
            <v>25/02/2022</v>
          </cell>
          <cell r="AK532" t="str">
            <v>Marítimo</v>
          </cell>
          <cell r="AL532" t="str">
            <v>03/03/2022</v>
          </cell>
          <cell r="AM532" t="str">
            <v>16/03/2022</v>
          </cell>
          <cell r="AN532" t="str">
            <v xml:space="preserve">          </v>
          </cell>
        </row>
        <row r="533">
          <cell r="B533">
            <v>80536608</v>
          </cell>
          <cell r="C533" t="str">
            <v xml:space="preserve">540202299 </v>
          </cell>
          <cell r="E533" t="str">
            <v/>
          </cell>
          <cell r="F533" t="str">
            <v/>
          </cell>
          <cell r="G533" t="str">
            <v xml:space="preserve">MSC MICHELA                                       </v>
          </cell>
          <cell r="H533"/>
          <cell r="I533" t="str">
            <v/>
          </cell>
          <cell r="J533">
            <v>37</v>
          </cell>
          <cell r="K533" t="str">
            <v>20</v>
          </cell>
          <cell r="L533" t="str">
            <v>37</v>
          </cell>
          <cell r="M533" t="str">
            <v>229</v>
          </cell>
          <cell r="N533" t="str">
            <v>28</v>
          </cell>
          <cell r="O533" t="str">
            <v>0</v>
          </cell>
          <cell r="P533" t="str">
            <v>0</v>
          </cell>
          <cell r="Q533" t="str">
            <v>2</v>
          </cell>
          <cell r="R533" t="str">
            <v>2</v>
          </cell>
          <cell r="S533" t="str">
            <v>Não</v>
          </cell>
          <cell r="T533" t="str">
            <v xml:space="preserve">CAIU4479090           </v>
          </cell>
          <cell r="U533"/>
          <cell r="V533" t="str">
            <v>21/03/2022</v>
          </cell>
          <cell r="W533" t="str">
            <v>CJ. CAMBIO ( ALVARO ) PUXE SBL</v>
          </cell>
          <cell r="X533" t="str">
            <v>DTA TRANSP</v>
          </cell>
          <cell r="Y533" t="str">
            <v/>
          </cell>
          <cell r="Z533" t="str">
            <v xml:space="preserve">7 </v>
          </cell>
          <cell r="AA533" t="str">
            <v>0</v>
          </cell>
          <cell r="AB533" t="str">
            <v>39</v>
          </cell>
          <cell r="AC533" t="str">
            <v>11</v>
          </cell>
          <cell r="AD533" t="str">
            <v xml:space="preserve">CAIU4479090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Pendente</v>
          </cell>
          <cell r="AI533" t="str">
            <v>Não</v>
          </cell>
          <cell r="AJ533" t="str">
            <v>18/02/2022</v>
          </cell>
          <cell r="AK533" t="str">
            <v>Marítimo</v>
          </cell>
          <cell r="AL533" t="str">
            <v>03/03/2022</v>
          </cell>
          <cell r="AM533" t="str">
            <v>16/03/2022</v>
          </cell>
          <cell r="AN533" t="str">
            <v xml:space="preserve">          </v>
          </cell>
        </row>
        <row r="534">
          <cell r="B534">
            <v>80537177</v>
          </cell>
          <cell r="C534" t="str">
            <v xml:space="preserve">540202300 </v>
          </cell>
          <cell r="E534" t="str">
            <v/>
          </cell>
          <cell r="F534" t="str">
            <v/>
          </cell>
          <cell r="G534" t="str">
            <v xml:space="preserve">MSC MICHELA                                       </v>
          </cell>
          <cell r="H534"/>
          <cell r="I534" t="str">
            <v/>
          </cell>
          <cell r="J534">
            <v>4</v>
          </cell>
          <cell r="K534" t="str">
            <v>1</v>
          </cell>
          <cell r="L534" t="str">
            <v>4</v>
          </cell>
          <cell r="M534" t="str">
            <v>0</v>
          </cell>
          <cell r="N534" t="str">
            <v>12</v>
          </cell>
          <cell r="O534" t="str">
            <v>0</v>
          </cell>
          <cell r="P534" t="str">
            <v>0</v>
          </cell>
          <cell r="Q534" t="str">
            <v>0</v>
          </cell>
          <cell r="R534" t="str">
            <v>0</v>
          </cell>
          <cell r="S534" t="str">
            <v>Não</v>
          </cell>
          <cell r="T534" t="str">
            <v xml:space="preserve">FCGU2282586           </v>
          </cell>
          <cell r="U534"/>
          <cell r="V534" t="str">
            <v>21/03/2022</v>
          </cell>
          <cell r="W534" t="str">
            <v/>
          </cell>
          <cell r="X534" t="str">
            <v>DTA TRANSP</v>
          </cell>
          <cell r="Y534" t="str">
            <v/>
          </cell>
          <cell r="Z534" t="str">
            <v xml:space="preserve">7 </v>
          </cell>
          <cell r="AA534" t="str">
            <v>0</v>
          </cell>
          <cell r="AB534" t="str">
            <v>12</v>
          </cell>
          <cell r="AC534" t="str">
            <v>11</v>
          </cell>
          <cell r="AD534" t="str">
            <v xml:space="preserve">FCGU2282586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Pendente</v>
          </cell>
          <cell r="AI534" t="str">
            <v>Não</v>
          </cell>
          <cell r="AJ534" t="str">
            <v>18/02/2022</v>
          </cell>
          <cell r="AK534" t="str">
            <v>Marítimo</v>
          </cell>
          <cell r="AL534" t="str">
            <v>03/03/2022</v>
          </cell>
          <cell r="AM534" t="str">
            <v>16/03/2022</v>
          </cell>
          <cell r="AN534" t="str">
            <v xml:space="preserve">          </v>
          </cell>
        </row>
        <row r="535">
          <cell r="B535">
            <v>80536781</v>
          </cell>
          <cell r="C535" t="str">
            <v xml:space="preserve">540202301 </v>
          </cell>
          <cell r="E535" t="str">
            <v/>
          </cell>
          <cell r="F535" t="str">
            <v/>
          </cell>
          <cell r="G535" t="str">
            <v xml:space="preserve">MSC MICHELA                                       </v>
          </cell>
          <cell r="H535"/>
          <cell r="I535" t="str">
            <v/>
          </cell>
          <cell r="J535">
            <v>32</v>
          </cell>
          <cell r="K535" t="str">
            <v>14</v>
          </cell>
          <cell r="L535" t="str">
            <v>32</v>
          </cell>
          <cell r="M535" t="str">
            <v>170</v>
          </cell>
          <cell r="N535" t="str">
            <v>60</v>
          </cell>
          <cell r="O535" t="str">
            <v>4</v>
          </cell>
          <cell r="P535" t="str">
            <v>44</v>
          </cell>
          <cell r="Q535" t="str">
            <v>0</v>
          </cell>
          <cell r="R535" t="str">
            <v>0</v>
          </cell>
          <cell r="S535" t="str">
            <v>Não</v>
          </cell>
          <cell r="T535" t="str">
            <v xml:space="preserve">UACU6023401           </v>
          </cell>
          <cell r="U535" t="str">
            <v>25/03/2022</v>
          </cell>
          <cell r="V535" t="str">
            <v>22/03/2022</v>
          </cell>
          <cell r="W535" t="str">
            <v>PORTA-OBJETOS AREA DO TETO ( ALVARO ) PUXE SBL</v>
          </cell>
          <cell r="X535" t="str">
            <v>DTA TRANSP</v>
          </cell>
          <cell r="Y535" t="str">
            <v/>
          </cell>
          <cell r="Z535" t="str">
            <v xml:space="preserve">8 </v>
          </cell>
          <cell r="AA535" t="str">
            <v>1</v>
          </cell>
          <cell r="AB535" t="str">
            <v>53</v>
          </cell>
          <cell r="AC535" t="str">
            <v>11</v>
          </cell>
          <cell r="AD535" t="str">
            <v xml:space="preserve">UACU6023401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Pendente</v>
          </cell>
          <cell r="AI535" t="str">
            <v>Não</v>
          </cell>
          <cell r="AJ535" t="str">
            <v>18/02/2022</v>
          </cell>
          <cell r="AK535" t="str">
            <v>Marítimo</v>
          </cell>
          <cell r="AL535" t="str">
            <v>03/03/2022</v>
          </cell>
          <cell r="AM535" t="str">
            <v>16/03/2022</v>
          </cell>
          <cell r="AN535" t="str">
            <v xml:space="preserve">          </v>
          </cell>
        </row>
        <row r="536">
          <cell r="B536">
            <v>80536819</v>
          </cell>
          <cell r="C536" t="str">
            <v xml:space="preserve">540202302 </v>
          </cell>
          <cell r="E536" t="str">
            <v/>
          </cell>
          <cell r="F536" t="str">
            <v/>
          </cell>
          <cell r="G536" t="str">
            <v xml:space="preserve">MSC MICHELA                                       </v>
          </cell>
          <cell r="H536"/>
          <cell r="I536" t="str">
            <v/>
          </cell>
          <cell r="J536">
            <v>5</v>
          </cell>
          <cell r="K536" t="str">
            <v>4</v>
          </cell>
          <cell r="L536" t="str">
            <v>5</v>
          </cell>
          <cell r="M536" t="str">
            <v>0</v>
          </cell>
          <cell r="N536" t="str">
            <v>38</v>
          </cell>
          <cell r="O536" t="str">
            <v>2</v>
          </cell>
          <cell r="P536" t="str">
            <v>0</v>
          </cell>
          <cell r="Q536" t="str">
            <v>0</v>
          </cell>
          <cell r="R536" t="str">
            <v>0</v>
          </cell>
          <cell r="S536" t="str">
            <v>Não</v>
          </cell>
          <cell r="T536" t="str">
            <v xml:space="preserve">TCLU8068582           </v>
          </cell>
          <cell r="U536"/>
          <cell r="V536" t="str">
            <v>22/03/2022</v>
          </cell>
          <cell r="W536" t="str">
            <v/>
          </cell>
          <cell r="X536" t="str">
            <v>DTA TRANSP</v>
          </cell>
          <cell r="Y536" t="str">
            <v/>
          </cell>
          <cell r="Z536" t="str">
            <v xml:space="preserve">7 </v>
          </cell>
          <cell r="AA536" t="str">
            <v>0</v>
          </cell>
          <cell r="AB536" t="str">
            <v>40</v>
          </cell>
          <cell r="AC536" t="str">
            <v>11</v>
          </cell>
          <cell r="AD536" t="str">
            <v xml:space="preserve">TCLU8068582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Pendente</v>
          </cell>
          <cell r="AI536" t="str">
            <v>Não</v>
          </cell>
          <cell r="AJ536" t="str">
            <v>18/02/2022</v>
          </cell>
          <cell r="AK536" t="str">
            <v>Marítimo</v>
          </cell>
          <cell r="AL536" t="str">
            <v>03/03/2022</v>
          </cell>
          <cell r="AM536" t="str">
            <v>16/03/2022</v>
          </cell>
          <cell r="AN536" t="str">
            <v xml:space="preserve">          </v>
          </cell>
        </row>
        <row r="537">
          <cell r="B537">
            <v>80536866</v>
          </cell>
          <cell r="C537" t="str">
            <v xml:space="preserve">540202303 </v>
          </cell>
          <cell r="E537" t="str">
            <v/>
          </cell>
          <cell r="F537" t="str">
            <v/>
          </cell>
          <cell r="G537" t="str">
            <v xml:space="preserve">MSC MICHELA                                       </v>
          </cell>
          <cell r="H537"/>
          <cell r="I537" t="str">
            <v/>
          </cell>
          <cell r="J537">
            <v>24</v>
          </cell>
          <cell r="K537" t="str">
            <v>10</v>
          </cell>
          <cell r="L537" t="str">
            <v>24</v>
          </cell>
          <cell r="M537" t="str">
            <v>114</v>
          </cell>
          <cell r="N537" t="str">
            <v>18</v>
          </cell>
          <cell r="O537" t="str">
            <v>15</v>
          </cell>
          <cell r="P537" t="str">
            <v>0</v>
          </cell>
          <cell r="Q537" t="str">
            <v>1</v>
          </cell>
          <cell r="R537" t="str">
            <v>1</v>
          </cell>
          <cell r="S537" t="str">
            <v>Não</v>
          </cell>
          <cell r="T537" t="str">
            <v xml:space="preserve">HLBU2903052           </v>
          </cell>
          <cell r="U537"/>
          <cell r="V537" t="str">
            <v>22/03/2022</v>
          </cell>
          <cell r="W537" t="str">
            <v>CJ. CAMBIO ( ALVARO ) PUXE SBL</v>
          </cell>
          <cell r="X537" t="str">
            <v>DTA TRANSP</v>
          </cell>
          <cell r="Y537" t="str">
            <v/>
          </cell>
          <cell r="Z537" t="str">
            <v xml:space="preserve">7 </v>
          </cell>
          <cell r="AA537" t="str">
            <v>0</v>
          </cell>
          <cell r="AB537" t="str">
            <v>36</v>
          </cell>
          <cell r="AC537" t="str">
            <v>11</v>
          </cell>
          <cell r="AD537" t="str">
            <v xml:space="preserve">HLBU2903052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Pendente</v>
          </cell>
          <cell r="AI537" t="str">
            <v>Não</v>
          </cell>
          <cell r="AJ537" t="str">
            <v>18/02/2022</v>
          </cell>
          <cell r="AK537" t="str">
            <v>Marítimo</v>
          </cell>
          <cell r="AL537" t="str">
            <v>03/03/2022</v>
          </cell>
          <cell r="AM537" t="str">
            <v>16/03/2022</v>
          </cell>
          <cell r="AN537" t="str">
            <v xml:space="preserve">          </v>
          </cell>
        </row>
        <row r="538">
          <cell r="B538">
            <v>80536879</v>
          </cell>
          <cell r="C538" t="str">
            <v xml:space="preserve">540202304 </v>
          </cell>
          <cell r="E538" t="str">
            <v/>
          </cell>
          <cell r="F538" t="str">
            <v/>
          </cell>
          <cell r="G538" t="str">
            <v xml:space="preserve">MSC MICHELA                                       </v>
          </cell>
          <cell r="H538"/>
          <cell r="I538" t="str">
            <v/>
          </cell>
          <cell r="J538">
            <v>15</v>
          </cell>
          <cell r="K538" t="str">
            <v>10</v>
          </cell>
          <cell r="L538" t="str">
            <v>15</v>
          </cell>
          <cell r="M538" t="str">
            <v>0</v>
          </cell>
          <cell r="N538" t="str">
            <v>0</v>
          </cell>
          <cell r="O538" t="str">
            <v>14</v>
          </cell>
          <cell r="P538" t="str">
            <v>21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FCIU9095584           </v>
          </cell>
          <cell r="U538"/>
          <cell r="V538" t="str">
            <v>22/03/2022</v>
          </cell>
          <cell r="W538" t="str">
            <v>EXO.TRANSM. GW6E-2800/200KV-12 ( TEZOTO-GIBA ) PUXE SBL</v>
          </cell>
          <cell r="X538" t="str">
            <v>DTA TRANSP</v>
          </cell>
          <cell r="Y538" t="str">
            <v/>
          </cell>
          <cell r="Z538" t="str">
            <v xml:space="preserve">7 </v>
          </cell>
          <cell r="AA538" t="str">
            <v>0</v>
          </cell>
          <cell r="AB538" t="str">
            <v>35</v>
          </cell>
          <cell r="AC538" t="str">
            <v>11</v>
          </cell>
          <cell r="AD538" t="str">
            <v xml:space="preserve">FCIU9095584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Pendente</v>
          </cell>
          <cell r="AI538" t="str">
            <v>Não</v>
          </cell>
          <cell r="AJ538" t="str">
            <v>18/02/2022</v>
          </cell>
          <cell r="AK538" t="str">
            <v>Marítimo</v>
          </cell>
          <cell r="AL538" t="str">
            <v>03/03/2022</v>
          </cell>
          <cell r="AM538" t="str">
            <v>16/03/2022</v>
          </cell>
          <cell r="AN538" t="str">
            <v xml:space="preserve">          </v>
          </cell>
        </row>
        <row r="539">
          <cell r="B539">
            <v>80536928</v>
          </cell>
          <cell r="C539" t="str">
            <v xml:space="preserve">540202305 </v>
          </cell>
          <cell r="E539" t="str">
            <v/>
          </cell>
          <cell r="F539" t="str">
            <v/>
          </cell>
          <cell r="G539" t="str">
            <v xml:space="preserve">MSC MICHELA                                       </v>
          </cell>
          <cell r="H539"/>
          <cell r="I539" t="str">
            <v/>
          </cell>
          <cell r="J539">
            <v>111</v>
          </cell>
          <cell r="K539" t="str">
            <v>41</v>
          </cell>
          <cell r="L539" t="str">
            <v>111</v>
          </cell>
          <cell r="M539" t="str">
            <v>954</v>
          </cell>
          <cell r="N539" t="str">
            <v>60</v>
          </cell>
          <cell r="O539" t="str">
            <v>6</v>
          </cell>
          <cell r="P539" t="str">
            <v>10</v>
          </cell>
          <cell r="Q539" t="str">
            <v>0</v>
          </cell>
          <cell r="R539" t="str">
            <v>0</v>
          </cell>
          <cell r="S539" t="str">
            <v>Não</v>
          </cell>
          <cell r="T539" t="str">
            <v xml:space="preserve">TCNU7517691           </v>
          </cell>
          <cell r="U539" t="str">
            <v>22/03/2022</v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 xml:space="preserve">7 </v>
          </cell>
          <cell r="AA539" t="str">
            <v>2</v>
          </cell>
          <cell r="AB539" t="str">
            <v>45</v>
          </cell>
          <cell r="AC539" t="str">
            <v>11</v>
          </cell>
          <cell r="AD539" t="str">
            <v xml:space="preserve">TCNU7517691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Pendente</v>
          </cell>
          <cell r="AI539" t="str">
            <v>Não</v>
          </cell>
          <cell r="AJ539" t="str">
            <v>18/02/2022</v>
          </cell>
          <cell r="AK539" t="str">
            <v>Marítimo</v>
          </cell>
          <cell r="AL539" t="str">
            <v>03/03/2022</v>
          </cell>
          <cell r="AM539" t="str">
            <v>16/03/2022</v>
          </cell>
          <cell r="AN539" t="str">
            <v xml:space="preserve">          </v>
          </cell>
        </row>
        <row r="540">
          <cell r="B540">
            <v>80536930</v>
          </cell>
          <cell r="C540" t="str">
            <v xml:space="preserve">540202306 </v>
          </cell>
          <cell r="E540" t="str">
            <v/>
          </cell>
          <cell r="F540" t="str">
            <v/>
          </cell>
          <cell r="G540" t="str">
            <v xml:space="preserve">MSC MICHELA                                       </v>
          </cell>
          <cell r="H540"/>
          <cell r="I540" t="str">
            <v/>
          </cell>
          <cell r="J540">
            <v>26</v>
          </cell>
          <cell r="K540" t="str">
            <v>16</v>
          </cell>
          <cell r="L540" t="str">
            <v>26</v>
          </cell>
          <cell r="M540" t="str">
            <v>0</v>
          </cell>
          <cell r="N540" t="str">
            <v>68</v>
          </cell>
          <cell r="O540" t="str">
            <v>0</v>
          </cell>
          <cell r="P540" t="str">
            <v>11</v>
          </cell>
          <cell r="Q540" t="str">
            <v>1</v>
          </cell>
          <cell r="R540" t="str">
            <v>1</v>
          </cell>
          <cell r="S540" t="str">
            <v>Não</v>
          </cell>
          <cell r="T540" t="str">
            <v xml:space="preserve">FFAU2122649           </v>
          </cell>
          <cell r="U540"/>
          <cell r="V540" t="str">
            <v/>
          </cell>
          <cell r="W540" t="str">
            <v>(SNS) TROCA DE NOTA</v>
          </cell>
          <cell r="X540" t="str">
            <v/>
          </cell>
          <cell r="Y540" t="str">
            <v/>
          </cell>
          <cell r="Z540" t="str">
            <v xml:space="preserve">7 </v>
          </cell>
          <cell r="AA540" t="str">
            <v>0</v>
          </cell>
          <cell r="AB540" t="str">
            <v>44</v>
          </cell>
          <cell r="AC540" t="str">
            <v>11</v>
          </cell>
          <cell r="AD540" t="str">
            <v xml:space="preserve">FFAU2122649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Pendente</v>
          </cell>
          <cell r="AI540" t="str">
            <v>Não</v>
          </cell>
          <cell r="AJ540" t="str">
            <v>18/02/2022</v>
          </cell>
          <cell r="AK540" t="str">
            <v>Marítimo</v>
          </cell>
          <cell r="AL540" t="str">
            <v>03/03/2022</v>
          </cell>
          <cell r="AM540" t="str">
            <v>16/03/2022</v>
          </cell>
          <cell r="AN540" t="str">
            <v xml:space="preserve">          </v>
          </cell>
        </row>
        <row r="541">
          <cell r="B541">
            <v>80536964</v>
          </cell>
          <cell r="C541" t="str">
            <v xml:space="preserve">540202307 </v>
          </cell>
          <cell r="E541" t="str">
            <v/>
          </cell>
          <cell r="F541" t="str">
            <v/>
          </cell>
          <cell r="G541" t="str">
            <v xml:space="preserve">MSC MICHELA                                       </v>
          </cell>
          <cell r="H541"/>
          <cell r="I541" t="str">
            <v/>
          </cell>
          <cell r="J541">
            <v>19</v>
          </cell>
          <cell r="K541" t="str">
            <v>7</v>
          </cell>
          <cell r="L541" t="str">
            <v>19</v>
          </cell>
          <cell r="M541" t="str">
            <v>0</v>
          </cell>
          <cell r="N541" t="str">
            <v>22</v>
          </cell>
          <cell r="O541" t="str">
            <v>12</v>
          </cell>
          <cell r="P541" t="str">
            <v>33</v>
          </cell>
          <cell r="Q541" t="str">
            <v>2</v>
          </cell>
          <cell r="R541" t="str">
            <v>2</v>
          </cell>
          <cell r="S541" t="str">
            <v>Não</v>
          </cell>
          <cell r="T541" t="str">
            <v xml:space="preserve">UETU5907017           </v>
          </cell>
          <cell r="U541"/>
          <cell r="V541" t="str">
            <v>22/03/2022</v>
          </cell>
          <cell r="W541" t="str">
            <v/>
          </cell>
          <cell r="X541" t="str">
            <v>DTA TRANSP</v>
          </cell>
          <cell r="Y541" t="str">
            <v/>
          </cell>
          <cell r="Z541" t="str">
            <v xml:space="preserve">7 </v>
          </cell>
          <cell r="AA541" t="str">
            <v>0</v>
          </cell>
          <cell r="AB541" t="str">
            <v>69</v>
          </cell>
          <cell r="AC541" t="str">
            <v>11</v>
          </cell>
          <cell r="AD541" t="str">
            <v xml:space="preserve">UETU5907017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Pendente</v>
          </cell>
          <cell r="AI541" t="str">
            <v>Não</v>
          </cell>
          <cell r="AJ541" t="str">
            <v>18/02/2022</v>
          </cell>
          <cell r="AK541" t="str">
            <v>Marítimo</v>
          </cell>
          <cell r="AL541" t="str">
            <v>03/03/2022</v>
          </cell>
          <cell r="AM541" t="str">
            <v>16/03/2022</v>
          </cell>
          <cell r="AN541" t="str">
            <v xml:space="preserve">          </v>
          </cell>
        </row>
        <row r="542">
          <cell r="B542">
            <v>80536977</v>
          </cell>
          <cell r="C542" t="str">
            <v xml:space="preserve">540202308 </v>
          </cell>
          <cell r="E542" t="str">
            <v/>
          </cell>
          <cell r="F542" t="str">
            <v/>
          </cell>
          <cell r="G542" t="str">
            <v xml:space="preserve">MSC MICHELA                                       </v>
          </cell>
          <cell r="H542"/>
          <cell r="I542" t="str">
            <v/>
          </cell>
          <cell r="J542">
            <v>56</v>
          </cell>
          <cell r="K542" t="str">
            <v>27</v>
          </cell>
          <cell r="L542" t="str">
            <v>56</v>
          </cell>
          <cell r="M542" t="str">
            <v>548</v>
          </cell>
          <cell r="N542" t="str">
            <v>19</v>
          </cell>
          <cell r="O542" t="str">
            <v>27</v>
          </cell>
          <cell r="P542" t="str">
            <v>2</v>
          </cell>
          <cell r="Q542" t="str">
            <v>2</v>
          </cell>
          <cell r="R542" t="str">
            <v>2</v>
          </cell>
          <cell r="S542" t="str">
            <v>Não</v>
          </cell>
          <cell r="T542" t="str">
            <v xml:space="preserve">FANU1089128           </v>
          </cell>
          <cell r="U542"/>
          <cell r="V542" t="str">
            <v>22/03/2022</v>
          </cell>
          <cell r="W542" t="str">
            <v/>
          </cell>
          <cell r="X542" t="str">
            <v>DTA TRANSP</v>
          </cell>
          <cell r="Y542" t="str">
            <v/>
          </cell>
          <cell r="Z542" t="str">
            <v xml:space="preserve">7 </v>
          </cell>
          <cell r="AA542" t="str">
            <v>0</v>
          </cell>
          <cell r="AB542" t="str">
            <v>61</v>
          </cell>
          <cell r="AC542" t="str">
            <v>11</v>
          </cell>
          <cell r="AD542" t="str">
            <v xml:space="preserve">FANU1089128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Pendente</v>
          </cell>
          <cell r="AI542" t="str">
            <v>Não</v>
          </cell>
          <cell r="AJ542" t="str">
            <v>18/02/2022</v>
          </cell>
          <cell r="AK542" t="str">
            <v>Marítimo</v>
          </cell>
          <cell r="AL542" t="str">
            <v>03/03/2022</v>
          </cell>
          <cell r="AM542" t="str">
            <v>16/03/2022</v>
          </cell>
          <cell r="AN542" t="str">
            <v xml:space="preserve">          </v>
          </cell>
        </row>
        <row r="543">
          <cell r="B543">
            <v>80536978</v>
          </cell>
          <cell r="C543" t="str">
            <v xml:space="preserve">540202309 </v>
          </cell>
          <cell r="E543" t="str">
            <v/>
          </cell>
          <cell r="F543" t="str">
            <v/>
          </cell>
          <cell r="G543" t="str">
            <v xml:space="preserve">MSC MICHELA                                       </v>
          </cell>
          <cell r="H543"/>
          <cell r="I543" t="str">
            <v/>
          </cell>
          <cell r="J543">
            <v>3</v>
          </cell>
          <cell r="K543" t="str">
            <v>1</v>
          </cell>
          <cell r="L543" t="str">
            <v>3</v>
          </cell>
          <cell r="M543" t="str">
            <v>0</v>
          </cell>
          <cell r="N543" t="str">
            <v>0</v>
          </cell>
          <cell r="O543" t="str">
            <v>22</v>
          </cell>
          <cell r="P543" t="str">
            <v>0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UACU6034237           </v>
          </cell>
          <cell r="U543" t="str">
            <v>22/03/2022</v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 xml:space="preserve">7 </v>
          </cell>
          <cell r="AA543" t="str">
            <v>2</v>
          </cell>
          <cell r="AB543" t="str">
            <v>22</v>
          </cell>
          <cell r="AC543" t="str">
            <v>11</v>
          </cell>
          <cell r="AD543" t="str">
            <v xml:space="preserve">UACU6034237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Pendente</v>
          </cell>
          <cell r="AI543" t="str">
            <v>Não</v>
          </cell>
          <cell r="AJ543" t="str">
            <v>18/02/2022</v>
          </cell>
          <cell r="AK543" t="str">
            <v>Marítimo</v>
          </cell>
          <cell r="AL543" t="str">
            <v>03/03/2022</v>
          </cell>
          <cell r="AM543" t="str">
            <v>16/03/2022</v>
          </cell>
          <cell r="AN543" t="str">
            <v xml:space="preserve">          </v>
          </cell>
        </row>
        <row r="544">
          <cell r="B544">
            <v>80536979</v>
          </cell>
          <cell r="C544" t="str">
            <v xml:space="preserve">540202310 </v>
          </cell>
          <cell r="E544" t="str">
            <v/>
          </cell>
          <cell r="F544" t="str">
            <v/>
          </cell>
          <cell r="G544" t="str">
            <v xml:space="preserve">MSC MICHELA                                       </v>
          </cell>
          <cell r="H544"/>
          <cell r="I544" t="str">
            <v/>
          </cell>
          <cell r="J544">
            <v>19</v>
          </cell>
          <cell r="K544" t="str">
            <v>7</v>
          </cell>
          <cell r="L544" t="str">
            <v>19</v>
          </cell>
          <cell r="M544" t="str">
            <v>0</v>
          </cell>
          <cell r="N544" t="str">
            <v>18</v>
          </cell>
          <cell r="O544" t="str">
            <v>14</v>
          </cell>
          <cell r="P544" t="str">
            <v>13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TCNU8449781           </v>
          </cell>
          <cell r="U544"/>
          <cell r="V544" t="str">
            <v>22/03/2022</v>
          </cell>
          <cell r="W544" t="str">
            <v/>
          </cell>
          <cell r="X544" t="str">
            <v>DTA TRANSP</v>
          </cell>
          <cell r="Y544" t="str">
            <v/>
          </cell>
          <cell r="Z544" t="str">
            <v xml:space="preserve">7 </v>
          </cell>
          <cell r="AA544" t="str">
            <v>0</v>
          </cell>
          <cell r="AB544" t="str">
            <v>45</v>
          </cell>
          <cell r="AC544" t="str">
            <v>11</v>
          </cell>
          <cell r="AD544" t="str">
            <v xml:space="preserve">TCNU8449781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Pendente</v>
          </cell>
          <cell r="AI544" t="str">
            <v>Não</v>
          </cell>
          <cell r="AJ544" t="str">
            <v>18/02/2022</v>
          </cell>
          <cell r="AK544" t="str">
            <v>Marítimo</v>
          </cell>
          <cell r="AL544" t="str">
            <v>03/03/2022</v>
          </cell>
          <cell r="AM544" t="str">
            <v>16/03/2022</v>
          </cell>
          <cell r="AN544" t="str">
            <v xml:space="preserve">          </v>
          </cell>
        </row>
        <row r="545">
          <cell r="B545">
            <v>80536901</v>
          </cell>
          <cell r="C545" t="str">
            <v xml:space="preserve">540202311 </v>
          </cell>
          <cell r="E545" t="str">
            <v/>
          </cell>
          <cell r="F545" t="str">
            <v/>
          </cell>
          <cell r="G545" t="str">
            <v xml:space="preserve">MSC MICHELA                                       </v>
          </cell>
          <cell r="H545"/>
          <cell r="I545" t="str">
            <v/>
          </cell>
          <cell r="J545">
            <v>6</v>
          </cell>
          <cell r="K545" t="str">
            <v>4</v>
          </cell>
          <cell r="L545" t="str">
            <v>6</v>
          </cell>
          <cell r="M545" t="str">
            <v>0</v>
          </cell>
          <cell r="N545" t="str">
            <v>0</v>
          </cell>
          <cell r="O545" t="str">
            <v>23</v>
          </cell>
          <cell r="P545" t="str">
            <v>7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SLSU8067207           </v>
          </cell>
          <cell r="U545"/>
          <cell r="V545" t="str">
            <v>22/03/2022</v>
          </cell>
          <cell r="W545" t="str">
            <v/>
          </cell>
          <cell r="X545" t="str">
            <v>DTA TRANSP</v>
          </cell>
          <cell r="Y545" t="str">
            <v/>
          </cell>
          <cell r="Z545" t="str">
            <v xml:space="preserve">7 </v>
          </cell>
          <cell r="AA545" t="str">
            <v>0</v>
          </cell>
          <cell r="AB545" t="str">
            <v>30</v>
          </cell>
          <cell r="AC545" t="str">
            <v>11</v>
          </cell>
          <cell r="AD545" t="str">
            <v xml:space="preserve">SLSU8067207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Pendente</v>
          </cell>
          <cell r="AI545" t="str">
            <v>Não</v>
          </cell>
          <cell r="AJ545" t="str">
            <v>18/02/2022</v>
          </cell>
          <cell r="AK545" t="str">
            <v>Marítimo</v>
          </cell>
          <cell r="AL545" t="str">
            <v>03/03/2022</v>
          </cell>
          <cell r="AM545" t="str">
            <v>16/03/2022</v>
          </cell>
          <cell r="AN545" t="str">
            <v xml:space="preserve">          </v>
          </cell>
        </row>
        <row r="546">
          <cell r="B546">
            <v>80536912</v>
          </cell>
          <cell r="C546" t="str">
            <v xml:space="preserve">540202312 </v>
          </cell>
          <cell r="E546" t="str">
            <v/>
          </cell>
          <cell r="F546" t="str">
            <v/>
          </cell>
          <cell r="G546" t="str">
            <v xml:space="preserve">MSC MICHELA                                       </v>
          </cell>
          <cell r="H546"/>
          <cell r="I546" t="str">
            <v/>
          </cell>
          <cell r="J546">
            <v>25</v>
          </cell>
          <cell r="K546" t="str">
            <v>15</v>
          </cell>
          <cell r="L546" t="str">
            <v>25</v>
          </cell>
          <cell r="M546" t="str">
            <v>0</v>
          </cell>
          <cell r="N546" t="str">
            <v>10</v>
          </cell>
          <cell r="O546" t="str">
            <v>33</v>
          </cell>
          <cell r="P546" t="str">
            <v>20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HLXU8491089           </v>
          </cell>
          <cell r="U546"/>
          <cell r="V546" t="str">
            <v>22/03/2022</v>
          </cell>
          <cell r="W546" t="str">
            <v>EXO.TRANSM. GW6E-2800/200KV-12 ( TEZOTO-GIBA ) PUXE SBL</v>
          </cell>
          <cell r="X546" t="str">
            <v>DTA TRANSP</v>
          </cell>
          <cell r="Y546" t="str">
            <v/>
          </cell>
          <cell r="Z546" t="str">
            <v xml:space="preserve">7 </v>
          </cell>
          <cell r="AA546" t="str">
            <v>0</v>
          </cell>
          <cell r="AB546" t="str">
            <v>63</v>
          </cell>
          <cell r="AC546" t="str">
            <v>11</v>
          </cell>
          <cell r="AD546" t="str">
            <v xml:space="preserve">HLXU8491089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Pendente</v>
          </cell>
          <cell r="AI546" t="str">
            <v>Não</v>
          </cell>
          <cell r="AJ546" t="str">
            <v>18/02/2022</v>
          </cell>
          <cell r="AK546" t="str">
            <v>Marítimo</v>
          </cell>
          <cell r="AL546" t="str">
            <v>03/03/2022</v>
          </cell>
          <cell r="AM546" t="str">
            <v>16/03/2022</v>
          </cell>
          <cell r="AN546" t="str">
            <v xml:space="preserve">          </v>
          </cell>
        </row>
        <row r="547">
          <cell r="B547">
            <v>80536913</v>
          </cell>
          <cell r="C547" t="str">
            <v xml:space="preserve">540202313 </v>
          </cell>
          <cell r="E547" t="str">
            <v/>
          </cell>
          <cell r="F547" t="str">
            <v/>
          </cell>
          <cell r="G547" t="str">
            <v xml:space="preserve">MSC MICHELA                                       </v>
          </cell>
          <cell r="H547"/>
          <cell r="I547" t="str">
            <v/>
          </cell>
          <cell r="J547">
            <v>15</v>
          </cell>
          <cell r="K547" t="str">
            <v>9</v>
          </cell>
          <cell r="L547" t="str">
            <v>15</v>
          </cell>
          <cell r="M547" t="str">
            <v>5</v>
          </cell>
          <cell r="N547" t="str">
            <v>2</v>
          </cell>
          <cell r="O547" t="str">
            <v>23</v>
          </cell>
          <cell r="P547" t="str">
            <v>11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TCNU4222892           </v>
          </cell>
          <cell r="U547"/>
          <cell r="V547" t="str">
            <v>22/03/2022</v>
          </cell>
          <cell r="W547" t="str">
            <v/>
          </cell>
          <cell r="X547" t="str">
            <v>DTA TRANSP</v>
          </cell>
          <cell r="Y547" t="str">
            <v/>
          </cell>
          <cell r="Z547" t="str">
            <v xml:space="preserve">7 </v>
          </cell>
          <cell r="AA547" t="str">
            <v>0</v>
          </cell>
          <cell r="AB547" t="str">
            <v>41</v>
          </cell>
          <cell r="AC547" t="str">
            <v>11</v>
          </cell>
          <cell r="AD547" t="str">
            <v xml:space="preserve">TCNU4222892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Pendente</v>
          </cell>
          <cell r="AI547" t="str">
            <v>Não</v>
          </cell>
          <cell r="AJ547" t="str">
            <v>18/02/2022</v>
          </cell>
          <cell r="AK547" t="str">
            <v>Marítimo</v>
          </cell>
          <cell r="AL547" t="str">
            <v>03/03/2022</v>
          </cell>
          <cell r="AM547" t="str">
            <v>16/03/2022</v>
          </cell>
          <cell r="AN547" t="str">
            <v xml:space="preserve">          </v>
          </cell>
        </row>
        <row r="548">
          <cell r="B548">
            <v>80536919</v>
          </cell>
          <cell r="C548" t="str">
            <v xml:space="preserve">540202314 </v>
          </cell>
          <cell r="E548" t="str">
            <v/>
          </cell>
          <cell r="F548" t="str">
            <v/>
          </cell>
          <cell r="G548" t="str">
            <v xml:space="preserve">MSC MICHELA                                       </v>
          </cell>
          <cell r="H548"/>
          <cell r="I548" t="str">
            <v/>
          </cell>
          <cell r="J548">
            <v>116</v>
          </cell>
          <cell r="K548" t="str">
            <v>42</v>
          </cell>
          <cell r="L548" t="str">
            <v>116</v>
          </cell>
          <cell r="M548" t="str">
            <v>713</v>
          </cell>
          <cell r="N548" t="str">
            <v>17</v>
          </cell>
          <cell r="O548" t="str">
            <v>4</v>
          </cell>
          <cell r="P548" t="str">
            <v>217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UACU5220134           </v>
          </cell>
          <cell r="U548"/>
          <cell r="V548" t="str">
            <v>22/03/2022</v>
          </cell>
          <cell r="W548" t="str">
            <v/>
          </cell>
          <cell r="X548" t="str">
            <v>DTA TRANSP</v>
          </cell>
          <cell r="Y548" t="str">
            <v/>
          </cell>
          <cell r="Z548" t="str">
            <v xml:space="preserve">7 </v>
          </cell>
          <cell r="AA548" t="str">
            <v>0</v>
          </cell>
          <cell r="AB548" t="str">
            <v>48</v>
          </cell>
          <cell r="AC548" t="str">
            <v>11</v>
          </cell>
          <cell r="AD548" t="str">
            <v xml:space="preserve">UACU5220134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Pendente</v>
          </cell>
          <cell r="AI548" t="str">
            <v>Não</v>
          </cell>
          <cell r="AJ548" t="str">
            <v>18/02/2022</v>
          </cell>
          <cell r="AK548" t="str">
            <v>Marítimo</v>
          </cell>
          <cell r="AL548" t="str">
            <v>03/03/2022</v>
          </cell>
          <cell r="AM548" t="str">
            <v>16/03/2022</v>
          </cell>
          <cell r="AN548" t="str">
            <v xml:space="preserve">          </v>
          </cell>
        </row>
        <row r="549">
          <cell r="B549">
            <v>80536923</v>
          </cell>
          <cell r="C549" t="str">
            <v xml:space="preserve">540202315 </v>
          </cell>
          <cell r="E549" t="str">
            <v/>
          </cell>
          <cell r="F549" t="str">
            <v/>
          </cell>
          <cell r="G549" t="str">
            <v xml:space="preserve">MSC MICHELA                                       </v>
          </cell>
          <cell r="H549"/>
          <cell r="I549" t="str">
            <v/>
          </cell>
          <cell r="J549">
            <v>13</v>
          </cell>
          <cell r="K549" t="str">
            <v>6</v>
          </cell>
          <cell r="L549" t="str">
            <v>13</v>
          </cell>
          <cell r="M549" t="str">
            <v>3</v>
          </cell>
          <cell r="N549" t="str">
            <v>8</v>
          </cell>
          <cell r="O549" t="str">
            <v>1</v>
          </cell>
          <cell r="P549" t="str">
            <v>22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GCXU5114056           </v>
          </cell>
          <cell r="U549"/>
          <cell r="V549" t="str">
            <v>22/03/2022</v>
          </cell>
          <cell r="W549" t="str">
            <v>EXO.TRANSM. GW6E-2800/200KV-12 ( TEZOTO-GIBA ) PUXE SBL</v>
          </cell>
          <cell r="X549" t="str">
            <v>DTA TRANSP</v>
          </cell>
          <cell r="Y549" t="str">
            <v/>
          </cell>
          <cell r="Z549" t="str">
            <v xml:space="preserve">7 </v>
          </cell>
          <cell r="AA549" t="str">
            <v>0</v>
          </cell>
          <cell r="AB549" t="str">
            <v>34</v>
          </cell>
          <cell r="AC549" t="str">
            <v>11</v>
          </cell>
          <cell r="AD549" t="str">
            <v xml:space="preserve">GCXU5114056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Pendente</v>
          </cell>
          <cell r="AI549" t="str">
            <v>Não</v>
          </cell>
          <cell r="AJ549" t="str">
            <v>18/02/2022</v>
          </cell>
          <cell r="AK549" t="str">
            <v>Marítimo</v>
          </cell>
          <cell r="AL549" t="str">
            <v>03/03/2022</v>
          </cell>
          <cell r="AM549" t="str">
            <v>16/03/2022</v>
          </cell>
          <cell r="AN549" t="str">
            <v xml:space="preserve">          </v>
          </cell>
        </row>
        <row r="550">
          <cell r="B550">
            <v>80536920</v>
          </cell>
          <cell r="C550" t="str">
            <v xml:space="preserve">540202316 </v>
          </cell>
          <cell r="E550" t="str">
            <v/>
          </cell>
          <cell r="F550" t="str">
            <v/>
          </cell>
          <cell r="G550" t="str">
            <v xml:space="preserve">MSC MICHELA                                       </v>
          </cell>
          <cell r="H550"/>
          <cell r="I550" t="str">
            <v/>
          </cell>
          <cell r="J550">
            <v>15</v>
          </cell>
          <cell r="K550" t="str">
            <v>7</v>
          </cell>
          <cell r="L550" t="str">
            <v>15</v>
          </cell>
          <cell r="M550" t="str">
            <v>2</v>
          </cell>
          <cell r="N550" t="str">
            <v>32</v>
          </cell>
          <cell r="O550" t="str">
            <v>19</v>
          </cell>
          <cell r="P550" t="str">
            <v>4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UACU5196090           </v>
          </cell>
          <cell r="U550"/>
          <cell r="V550" t="str">
            <v>22/03/2022</v>
          </cell>
          <cell r="W550" t="str">
            <v/>
          </cell>
          <cell r="X550" t="str">
            <v>DTA TRANSP</v>
          </cell>
          <cell r="Y550" t="str">
            <v/>
          </cell>
          <cell r="Z550" t="str">
            <v xml:space="preserve">7 </v>
          </cell>
          <cell r="AA550" t="str">
            <v>0</v>
          </cell>
          <cell r="AB550" t="str">
            <v>57</v>
          </cell>
          <cell r="AC550" t="str">
            <v>11</v>
          </cell>
          <cell r="AD550" t="str">
            <v xml:space="preserve">UACU5196090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Pendente</v>
          </cell>
          <cell r="AI550" t="str">
            <v>Não</v>
          </cell>
          <cell r="AJ550" t="str">
            <v>18/02/2022</v>
          </cell>
          <cell r="AK550" t="str">
            <v>Marítimo</v>
          </cell>
          <cell r="AL550" t="str">
            <v>03/03/2022</v>
          </cell>
          <cell r="AM550" t="str">
            <v>16/03/2022</v>
          </cell>
          <cell r="AN550" t="str">
            <v xml:space="preserve">          </v>
          </cell>
        </row>
        <row r="551">
          <cell r="B551">
            <v>80536926</v>
          </cell>
          <cell r="C551" t="str">
            <v xml:space="preserve">540202317 </v>
          </cell>
          <cell r="E551" t="str">
            <v/>
          </cell>
          <cell r="F551" t="str">
            <v/>
          </cell>
          <cell r="G551" t="str">
            <v xml:space="preserve">MSC MICHELA                                       </v>
          </cell>
          <cell r="H551"/>
          <cell r="I551" t="str">
            <v/>
          </cell>
          <cell r="J551">
            <v>9</v>
          </cell>
          <cell r="K551" t="str">
            <v>7</v>
          </cell>
          <cell r="L551" t="str">
            <v>9</v>
          </cell>
          <cell r="M551" t="str">
            <v>0</v>
          </cell>
          <cell r="N551" t="str">
            <v>7</v>
          </cell>
          <cell r="O551" t="str">
            <v>6</v>
          </cell>
          <cell r="P551" t="str">
            <v>19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HLXU8019555           </v>
          </cell>
          <cell r="U551"/>
          <cell r="V551" t="str">
            <v>22/03/2022</v>
          </cell>
          <cell r="W551" t="str">
            <v/>
          </cell>
          <cell r="X551" t="str">
            <v>DTA TRANSP</v>
          </cell>
          <cell r="Y551" t="str">
            <v/>
          </cell>
          <cell r="Z551" t="str">
            <v xml:space="preserve">7 </v>
          </cell>
          <cell r="AA551" t="str">
            <v>0</v>
          </cell>
          <cell r="AB551" t="str">
            <v>38</v>
          </cell>
          <cell r="AC551" t="str">
            <v>11</v>
          </cell>
          <cell r="AD551" t="str">
            <v xml:space="preserve">HLXU8019555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Pendente</v>
          </cell>
          <cell r="AI551" t="str">
            <v>Não</v>
          </cell>
          <cell r="AJ551" t="str">
            <v>18/02/2022</v>
          </cell>
          <cell r="AK551" t="str">
            <v>Marítimo</v>
          </cell>
          <cell r="AL551" t="str">
            <v>03/03/2022</v>
          </cell>
          <cell r="AM551" t="str">
            <v>16/03/2022</v>
          </cell>
          <cell r="AN551" t="str">
            <v xml:space="preserve">          </v>
          </cell>
        </row>
        <row r="552">
          <cell r="B552">
            <v>80536927</v>
          </cell>
          <cell r="C552" t="str">
            <v xml:space="preserve">540202318 </v>
          </cell>
          <cell r="E552" t="str">
            <v/>
          </cell>
          <cell r="F552" t="str">
            <v/>
          </cell>
          <cell r="G552" t="str">
            <v xml:space="preserve">MSC MICHELA                                       </v>
          </cell>
          <cell r="H552"/>
          <cell r="I552" t="str">
            <v/>
          </cell>
          <cell r="J552">
            <v>12</v>
          </cell>
          <cell r="K552" t="str">
            <v>5</v>
          </cell>
          <cell r="L552" t="str">
            <v>12</v>
          </cell>
          <cell r="M552" t="str">
            <v>1</v>
          </cell>
          <cell r="N552" t="str">
            <v>12</v>
          </cell>
          <cell r="O552" t="str">
            <v>20</v>
          </cell>
          <cell r="P552" t="str">
            <v>10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HLBU2668035           </v>
          </cell>
          <cell r="U552"/>
          <cell r="V552" t="str">
            <v>22/03/2022</v>
          </cell>
          <cell r="W552" t="str">
            <v/>
          </cell>
          <cell r="X552" t="str">
            <v>DTA TRANSP</v>
          </cell>
          <cell r="Y552" t="str">
            <v/>
          </cell>
          <cell r="Z552" t="str">
            <v xml:space="preserve">7 </v>
          </cell>
          <cell r="AA552" t="str">
            <v>0</v>
          </cell>
          <cell r="AB552" t="str">
            <v>48</v>
          </cell>
          <cell r="AC552" t="str">
            <v>11</v>
          </cell>
          <cell r="AD552" t="str">
            <v xml:space="preserve">HLBU2668035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Pendente</v>
          </cell>
          <cell r="AI552" t="str">
            <v>Não</v>
          </cell>
          <cell r="AJ552" t="str">
            <v>18/02/2022</v>
          </cell>
          <cell r="AK552" t="str">
            <v>Marítimo</v>
          </cell>
          <cell r="AL552" t="str">
            <v>03/03/2022</v>
          </cell>
          <cell r="AM552" t="str">
            <v>16/03/2022</v>
          </cell>
          <cell r="AN552" t="str">
            <v xml:space="preserve">          </v>
          </cell>
        </row>
        <row r="553">
          <cell r="B553">
            <v>80536971</v>
          </cell>
          <cell r="C553" t="str">
            <v xml:space="preserve">540202319 </v>
          </cell>
          <cell r="E553" t="str">
            <v/>
          </cell>
          <cell r="F553" t="str">
            <v/>
          </cell>
          <cell r="G553" t="str">
            <v xml:space="preserve">MSC MICHELA                                       </v>
          </cell>
          <cell r="H553"/>
          <cell r="I553" t="str">
            <v/>
          </cell>
          <cell r="J553">
            <v>6</v>
          </cell>
          <cell r="K553" t="str">
            <v>4</v>
          </cell>
          <cell r="L553" t="str">
            <v>6</v>
          </cell>
          <cell r="M553" t="str">
            <v>0</v>
          </cell>
          <cell r="N553" t="str">
            <v>0</v>
          </cell>
          <cell r="O553" t="str">
            <v>0</v>
          </cell>
          <cell r="P553" t="str">
            <v>16</v>
          </cell>
          <cell r="Q553" t="str">
            <v>0</v>
          </cell>
          <cell r="R553" t="str">
            <v>0</v>
          </cell>
          <cell r="S553" t="str">
            <v>Não</v>
          </cell>
          <cell r="T553" t="str">
            <v xml:space="preserve">CAAU5571932           </v>
          </cell>
          <cell r="U553"/>
          <cell r="V553" t="str">
            <v>22/03/2022</v>
          </cell>
          <cell r="W553" t="str">
            <v>EXO.TRANSM. GW6E-2800/200KV-12 ( TEZOTO-GIBA ) PUXE SBL</v>
          </cell>
          <cell r="X553" t="str">
            <v>DTA TRANSP</v>
          </cell>
          <cell r="Y553" t="str">
            <v/>
          </cell>
          <cell r="Z553" t="str">
            <v xml:space="preserve">7 </v>
          </cell>
          <cell r="AA553" t="str">
            <v>0</v>
          </cell>
          <cell r="AB553" t="str">
            <v>21</v>
          </cell>
          <cell r="AC553" t="str">
            <v>11</v>
          </cell>
          <cell r="AD553" t="str">
            <v xml:space="preserve">CAAU5571932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Pendente</v>
          </cell>
          <cell r="AI553" t="str">
            <v>Não</v>
          </cell>
          <cell r="AJ553" t="str">
            <v>18/02/2022</v>
          </cell>
          <cell r="AK553" t="str">
            <v>Marítimo</v>
          </cell>
          <cell r="AL553" t="str">
            <v>03/03/2022</v>
          </cell>
          <cell r="AM553" t="str">
            <v>16/03/2022</v>
          </cell>
          <cell r="AN553" t="str">
            <v xml:space="preserve">          </v>
          </cell>
        </row>
        <row r="554">
          <cell r="B554">
            <v>80536988</v>
          </cell>
          <cell r="C554" t="str">
            <v xml:space="preserve">540202320 </v>
          </cell>
          <cell r="E554" t="str">
            <v/>
          </cell>
          <cell r="F554" t="str">
            <v/>
          </cell>
          <cell r="G554" t="str">
            <v xml:space="preserve">MSC MICHELA                                       </v>
          </cell>
          <cell r="H554"/>
          <cell r="I554" t="str">
            <v/>
          </cell>
          <cell r="J554">
            <v>6</v>
          </cell>
          <cell r="K554" t="str">
            <v>5</v>
          </cell>
          <cell r="L554" t="str">
            <v>6</v>
          </cell>
          <cell r="M554" t="str">
            <v>0</v>
          </cell>
          <cell r="N554" t="str">
            <v>2</v>
          </cell>
          <cell r="O554" t="str">
            <v>28</v>
          </cell>
          <cell r="P554" t="str">
            <v>0</v>
          </cell>
          <cell r="Q554" t="str">
            <v>2</v>
          </cell>
          <cell r="R554" t="str">
            <v>2</v>
          </cell>
          <cell r="S554" t="str">
            <v>Não</v>
          </cell>
          <cell r="T554" t="str">
            <v xml:space="preserve">HAMU1041550           </v>
          </cell>
          <cell r="U554"/>
          <cell r="V554" t="str">
            <v>22/03/2022</v>
          </cell>
          <cell r="W554" t="str">
            <v/>
          </cell>
          <cell r="X554" t="str">
            <v>DTA TRANSP</v>
          </cell>
          <cell r="Y554" t="str">
            <v/>
          </cell>
          <cell r="Z554" t="str">
            <v xml:space="preserve">7 </v>
          </cell>
          <cell r="AA554" t="str">
            <v>0</v>
          </cell>
          <cell r="AB554" t="str">
            <v>38</v>
          </cell>
          <cell r="AC554" t="str">
            <v>11</v>
          </cell>
          <cell r="AD554" t="str">
            <v xml:space="preserve">HAMU1041550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Pendente</v>
          </cell>
          <cell r="AI554" t="str">
            <v>Não</v>
          </cell>
          <cell r="AJ554" t="str">
            <v>18/02/2022</v>
          </cell>
          <cell r="AK554" t="str">
            <v>Marítimo</v>
          </cell>
          <cell r="AL554" t="str">
            <v>03/03/2022</v>
          </cell>
          <cell r="AM554" t="str">
            <v>16/03/2022</v>
          </cell>
          <cell r="AN554" t="str">
            <v xml:space="preserve">          </v>
          </cell>
        </row>
        <row r="555">
          <cell r="B555">
            <v>80536999</v>
          </cell>
          <cell r="C555" t="str">
            <v xml:space="preserve">540202321 </v>
          </cell>
          <cell r="E555" t="str">
            <v/>
          </cell>
          <cell r="F555" t="str">
            <v/>
          </cell>
          <cell r="G555" t="str">
            <v xml:space="preserve">MSC MICHELA                                       </v>
          </cell>
          <cell r="H555"/>
          <cell r="I555" t="str">
            <v/>
          </cell>
          <cell r="J555">
            <v>38</v>
          </cell>
          <cell r="K555" t="str">
            <v>18</v>
          </cell>
          <cell r="L555" t="str">
            <v>38</v>
          </cell>
          <cell r="M555" t="str">
            <v>203</v>
          </cell>
          <cell r="N555" t="str">
            <v>26</v>
          </cell>
          <cell r="O555" t="str">
            <v>25</v>
          </cell>
          <cell r="P555" t="str">
            <v>0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TLLU5285807           </v>
          </cell>
          <cell r="U555" t="str">
            <v>23/03/2022</v>
          </cell>
          <cell r="V555" t="str">
            <v/>
          </cell>
          <cell r="W555" t="str">
            <v>CJ. CAMBIO ( ALVARO ) PUXE SBL</v>
          </cell>
          <cell r="X555" t="str">
            <v>SBL</v>
          </cell>
          <cell r="Y555" t="str">
            <v/>
          </cell>
          <cell r="Z555" t="str">
            <v xml:space="preserve">7 </v>
          </cell>
          <cell r="AA555" t="str">
            <v>2</v>
          </cell>
          <cell r="AB555" t="str">
            <v>56</v>
          </cell>
          <cell r="AC555" t="str">
            <v>11</v>
          </cell>
          <cell r="AD555" t="str">
            <v xml:space="preserve">TLLU5285807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Pendente</v>
          </cell>
          <cell r="AI555" t="str">
            <v>Não</v>
          </cell>
          <cell r="AJ555" t="str">
            <v>18/02/2022</v>
          </cell>
          <cell r="AK555" t="str">
            <v>Marítimo</v>
          </cell>
          <cell r="AL555" t="str">
            <v>03/03/2022</v>
          </cell>
          <cell r="AM555" t="str">
            <v>16/03/2022</v>
          </cell>
          <cell r="AN555" t="str">
            <v xml:space="preserve">          </v>
          </cell>
        </row>
        <row r="556">
          <cell r="B556">
            <v>80537078</v>
          </cell>
          <cell r="C556" t="str">
            <v xml:space="preserve">540202330 </v>
          </cell>
          <cell r="E556" t="str">
            <v/>
          </cell>
          <cell r="F556" t="str">
            <v/>
          </cell>
          <cell r="G556" t="str">
            <v xml:space="preserve">MSC MICHELA                                       </v>
          </cell>
          <cell r="H556"/>
          <cell r="I556" t="str">
            <v/>
          </cell>
          <cell r="J556">
            <v>104</v>
          </cell>
          <cell r="K556" t="str">
            <v>37</v>
          </cell>
          <cell r="L556" t="str">
            <v>104</v>
          </cell>
          <cell r="M556" t="str">
            <v>856</v>
          </cell>
          <cell r="N556" t="str">
            <v>0</v>
          </cell>
          <cell r="O556" t="str">
            <v>6</v>
          </cell>
          <cell r="P556" t="str">
            <v>21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HLBU2890778           </v>
          </cell>
          <cell r="U556" t="str">
            <v>16/03/2022</v>
          </cell>
          <cell r="V556" t="str">
            <v/>
          </cell>
          <cell r="W556" t="str">
            <v>Milani A0004461846</v>
          </cell>
          <cell r="X556" t="str">
            <v/>
          </cell>
          <cell r="Y556" t="str">
            <v/>
          </cell>
          <cell r="Z556" t="str">
            <v xml:space="preserve">8 </v>
          </cell>
          <cell r="AA556" t="str">
            <v>1</v>
          </cell>
          <cell r="AB556" t="str">
            <v>32</v>
          </cell>
          <cell r="AC556" t="str">
            <v>11</v>
          </cell>
          <cell r="AD556" t="str">
            <v xml:space="preserve">HLBU2890778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Pendente</v>
          </cell>
          <cell r="AI556" t="str">
            <v>Não</v>
          </cell>
          <cell r="AJ556" t="str">
            <v>18/02/2022</v>
          </cell>
          <cell r="AK556" t="str">
            <v>Marítimo</v>
          </cell>
          <cell r="AL556" t="str">
            <v>03/03/2022</v>
          </cell>
          <cell r="AM556" t="str">
            <v>16/03/2022</v>
          </cell>
          <cell r="AN556" t="str">
            <v xml:space="preserve">          </v>
          </cell>
        </row>
        <row r="557">
          <cell r="B557">
            <v>80537160</v>
          </cell>
          <cell r="C557" t="str">
            <v xml:space="preserve">540202331 </v>
          </cell>
          <cell r="E557" t="str">
            <v/>
          </cell>
          <cell r="F557" t="str">
            <v/>
          </cell>
          <cell r="G557" t="str">
            <v xml:space="preserve">MSC MICHELA                                       </v>
          </cell>
          <cell r="H557"/>
          <cell r="I557" t="str">
            <v/>
          </cell>
          <cell r="J557">
            <v>4</v>
          </cell>
          <cell r="K557" t="str">
            <v>3</v>
          </cell>
          <cell r="L557" t="str">
            <v>4</v>
          </cell>
          <cell r="M557" t="str">
            <v>0</v>
          </cell>
          <cell r="N557" t="str">
            <v>0</v>
          </cell>
          <cell r="O557" t="str">
            <v>0</v>
          </cell>
          <cell r="P557" t="str">
            <v>13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TLLU5312034           </v>
          </cell>
          <cell r="U557"/>
          <cell r="V557" t="str">
            <v>22/03/2022</v>
          </cell>
          <cell r="W557" t="str">
            <v/>
          </cell>
          <cell r="X557" t="str">
            <v>DTA TRANSP</v>
          </cell>
          <cell r="Y557" t="str">
            <v/>
          </cell>
          <cell r="Z557" t="str">
            <v xml:space="preserve">7 </v>
          </cell>
          <cell r="AA557" t="str">
            <v>0</v>
          </cell>
          <cell r="AB557" t="str">
            <v>26</v>
          </cell>
          <cell r="AC557" t="str">
            <v>11</v>
          </cell>
          <cell r="AD557" t="str">
            <v xml:space="preserve">TLLU5312034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Pendente</v>
          </cell>
          <cell r="AI557" t="str">
            <v>Não</v>
          </cell>
          <cell r="AJ557" t="str">
            <v>18/02/2022</v>
          </cell>
          <cell r="AK557" t="str">
            <v>Marítimo</v>
          </cell>
          <cell r="AL557" t="str">
            <v>03/03/2022</v>
          </cell>
          <cell r="AM557" t="str">
            <v>16/03/2022</v>
          </cell>
          <cell r="AN557" t="str">
            <v xml:space="preserve">          </v>
          </cell>
        </row>
        <row r="558">
          <cell r="B558">
            <v>80537161</v>
          </cell>
          <cell r="C558" t="str">
            <v xml:space="preserve">540202332 </v>
          </cell>
          <cell r="E558" t="str">
            <v/>
          </cell>
          <cell r="F558" t="str">
            <v/>
          </cell>
          <cell r="G558" t="str">
            <v xml:space="preserve">MSC MICHELA                                       </v>
          </cell>
          <cell r="H558"/>
          <cell r="I558" t="str">
            <v/>
          </cell>
          <cell r="J558">
            <v>91</v>
          </cell>
          <cell r="K558" t="str">
            <v>35</v>
          </cell>
          <cell r="L558" t="str">
            <v>91</v>
          </cell>
          <cell r="M558" t="str">
            <v>446</v>
          </cell>
          <cell r="N558" t="str">
            <v>7</v>
          </cell>
          <cell r="O558" t="str">
            <v>11</v>
          </cell>
          <cell r="P558" t="str">
            <v>186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UACU5075648           </v>
          </cell>
          <cell r="U558" t="str">
            <v>21/03/2022</v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 xml:space="preserve">8 </v>
          </cell>
          <cell r="AA558" t="str">
            <v>2</v>
          </cell>
          <cell r="AB558" t="str">
            <v>44</v>
          </cell>
          <cell r="AC558" t="str">
            <v>11</v>
          </cell>
          <cell r="AD558" t="str">
            <v xml:space="preserve">UACU5075648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Pendente</v>
          </cell>
          <cell r="AI558" t="str">
            <v>Não</v>
          </cell>
          <cell r="AJ558" t="str">
            <v>18/02/2022</v>
          </cell>
          <cell r="AK558" t="str">
            <v>Marítimo</v>
          </cell>
          <cell r="AL558" t="str">
            <v>03/03/2022</v>
          </cell>
          <cell r="AM558" t="str">
            <v>16/03/2022</v>
          </cell>
          <cell r="AN558" t="str">
            <v xml:space="preserve">          </v>
          </cell>
        </row>
        <row r="559">
          <cell r="B559">
            <v>80537164</v>
          </cell>
          <cell r="C559" t="str">
            <v xml:space="preserve">540202333 </v>
          </cell>
          <cell r="E559" t="str">
            <v/>
          </cell>
          <cell r="F559" t="str">
            <v/>
          </cell>
          <cell r="G559" t="str">
            <v xml:space="preserve">MSC MICHELA                                       </v>
          </cell>
          <cell r="H559"/>
          <cell r="I559" t="str">
            <v/>
          </cell>
          <cell r="J559">
            <v>82</v>
          </cell>
          <cell r="K559" t="str">
            <v>34</v>
          </cell>
          <cell r="L559" t="str">
            <v>82</v>
          </cell>
          <cell r="M559" t="str">
            <v>733</v>
          </cell>
          <cell r="N559" t="str">
            <v>59</v>
          </cell>
          <cell r="O559" t="str">
            <v>4</v>
          </cell>
          <cell r="P559" t="str">
            <v>15</v>
          </cell>
          <cell r="Q559" t="str">
            <v>0</v>
          </cell>
          <cell r="R559" t="str">
            <v>0</v>
          </cell>
          <cell r="S559" t="str">
            <v>Não</v>
          </cell>
          <cell r="T559" t="str">
            <v xml:space="preserve">GESU5590882           </v>
          </cell>
          <cell r="U559"/>
          <cell r="V559" t="str">
            <v>24/03/2022</v>
          </cell>
          <cell r="W559" t="str">
            <v/>
          </cell>
          <cell r="X559" t="str">
            <v>DTA TRANSP</v>
          </cell>
          <cell r="Y559" t="str">
            <v/>
          </cell>
          <cell r="Z559" t="str">
            <v xml:space="preserve">8 </v>
          </cell>
          <cell r="AA559" t="str">
            <v>0</v>
          </cell>
          <cell r="AB559" t="str">
            <v>53</v>
          </cell>
          <cell r="AC559" t="str">
            <v>11</v>
          </cell>
          <cell r="AD559" t="str">
            <v xml:space="preserve">GESU5590882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Pendente</v>
          </cell>
          <cell r="AI559" t="str">
            <v>Não</v>
          </cell>
          <cell r="AJ559" t="str">
            <v>18/02/2022</v>
          </cell>
          <cell r="AK559" t="str">
            <v>Marítimo</v>
          </cell>
          <cell r="AL559" t="str">
            <v>03/03/2022</v>
          </cell>
          <cell r="AM559" t="str">
            <v>16/03/2022</v>
          </cell>
          <cell r="AN559" t="str">
            <v xml:space="preserve">          </v>
          </cell>
        </row>
        <row r="560">
          <cell r="B560">
            <v>80537163</v>
          </cell>
          <cell r="C560" t="str">
            <v xml:space="preserve">540202335 </v>
          </cell>
          <cell r="E560" t="str">
            <v/>
          </cell>
          <cell r="F560" t="str">
            <v/>
          </cell>
          <cell r="G560" t="str">
            <v xml:space="preserve">MSC MICHELA                                       </v>
          </cell>
          <cell r="H560"/>
          <cell r="I560" t="str">
            <v/>
          </cell>
          <cell r="J560">
            <v>41</v>
          </cell>
          <cell r="K560" t="str">
            <v>19</v>
          </cell>
          <cell r="L560" t="str">
            <v>41</v>
          </cell>
          <cell r="M560" t="str">
            <v>144</v>
          </cell>
          <cell r="N560" t="str">
            <v>58</v>
          </cell>
          <cell r="O560" t="str">
            <v>7</v>
          </cell>
          <cell r="P560" t="str">
            <v>96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TGBU5744696           </v>
          </cell>
          <cell r="U560"/>
          <cell r="V560" t="str">
            <v>24/03/2022</v>
          </cell>
          <cell r="W560" t="str">
            <v/>
          </cell>
          <cell r="X560" t="str">
            <v>DTA TRANSP</v>
          </cell>
          <cell r="Y560" t="str">
            <v/>
          </cell>
          <cell r="Z560" t="str">
            <v xml:space="preserve">8 </v>
          </cell>
          <cell r="AA560" t="str">
            <v>0</v>
          </cell>
          <cell r="AB560" t="str">
            <v>85</v>
          </cell>
          <cell r="AC560" t="str">
            <v>11</v>
          </cell>
          <cell r="AD560" t="str">
            <v xml:space="preserve">TGBU5744696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Pendente</v>
          </cell>
          <cell r="AI560" t="str">
            <v>Não</v>
          </cell>
          <cell r="AJ560" t="str">
            <v>18/02/2022</v>
          </cell>
          <cell r="AK560" t="str">
            <v>Marítimo</v>
          </cell>
          <cell r="AL560" t="str">
            <v>03/03/2022</v>
          </cell>
          <cell r="AM560" t="str">
            <v>16/03/2022</v>
          </cell>
          <cell r="AN560" t="str">
            <v xml:space="preserve">          </v>
          </cell>
        </row>
        <row r="561">
          <cell r="B561">
            <v>80537126</v>
          </cell>
          <cell r="C561" t="str">
            <v xml:space="preserve">540202336 </v>
          </cell>
          <cell r="E561" t="str">
            <v/>
          </cell>
          <cell r="F561" t="str">
            <v/>
          </cell>
          <cell r="G561" t="str">
            <v xml:space="preserve">MSC MICHELA                                       </v>
          </cell>
          <cell r="H561"/>
          <cell r="I561" t="str">
            <v/>
          </cell>
          <cell r="J561">
            <v>17</v>
          </cell>
          <cell r="K561" t="str">
            <v>5</v>
          </cell>
          <cell r="L561" t="str">
            <v>17</v>
          </cell>
          <cell r="M561" t="str">
            <v>1</v>
          </cell>
          <cell r="N561" t="str">
            <v>32</v>
          </cell>
          <cell r="O561" t="str">
            <v>5</v>
          </cell>
          <cell r="P561" t="str">
            <v>4</v>
          </cell>
          <cell r="Q561" t="str">
            <v>2</v>
          </cell>
          <cell r="R561" t="str">
            <v>2</v>
          </cell>
          <cell r="S561" t="str">
            <v>Não</v>
          </cell>
          <cell r="T561" t="str">
            <v xml:space="preserve">HLBU3238363           </v>
          </cell>
          <cell r="U561" t="str">
            <v>22/03/2022</v>
          </cell>
          <cell r="V561" t="str">
            <v/>
          </cell>
          <cell r="W561" t="str">
            <v>CJ. CAMBIO ( ALVARO ) PUXE SBL</v>
          </cell>
          <cell r="X561" t="str">
            <v>SBL</v>
          </cell>
          <cell r="Y561" t="str">
            <v/>
          </cell>
          <cell r="Z561" t="str">
            <v xml:space="preserve">7 </v>
          </cell>
          <cell r="AA561" t="str">
            <v>1</v>
          </cell>
          <cell r="AB561" t="str">
            <v>44</v>
          </cell>
          <cell r="AC561" t="str">
            <v>11</v>
          </cell>
          <cell r="AD561" t="str">
            <v xml:space="preserve">HLBU3238363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Pendente</v>
          </cell>
          <cell r="AI561" t="str">
            <v>Não</v>
          </cell>
          <cell r="AJ561" t="str">
            <v>18/02/2022</v>
          </cell>
          <cell r="AK561" t="str">
            <v>Marítimo</v>
          </cell>
          <cell r="AL561" t="str">
            <v>03/03/2022</v>
          </cell>
          <cell r="AM561" t="str">
            <v>18/03/2022</v>
          </cell>
          <cell r="AN561" t="str">
            <v xml:space="preserve">          </v>
          </cell>
        </row>
        <row r="562">
          <cell r="B562">
            <v>80537208</v>
          </cell>
          <cell r="C562" t="str">
            <v xml:space="preserve">540202337 </v>
          </cell>
          <cell r="E562" t="str">
            <v/>
          </cell>
          <cell r="F562" t="str">
            <v/>
          </cell>
          <cell r="G562" t="str">
            <v xml:space="preserve">MSC MICHELA                                       </v>
          </cell>
          <cell r="H562"/>
          <cell r="I562" t="str">
            <v/>
          </cell>
          <cell r="J562">
            <v>9</v>
          </cell>
          <cell r="K562" t="str">
            <v>7</v>
          </cell>
          <cell r="L562" t="str">
            <v>9</v>
          </cell>
          <cell r="M562" t="str">
            <v>0</v>
          </cell>
          <cell r="N562" t="str">
            <v>0</v>
          </cell>
          <cell r="O562" t="str">
            <v>8</v>
          </cell>
          <cell r="P562" t="str">
            <v>24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UACU5732613           </v>
          </cell>
          <cell r="U562"/>
          <cell r="V562" t="str">
            <v>24/03/2022</v>
          </cell>
          <cell r="W562" t="str">
            <v>EXO.TRANSM. GW6E-2800/200KV-12 ( TEZOTO-GIBA ) PUXE SBL</v>
          </cell>
          <cell r="X562" t="str">
            <v>DTA TRANSP</v>
          </cell>
          <cell r="Y562" t="str">
            <v/>
          </cell>
          <cell r="Z562" t="str">
            <v xml:space="preserve">7 </v>
          </cell>
          <cell r="AA562" t="str">
            <v>0</v>
          </cell>
          <cell r="AB562" t="str">
            <v>32</v>
          </cell>
          <cell r="AC562" t="str">
            <v>11</v>
          </cell>
          <cell r="AD562" t="str">
            <v xml:space="preserve">UACU5732613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Pendente</v>
          </cell>
          <cell r="AI562" t="str">
            <v>Não</v>
          </cell>
          <cell r="AJ562" t="str">
            <v>18/02/2022</v>
          </cell>
          <cell r="AK562" t="str">
            <v>Marítimo</v>
          </cell>
          <cell r="AL562" t="str">
            <v>03/03/2022</v>
          </cell>
          <cell r="AM562" t="str">
            <v>18/03/2022</v>
          </cell>
          <cell r="AN562" t="str">
            <v xml:space="preserve">          </v>
          </cell>
        </row>
        <row r="563">
          <cell r="B563">
            <v>80537245</v>
          </cell>
          <cell r="C563" t="str">
            <v xml:space="preserve">540202338 </v>
          </cell>
          <cell r="E563" t="str">
            <v/>
          </cell>
          <cell r="F563" t="str">
            <v/>
          </cell>
          <cell r="G563" t="str">
            <v xml:space="preserve">MSC MICHELA                                       </v>
          </cell>
          <cell r="H563"/>
          <cell r="I563" t="str">
            <v/>
          </cell>
          <cell r="J563">
            <v>12</v>
          </cell>
          <cell r="K563" t="str">
            <v>5</v>
          </cell>
          <cell r="L563" t="str">
            <v>12</v>
          </cell>
          <cell r="M563" t="str">
            <v>0</v>
          </cell>
          <cell r="N563" t="str">
            <v>23</v>
          </cell>
          <cell r="O563" t="str">
            <v>1</v>
          </cell>
          <cell r="P563" t="str">
            <v>2</v>
          </cell>
          <cell r="Q563" t="str">
            <v>3</v>
          </cell>
          <cell r="R563" t="str">
            <v>3</v>
          </cell>
          <cell r="S563" t="str">
            <v>Não</v>
          </cell>
          <cell r="T563" t="str">
            <v xml:space="preserve">GESU5518609           </v>
          </cell>
          <cell r="U563" t="str">
            <v>22/03/2022</v>
          </cell>
          <cell r="V563" t="str">
            <v/>
          </cell>
          <cell r="W563" t="str">
            <v>CJ. CAMBIO ( ALVARO ) PUXE SBL</v>
          </cell>
          <cell r="X563" t="str">
            <v>SBL</v>
          </cell>
          <cell r="Y563" t="str">
            <v/>
          </cell>
          <cell r="Z563" t="str">
            <v xml:space="preserve">7 </v>
          </cell>
          <cell r="AA563" t="str">
            <v>1</v>
          </cell>
          <cell r="AB563" t="str">
            <v>29</v>
          </cell>
          <cell r="AC563" t="str">
            <v>11</v>
          </cell>
          <cell r="AD563" t="str">
            <v xml:space="preserve">GESU5518609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Pendente</v>
          </cell>
          <cell r="AI563" t="str">
            <v>Não</v>
          </cell>
          <cell r="AJ563" t="str">
            <v>18/02/2022</v>
          </cell>
          <cell r="AK563" t="str">
            <v>Marítimo</v>
          </cell>
          <cell r="AL563" t="str">
            <v>03/03/2022</v>
          </cell>
          <cell r="AM563" t="str">
            <v>18/03/2022</v>
          </cell>
          <cell r="AN563" t="str">
            <v xml:space="preserve">          </v>
          </cell>
        </row>
        <row r="564">
          <cell r="B564">
            <v>80537246</v>
          </cell>
          <cell r="C564" t="str">
            <v xml:space="preserve">540202339 </v>
          </cell>
          <cell r="E564" t="str">
            <v/>
          </cell>
          <cell r="F564" t="str">
            <v/>
          </cell>
          <cell r="G564" t="str">
            <v xml:space="preserve">MSC MICHELA                                       </v>
          </cell>
          <cell r="H564"/>
          <cell r="I564" t="str">
            <v/>
          </cell>
          <cell r="J564">
            <v>16</v>
          </cell>
          <cell r="K564" t="str">
            <v>12</v>
          </cell>
          <cell r="L564" t="str">
            <v>16</v>
          </cell>
          <cell r="M564" t="str">
            <v>0</v>
          </cell>
          <cell r="N564" t="str">
            <v>4</v>
          </cell>
          <cell r="O564" t="str">
            <v>26</v>
          </cell>
          <cell r="P564" t="str">
            <v>21</v>
          </cell>
          <cell r="Q564" t="str">
            <v>0</v>
          </cell>
          <cell r="R564" t="str">
            <v>0</v>
          </cell>
          <cell r="S564" t="str">
            <v>Não</v>
          </cell>
          <cell r="T564" t="str">
            <v xml:space="preserve">TGHU8271963           </v>
          </cell>
          <cell r="U564"/>
          <cell r="V564" t="str">
            <v>24/03/2022</v>
          </cell>
          <cell r="W564" t="str">
            <v/>
          </cell>
          <cell r="X564" t="str">
            <v>DTA TRANSP</v>
          </cell>
          <cell r="Y564" t="str">
            <v/>
          </cell>
          <cell r="Z564" t="str">
            <v xml:space="preserve">7 </v>
          </cell>
          <cell r="AA564" t="str">
            <v>0</v>
          </cell>
          <cell r="AB564" t="str">
            <v>51</v>
          </cell>
          <cell r="AC564" t="str">
            <v>11</v>
          </cell>
          <cell r="AD564" t="str">
            <v xml:space="preserve">TGHU8271963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Pendente</v>
          </cell>
          <cell r="AI564" t="str">
            <v>Não</v>
          </cell>
          <cell r="AJ564" t="str">
            <v>18/02/2022</v>
          </cell>
          <cell r="AK564" t="str">
            <v>Marítimo</v>
          </cell>
          <cell r="AL564" t="str">
            <v>03/03/2022</v>
          </cell>
          <cell r="AM564" t="str">
            <v>18/03/2022</v>
          </cell>
          <cell r="AN564" t="str">
            <v xml:space="preserve">          </v>
          </cell>
        </row>
        <row r="565">
          <cell r="B565">
            <v>80537272</v>
          </cell>
          <cell r="C565" t="str">
            <v xml:space="preserve">540202340 </v>
          </cell>
          <cell r="E565" t="str">
            <v/>
          </cell>
          <cell r="F565" t="str">
            <v/>
          </cell>
          <cell r="G565" t="str">
            <v xml:space="preserve">MSC MICHELA                                       </v>
          </cell>
          <cell r="H565"/>
          <cell r="I565" t="str">
            <v/>
          </cell>
          <cell r="J565">
            <v>33</v>
          </cell>
          <cell r="K565" t="str">
            <v>14</v>
          </cell>
          <cell r="L565" t="str">
            <v>33</v>
          </cell>
          <cell r="M565" t="str">
            <v>0</v>
          </cell>
          <cell r="N565" t="str">
            <v>11</v>
          </cell>
          <cell r="O565" t="str">
            <v>27</v>
          </cell>
          <cell r="P565" t="str">
            <v>19</v>
          </cell>
          <cell r="Q565" t="str">
            <v>1</v>
          </cell>
          <cell r="R565" t="str">
            <v>1</v>
          </cell>
          <cell r="S565" t="str">
            <v>Não</v>
          </cell>
          <cell r="T565" t="str">
            <v xml:space="preserve">TCNU8847949           </v>
          </cell>
          <cell r="U565" t="str">
            <v>29/03/2022</v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 xml:space="preserve">7 </v>
          </cell>
          <cell r="AA565" t="str">
            <v>1</v>
          </cell>
          <cell r="AB565" t="str">
            <v>59</v>
          </cell>
          <cell r="AC565" t="str">
            <v>11</v>
          </cell>
          <cell r="AD565" t="str">
            <v xml:space="preserve">TCNU8847949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Pendente</v>
          </cell>
          <cell r="AI565" t="str">
            <v>Não</v>
          </cell>
          <cell r="AJ565" t="str">
            <v>18/02/2022</v>
          </cell>
          <cell r="AK565" t="str">
            <v>Marítimo</v>
          </cell>
          <cell r="AL565" t="str">
            <v>03/03/2022</v>
          </cell>
          <cell r="AM565" t="str">
            <v>18/03/2022</v>
          </cell>
          <cell r="AN565" t="str">
            <v xml:space="preserve">          </v>
          </cell>
        </row>
        <row r="566">
          <cell r="B566">
            <v>80537269</v>
          </cell>
          <cell r="C566" t="str">
            <v xml:space="preserve">540202341 </v>
          </cell>
          <cell r="E566" t="str">
            <v/>
          </cell>
          <cell r="F566" t="str">
            <v/>
          </cell>
          <cell r="G566" t="str">
            <v xml:space="preserve">MSC MICHELA                                       </v>
          </cell>
          <cell r="H566"/>
          <cell r="I566" t="str">
            <v/>
          </cell>
          <cell r="J566">
            <v>20</v>
          </cell>
          <cell r="K566" t="str">
            <v>6</v>
          </cell>
          <cell r="L566" t="str">
            <v>20</v>
          </cell>
          <cell r="M566" t="str">
            <v>136</v>
          </cell>
          <cell r="N566" t="str">
            <v>240</v>
          </cell>
          <cell r="O566" t="str">
            <v>7</v>
          </cell>
          <cell r="P566" t="str">
            <v>16</v>
          </cell>
          <cell r="Q566" t="str">
            <v>0</v>
          </cell>
          <cell r="R566" t="str">
            <v>0</v>
          </cell>
          <cell r="S566" t="str">
            <v>Não</v>
          </cell>
          <cell r="T566" t="str">
            <v xml:space="preserve">HLBU2073438           </v>
          </cell>
          <cell r="U566"/>
          <cell r="V566" t="str">
            <v>24/03/2022</v>
          </cell>
          <cell r="W566" t="str">
            <v/>
          </cell>
          <cell r="X566" t="str">
            <v>DTA TRANSP</v>
          </cell>
          <cell r="Y566" t="str">
            <v/>
          </cell>
          <cell r="Z566" t="str">
            <v xml:space="preserve">7 </v>
          </cell>
          <cell r="AA566" t="str">
            <v>0</v>
          </cell>
          <cell r="AB566" t="str">
            <v>38</v>
          </cell>
          <cell r="AC566" t="str">
            <v>11</v>
          </cell>
          <cell r="AD566" t="str">
            <v xml:space="preserve">HLBU2073438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Pendente</v>
          </cell>
          <cell r="AI566" t="str">
            <v>Não</v>
          </cell>
          <cell r="AJ566" t="str">
            <v>18/02/2022</v>
          </cell>
          <cell r="AK566" t="str">
            <v>Marítimo</v>
          </cell>
          <cell r="AL566" t="str">
            <v>03/03/2022</v>
          </cell>
          <cell r="AM566" t="str">
            <v>18/03/2022</v>
          </cell>
          <cell r="AN566" t="str">
            <v xml:space="preserve">          </v>
          </cell>
        </row>
        <row r="567">
          <cell r="B567">
            <v>80537324</v>
          </cell>
          <cell r="C567" t="str">
            <v xml:space="preserve">540202342 </v>
          </cell>
          <cell r="E567" t="str">
            <v/>
          </cell>
          <cell r="F567" t="str">
            <v/>
          </cell>
          <cell r="G567" t="str">
            <v xml:space="preserve">MSC MICHELA                                       </v>
          </cell>
          <cell r="H567"/>
          <cell r="I567" t="str">
            <v/>
          </cell>
          <cell r="J567">
            <v>5</v>
          </cell>
          <cell r="K567" t="str">
            <v>2</v>
          </cell>
          <cell r="L567" t="str">
            <v>5</v>
          </cell>
          <cell r="M567" t="str">
            <v>0</v>
          </cell>
          <cell r="N567" t="str">
            <v>0</v>
          </cell>
          <cell r="O567" t="str">
            <v>0</v>
          </cell>
          <cell r="P567" t="str">
            <v>21</v>
          </cell>
          <cell r="Q567" t="str">
            <v>0</v>
          </cell>
          <cell r="R567" t="str">
            <v>0</v>
          </cell>
          <cell r="S567" t="str">
            <v>Não</v>
          </cell>
          <cell r="T567" t="str">
            <v xml:space="preserve">CAAU5249510           </v>
          </cell>
          <cell r="U567"/>
          <cell r="V567" t="str">
            <v>24/03/2022</v>
          </cell>
          <cell r="W567" t="str">
            <v>EXO.TRANSM. GW6E-2800/200KV-12 ( TEZOTO-GIBA ) PUXE SBL</v>
          </cell>
          <cell r="X567" t="str">
            <v>DTA TRANSP</v>
          </cell>
          <cell r="Y567" t="str">
            <v/>
          </cell>
          <cell r="Z567" t="str">
            <v xml:space="preserve">7 </v>
          </cell>
          <cell r="AA567" t="str">
            <v>0</v>
          </cell>
          <cell r="AB567" t="str">
            <v>21</v>
          </cell>
          <cell r="AC567" t="str">
            <v>11</v>
          </cell>
          <cell r="AD567" t="str">
            <v xml:space="preserve">CAAU5249510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Pendente</v>
          </cell>
          <cell r="AI567" t="str">
            <v>Não</v>
          </cell>
          <cell r="AJ567" t="str">
            <v>18/02/2022</v>
          </cell>
          <cell r="AK567" t="str">
            <v>Marítimo</v>
          </cell>
          <cell r="AL567" t="str">
            <v>03/03/2022</v>
          </cell>
          <cell r="AM567" t="str">
            <v>18/03/2022</v>
          </cell>
          <cell r="AN567" t="str">
            <v xml:space="preserve">          </v>
          </cell>
        </row>
        <row r="568">
          <cell r="B568">
            <v>80537338</v>
          </cell>
          <cell r="C568" t="str">
            <v xml:space="preserve">540202343 </v>
          </cell>
          <cell r="E568" t="str">
            <v/>
          </cell>
          <cell r="F568" t="str">
            <v/>
          </cell>
          <cell r="G568" t="str">
            <v xml:space="preserve">MSC MICHELA                                       </v>
          </cell>
          <cell r="H568"/>
          <cell r="I568" t="str">
            <v/>
          </cell>
          <cell r="J568">
            <v>7</v>
          </cell>
          <cell r="K568" t="str">
            <v>2</v>
          </cell>
          <cell r="L568" t="str">
            <v>7</v>
          </cell>
          <cell r="M568" t="str">
            <v>0</v>
          </cell>
          <cell r="N568" t="str">
            <v>33</v>
          </cell>
          <cell r="O568" t="str">
            <v>0</v>
          </cell>
          <cell r="P568" t="str">
            <v>0</v>
          </cell>
          <cell r="Q568" t="str">
            <v>4</v>
          </cell>
          <cell r="R568" t="str">
            <v>4</v>
          </cell>
          <cell r="S568" t="str">
            <v>Não</v>
          </cell>
          <cell r="T568" t="str">
            <v xml:space="preserve">FSCU7149280           </v>
          </cell>
          <cell r="U568"/>
          <cell r="V568" t="str">
            <v>24/03/2022</v>
          </cell>
          <cell r="W568" t="str">
            <v/>
          </cell>
          <cell r="X568" t="str">
            <v>DTA TRANSP</v>
          </cell>
          <cell r="Y568" t="str">
            <v/>
          </cell>
          <cell r="Z568" t="str">
            <v xml:space="preserve">7 </v>
          </cell>
          <cell r="AA568" t="str">
            <v>0</v>
          </cell>
          <cell r="AB568" t="str">
            <v>37</v>
          </cell>
          <cell r="AC568" t="str">
            <v>11</v>
          </cell>
          <cell r="AD568" t="str">
            <v xml:space="preserve">FSCU7149280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Pendente</v>
          </cell>
          <cell r="AI568" t="str">
            <v>Não</v>
          </cell>
          <cell r="AJ568" t="str">
            <v>18/02/2022</v>
          </cell>
          <cell r="AK568" t="str">
            <v>Marítimo</v>
          </cell>
          <cell r="AL568" t="str">
            <v>03/03/2022</v>
          </cell>
          <cell r="AM568" t="str">
            <v>18/03/2022</v>
          </cell>
          <cell r="AN568" t="str">
            <v xml:space="preserve">          </v>
          </cell>
        </row>
        <row r="569">
          <cell r="B569">
            <v>80537363</v>
          </cell>
          <cell r="C569" t="str">
            <v xml:space="preserve">540202344 </v>
          </cell>
          <cell r="E569" t="str">
            <v/>
          </cell>
          <cell r="F569" t="str">
            <v/>
          </cell>
          <cell r="G569" t="str">
            <v xml:space="preserve">MSC MICHELA                                       </v>
          </cell>
          <cell r="H569"/>
          <cell r="I569" t="str">
            <v/>
          </cell>
          <cell r="J569">
            <v>70</v>
          </cell>
          <cell r="K569" t="str">
            <v>23</v>
          </cell>
          <cell r="L569" t="str">
            <v>70</v>
          </cell>
          <cell r="M569" t="str">
            <v>424</v>
          </cell>
          <cell r="N569" t="str">
            <v>1</v>
          </cell>
          <cell r="O569" t="str">
            <v>28</v>
          </cell>
          <cell r="P569" t="str">
            <v>21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CAIU4365879           </v>
          </cell>
          <cell r="U569" t="str">
            <v>24/03/2022</v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 xml:space="preserve">7 </v>
          </cell>
          <cell r="AA569" t="str">
            <v>2</v>
          </cell>
          <cell r="AB569" t="str">
            <v>60</v>
          </cell>
          <cell r="AC569" t="str">
            <v>11</v>
          </cell>
          <cell r="AD569" t="str">
            <v xml:space="preserve">CAIU4365879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Pendente</v>
          </cell>
          <cell r="AI569" t="str">
            <v>Não</v>
          </cell>
          <cell r="AJ569" t="str">
            <v>18/02/2022</v>
          </cell>
          <cell r="AK569" t="str">
            <v>Marítimo</v>
          </cell>
          <cell r="AL569" t="str">
            <v>03/03/2022</v>
          </cell>
          <cell r="AM569" t="str">
            <v>18/03/2022</v>
          </cell>
          <cell r="AN569" t="str">
            <v xml:space="preserve">          </v>
          </cell>
        </row>
        <row r="570">
          <cell r="B570">
            <v>80537955</v>
          </cell>
          <cell r="C570" t="str">
            <v xml:space="preserve">540202345 </v>
          </cell>
          <cell r="E570" t="str">
            <v/>
          </cell>
          <cell r="F570" t="str">
            <v/>
          </cell>
          <cell r="G570" t="str">
            <v xml:space="preserve">MSC MICHELA                                       </v>
          </cell>
          <cell r="H570"/>
          <cell r="I570" t="str">
            <v/>
          </cell>
          <cell r="J570">
            <v>7</v>
          </cell>
          <cell r="K570" t="str">
            <v>5</v>
          </cell>
          <cell r="L570" t="str">
            <v>7</v>
          </cell>
          <cell r="M570" t="str">
            <v>0</v>
          </cell>
          <cell r="N570" t="str">
            <v>26</v>
          </cell>
          <cell r="O570" t="str">
            <v>0</v>
          </cell>
          <cell r="P570" t="str">
            <v>3</v>
          </cell>
          <cell r="Q570" t="str">
            <v>0</v>
          </cell>
          <cell r="R570" t="str">
            <v>0</v>
          </cell>
          <cell r="S570" t="str">
            <v>Não</v>
          </cell>
          <cell r="T570" t="str">
            <v xml:space="preserve">AMFU8761653           </v>
          </cell>
          <cell r="U570"/>
          <cell r="V570" t="str">
            <v>24/03/2022</v>
          </cell>
          <cell r="W570" t="str">
            <v>CJ. CAMBIO ( ALVARO ) PUXE SBL</v>
          </cell>
          <cell r="X570" t="str">
            <v>DTA TRANSP</v>
          </cell>
          <cell r="Y570" t="str">
            <v/>
          </cell>
          <cell r="Z570" t="str">
            <v xml:space="preserve">7 </v>
          </cell>
          <cell r="AA570" t="str">
            <v>0</v>
          </cell>
          <cell r="AB570" t="str">
            <v>29</v>
          </cell>
          <cell r="AC570" t="str">
            <v>11</v>
          </cell>
          <cell r="AD570" t="str">
            <v xml:space="preserve">AMFU8761653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Pendente</v>
          </cell>
          <cell r="AI570" t="str">
            <v>Não</v>
          </cell>
          <cell r="AJ570" t="str">
            <v>25/02/2022</v>
          </cell>
          <cell r="AK570" t="str">
            <v>Marítimo</v>
          </cell>
          <cell r="AL570" t="str">
            <v>03/03/2022</v>
          </cell>
          <cell r="AM570" t="str">
            <v>18/03/2022</v>
          </cell>
          <cell r="AN570" t="str">
            <v xml:space="preserve">          </v>
          </cell>
        </row>
        <row r="571">
          <cell r="B571">
            <v>80537453</v>
          </cell>
          <cell r="C571" t="str">
            <v xml:space="preserve">540202346 </v>
          </cell>
          <cell r="E571" t="str">
            <v/>
          </cell>
          <cell r="F571" t="str">
            <v/>
          </cell>
          <cell r="G571" t="str">
            <v xml:space="preserve">MSC MICHELA                                       </v>
          </cell>
          <cell r="H571"/>
          <cell r="I571" t="str">
            <v/>
          </cell>
          <cell r="J571">
            <v>64</v>
          </cell>
          <cell r="K571" t="str">
            <v>27</v>
          </cell>
          <cell r="L571" t="str">
            <v>64</v>
          </cell>
          <cell r="M571" t="str">
            <v>273</v>
          </cell>
          <cell r="N571" t="str">
            <v>23</v>
          </cell>
          <cell r="O571" t="str">
            <v>0</v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HLXU8548610           </v>
          </cell>
          <cell r="U571"/>
          <cell r="V571" t="str">
            <v>24/03/2022</v>
          </cell>
          <cell r="W571" t="str">
            <v>CJ. CAMBIO ( ALVARO ) PUXE SBL</v>
          </cell>
          <cell r="X571" t="str">
            <v>DTA TRANSP</v>
          </cell>
          <cell r="Y571" t="str">
            <v/>
          </cell>
          <cell r="Z571" t="str">
            <v xml:space="preserve">7 </v>
          </cell>
          <cell r="AA571" t="str">
            <v>0</v>
          </cell>
          <cell r="AB571" t="str">
            <v>27</v>
          </cell>
          <cell r="AC571" t="str">
            <v>11</v>
          </cell>
          <cell r="AD571" t="str">
            <v xml:space="preserve">HLXU8548610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Pendente</v>
          </cell>
          <cell r="AI571" t="str">
            <v>Não</v>
          </cell>
          <cell r="AJ571" t="str">
            <v>18/02/2022</v>
          </cell>
          <cell r="AK571" t="str">
            <v>Marítimo</v>
          </cell>
          <cell r="AL571" t="str">
            <v>03/03/2022</v>
          </cell>
          <cell r="AM571" t="str">
            <v>18/03/2022</v>
          </cell>
          <cell r="AN571" t="str">
            <v xml:space="preserve">          </v>
          </cell>
        </row>
        <row r="572">
          <cell r="B572">
            <v>80538310</v>
          </cell>
          <cell r="C572" t="str">
            <v xml:space="preserve">540202347 </v>
          </cell>
          <cell r="E572" t="str">
            <v/>
          </cell>
          <cell r="F572" t="str">
            <v/>
          </cell>
          <cell r="G572" t="str">
            <v xml:space="preserve">MSC MICHELA                                       </v>
          </cell>
          <cell r="H572"/>
          <cell r="I572" t="str">
            <v/>
          </cell>
          <cell r="J572">
            <v>4</v>
          </cell>
          <cell r="K572" t="str">
            <v>1</v>
          </cell>
          <cell r="L572" t="str">
            <v>4</v>
          </cell>
          <cell r="M572" t="str">
            <v>0</v>
          </cell>
          <cell r="N572" t="str">
            <v>15</v>
          </cell>
          <cell r="O572" t="str">
            <v>0</v>
          </cell>
          <cell r="P572" t="str">
            <v>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HLBU3056820           </v>
          </cell>
          <cell r="U572" t="str">
            <v>24/03/2022</v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 xml:space="preserve">7 </v>
          </cell>
          <cell r="AA572" t="str">
            <v>1</v>
          </cell>
          <cell r="AB572" t="str">
            <v>15</v>
          </cell>
          <cell r="AC572" t="str">
            <v>11</v>
          </cell>
          <cell r="AD572" t="str">
            <v xml:space="preserve">HLBU3056820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Pendente</v>
          </cell>
          <cell r="AI572" t="str">
            <v>Não</v>
          </cell>
          <cell r="AJ572" t="str">
            <v>25/02/2022</v>
          </cell>
          <cell r="AK572" t="str">
            <v>Marítimo</v>
          </cell>
          <cell r="AL572" t="str">
            <v>03/03/2022</v>
          </cell>
          <cell r="AM572" t="str">
            <v>18/03/2022</v>
          </cell>
          <cell r="AN572" t="str">
            <v xml:space="preserve">          </v>
          </cell>
        </row>
        <row r="573">
          <cell r="B573">
            <v>80537372</v>
          </cell>
          <cell r="C573" t="str">
            <v xml:space="preserve">540202348 </v>
          </cell>
          <cell r="E573" t="str">
            <v/>
          </cell>
          <cell r="F573" t="str">
            <v/>
          </cell>
          <cell r="G573" t="str">
            <v xml:space="preserve">MSC MICHELA                                       </v>
          </cell>
          <cell r="H573"/>
          <cell r="I573" t="str">
            <v/>
          </cell>
          <cell r="J573">
            <v>36</v>
          </cell>
          <cell r="K573" t="str">
            <v>18</v>
          </cell>
          <cell r="L573" t="str">
            <v>36</v>
          </cell>
          <cell r="M573" t="str">
            <v>153</v>
          </cell>
          <cell r="N573" t="str">
            <v>0</v>
          </cell>
          <cell r="O573" t="str">
            <v>42</v>
          </cell>
          <cell r="P573" t="str">
            <v>10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TCLU9540950           </v>
          </cell>
          <cell r="U573"/>
          <cell r="V573" t="str">
            <v>24/03/2022</v>
          </cell>
          <cell r="W573" t="str">
            <v/>
          </cell>
          <cell r="X573" t="str">
            <v>DTA TRANSP</v>
          </cell>
          <cell r="Y573" t="str">
            <v/>
          </cell>
          <cell r="Z573" t="str">
            <v xml:space="preserve">7 </v>
          </cell>
          <cell r="AA573" t="str">
            <v>0</v>
          </cell>
          <cell r="AB573" t="str">
            <v>56</v>
          </cell>
          <cell r="AC573" t="str">
            <v>11</v>
          </cell>
          <cell r="AD573" t="str">
            <v xml:space="preserve">TCLU9540950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Pendente</v>
          </cell>
          <cell r="AI573" t="str">
            <v>Não</v>
          </cell>
          <cell r="AJ573" t="str">
            <v>18/02/2022</v>
          </cell>
          <cell r="AK573" t="str">
            <v>Marítimo</v>
          </cell>
          <cell r="AL573" t="str">
            <v>03/03/2022</v>
          </cell>
          <cell r="AM573" t="str">
            <v>18/03/2022</v>
          </cell>
          <cell r="AN573" t="str">
            <v xml:space="preserve">          </v>
          </cell>
        </row>
        <row r="574">
          <cell r="B574">
            <v>80537379</v>
          </cell>
          <cell r="C574" t="str">
            <v xml:space="preserve">540202349 </v>
          </cell>
          <cell r="E574" t="str">
            <v/>
          </cell>
          <cell r="F574" t="str">
            <v/>
          </cell>
          <cell r="G574" t="str">
            <v xml:space="preserve">MSC MICHELA                                       </v>
          </cell>
          <cell r="H574"/>
          <cell r="I574" t="str">
            <v/>
          </cell>
          <cell r="J574">
            <v>1</v>
          </cell>
          <cell r="K574" t="str">
            <v>1</v>
          </cell>
          <cell r="L574" t="str">
            <v>1</v>
          </cell>
          <cell r="M574" t="str">
            <v>0</v>
          </cell>
          <cell r="N574" t="str">
            <v>0</v>
          </cell>
          <cell r="O574" t="str">
            <v>20</v>
          </cell>
          <cell r="P574" t="str">
            <v>0</v>
          </cell>
          <cell r="Q574" t="str">
            <v>0</v>
          </cell>
          <cell r="R574" t="str">
            <v>0</v>
          </cell>
          <cell r="S574" t="str">
            <v>Não</v>
          </cell>
          <cell r="T574" t="str">
            <v xml:space="preserve">GESU5647226           </v>
          </cell>
          <cell r="U574"/>
          <cell r="V574" t="str">
            <v>24/03/2022</v>
          </cell>
          <cell r="W574" t="str">
            <v/>
          </cell>
          <cell r="X574" t="str">
            <v>DTA TRANSP</v>
          </cell>
          <cell r="Y574" t="str">
            <v/>
          </cell>
          <cell r="Z574" t="str">
            <v xml:space="preserve">7 </v>
          </cell>
          <cell r="AA574" t="str">
            <v>0</v>
          </cell>
          <cell r="AB574" t="str">
            <v>20</v>
          </cell>
          <cell r="AC574" t="str">
            <v>11</v>
          </cell>
          <cell r="AD574" t="str">
            <v xml:space="preserve">GESU5647226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Pendente</v>
          </cell>
          <cell r="AI574" t="str">
            <v>Não</v>
          </cell>
          <cell r="AJ574" t="str">
            <v>18/02/2022</v>
          </cell>
          <cell r="AK574" t="str">
            <v>Marítimo</v>
          </cell>
          <cell r="AL574" t="str">
            <v>03/03/2022</v>
          </cell>
          <cell r="AM574" t="str">
            <v>18/03/2022</v>
          </cell>
          <cell r="AN574" t="str">
            <v xml:space="preserve">          </v>
          </cell>
        </row>
        <row r="575">
          <cell r="B575">
            <v>80537870</v>
          </cell>
          <cell r="C575" t="str">
            <v xml:space="preserve">540202350 </v>
          </cell>
          <cell r="E575" t="str">
            <v/>
          </cell>
          <cell r="F575" t="str">
            <v/>
          </cell>
          <cell r="G575" t="str">
            <v xml:space="preserve">MSC MICHELA                                       </v>
          </cell>
          <cell r="H575"/>
          <cell r="I575" t="str">
            <v/>
          </cell>
          <cell r="J575">
            <v>36</v>
          </cell>
          <cell r="K575" t="str">
            <v>22</v>
          </cell>
          <cell r="L575" t="str">
            <v>36</v>
          </cell>
          <cell r="M575" t="str">
            <v>134</v>
          </cell>
          <cell r="N575" t="str">
            <v>25</v>
          </cell>
          <cell r="O575" t="str">
            <v>0</v>
          </cell>
          <cell r="P575" t="str">
            <v>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TEMU7480761           </v>
          </cell>
          <cell r="U575"/>
          <cell r="V575" t="str">
            <v/>
          </cell>
          <cell r="W575" t="str">
            <v>CJ. CAMBIO ( ALVARO ) PUXE SBL</v>
          </cell>
          <cell r="X575" t="str">
            <v>SBL</v>
          </cell>
          <cell r="Y575" t="str">
            <v/>
          </cell>
          <cell r="Z575" t="str">
            <v xml:space="preserve">7 </v>
          </cell>
          <cell r="AA575" t="str">
            <v>0</v>
          </cell>
          <cell r="AB575" t="str">
            <v>27</v>
          </cell>
          <cell r="AC575" t="str">
            <v>11</v>
          </cell>
          <cell r="AD575" t="str">
            <v xml:space="preserve">TEMU7480761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Pendente</v>
          </cell>
          <cell r="AI575" t="str">
            <v>Não</v>
          </cell>
          <cell r="AJ575" t="str">
            <v>25/02/2022</v>
          </cell>
          <cell r="AK575" t="str">
            <v>Marítimo</v>
          </cell>
          <cell r="AL575" t="str">
            <v>03/03/2022</v>
          </cell>
          <cell r="AM575" t="str">
            <v>18/03/2022</v>
          </cell>
          <cell r="AN575" t="str">
            <v xml:space="preserve">          </v>
          </cell>
        </row>
        <row r="576">
          <cell r="B576">
            <v>80537393</v>
          </cell>
          <cell r="C576" t="str">
            <v xml:space="preserve">540202351 </v>
          </cell>
          <cell r="E576" t="str">
            <v/>
          </cell>
          <cell r="F576" t="str">
            <v/>
          </cell>
          <cell r="G576" t="str">
            <v xml:space="preserve">MSC MICHELA                                       </v>
          </cell>
          <cell r="H576"/>
          <cell r="I576" t="str">
            <v/>
          </cell>
          <cell r="J576">
            <v>57</v>
          </cell>
          <cell r="K576" t="str">
            <v>15</v>
          </cell>
          <cell r="L576" t="str">
            <v>57</v>
          </cell>
          <cell r="M576" t="str">
            <v>338</v>
          </cell>
          <cell r="N576" t="str">
            <v>23</v>
          </cell>
          <cell r="O576" t="str">
            <v>13</v>
          </cell>
          <cell r="P576" t="str">
            <v>2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CAIU8186439           </v>
          </cell>
          <cell r="U576" t="str">
            <v>22/03/2022</v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 xml:space="preserve">7 </v>
          </cell>
          <cell r="AA576" t="str">
            <v>1</v>
          </cell>
          <cell r="AB576" t="str">
            <v>46</v>
          </cell>
          <cell r="AC576" t="str">
            <v>11</v>
          </cell>
          <cell r="AD576" t="str">
            <v xml:space="preserve">CAIU8186439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Pendente</v>
          </cell>
          <cell r="AI576" t="str">
            <v>Não</v>
          </cell>
          <cell r="AJ576" t="str">
            <v>18/02/2022</v>
          </cell>
          <cell r="AK576" t="str">
            <v>Marítimo</v>
          </cell>
          <cell r="AL576" t="str">
            <v>03/03/2022</v>
          </cell>
          <cell r="AM576" t="str">
            <v>18/03/2022</v>
          </cell>
          <cell r="AN576" t="str">
            <v xml:space="preserve">          </v>
          </cell>
        </row>
        <row r="577">
          <cell r="B577">
            <v>80538078</v>
          </cell>
          <cell r="C577" t="str">
            <v xml:space="preserve">540202352 </v>
          </cell>
          <cell r="E577" t="str">
            <v/>
          </cell>
          <cell r="F577" t="str">
            <v/>
          </cell>
          <cell r="G577" t="str">
            <v xml:space="preserve">MSC MICHELA                                       </v>
          </cell>
          <cell r="H577"/>
          <cell r="I577" t="str">
            <v/>
          </cell>
          <cell r="J577">
            <v>9</v>
          </cell>
          <cell r="K577" t="str">
            <v>5</v>
          </cell>
          <cell r="L577" t="str">
            <v>9</v>
          </cell>
          <cell r="M577" t="str">
            <v>0</v>
          </cell>
          <cell r="N577" t="str">
            <v>56</v>
          </cell>
          <cell r="O577" t="str">
            <v>0</v>
          </cell>
          <cell r="P577" t="str">
            <v>0</v>
          </cell>
          <cell r="Q577" t="str">
            <v>0</v>
          </cell>
          <cell r="R577" t="str">
            <v>0</v>
          </cell>
          <cell r="S577" t="str">
            <v>Não</v>
          </cell>
          <cell r="T577" t="str">
            <v xml:space="preserve">HAMU1260603           </v>
          </cell>
          <cell r="U577"/>
          <cell r="V577" t="str">
            <v/>
          </cell>
          <cell r="W577" t="str">
            <v>CJ. CAMBIO ( ALVARO ) PUXE SBL</v>
          </cell>
          <cell r="X577" t="str">
            <v>SBL</v>
          </cell>
          <cell r="Y577" t="str">
            <v/>
          </cell>
          <cell r="Z577" t="str">
            <v xml:space="preserve">7 </v>
          </cell>
          <cell r="AA577" t="str">
            <v>0</v>
          </cell>
          <cell r="AB577" t="str">
            <v>56</v>
          </cell>
          <cell r="AC577" t="str">
            <v>11</v>
          </cell>
          <cell r="AD577" t="str">
            <v xml:space="preserve">HAMU1260603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Pendente</v>
          </cell>
          <cell r="AI577" t="str">
            <v>Não</v>
          </cell>
          <cell r="AJ577" t="str">
            <v>25/02/2022</v>
          </cell>
          <cell r="AK577" t="str">
            <v>Marítimo</v>
          </cell>
          <cell r="AL577" t="str">
            <v>03/03/2022</v>
          </cell>
          <cell r="AM577" t="str">
            <v>18/03/2022</v>
          </cell>
          <cell r="AN577" t="str">
            <v xml:space="preserve">          </v>
          </cell>
        </row>
        <row r="578">
          <cell r="B578">
            <v>80537395</v>
          </cell>
          <cell r="C578" t="str">
            <v xml:space="preserve">540202353 </v>
          </cell>
          <cell r="E578" t="str">
            <v/>
          </cell>
          <cell r="F578" t="str">
            <v/>
          </cell>
          <cell r="G578" t="str">
            <v xml:space="preserve">MSC MICHELA                                       </v>
          </cell>
          <cell r="H578"/>
          <cell r="I578" t="str">
            <v/>
          </cell>
          <cell r="J578">
            <v>40</v>
          </cell>
          <cell r="K578" t="str">
            <v>21</v>
          </cell>
          <cell r="L578" t="str">
            <v>40</v>
          </cell>
          <cell r="M578" t="str">
            <v>174</v>
          </cell>
          <cell r="N578" t="str">
            <v>26</v>
          </cell>
          <cell r="O578" t="str">
            <v>8</v>
          </cell>
          <cell r="P578" t="str">
            <v>5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TGBU9894246           </v>
          </cell>
          <cell r="U578"/>
          <cell r="V578" t="str">
            <v/>
          </cell>
          <cell r="W578" t="str">
            <v>REFORCO DIR ( DARIO ) PUXE SBL</v>
          </cell>
          <cell r="X578" t="str">
            <v>SBL</v>
          </cell>
          <cell r="Y578" t="str">
            <v/>
          </cell>
          <cell r="Z578" t="str">
            <v xml:space="preserve">7 </v>
          </cell>
          <cell r="AA578" t="str">
            <v>0</v>
          </cell>
          <cell r="AB578" t="str">
            <v>43</v>
          </cell>
          <cell r="AC578" t="str">
            <v>11</v>
          </cell>
          <cell r="AD578" t="str">
            <v xml:space="preserve">TGBU9894246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Pendente</v>
          </cell>
          <cell r="AI578" t="str">
            <v>Não</v>
          </cell>
          <cell r="AJ578" t="str">
            <v>18/02/2022</v>
          </cell>
          <cell r="AK578" t="str">
            <v>Marítimo</v>
          </cell>
          <cell r="AL578" t="str">
            <v>03/03/2022</v>
          </cell>
          <cell r="AM578" t="str">
            <v>18/03/2022</v>
          </cell>
          <cell r="AN578" t="str">
            <v xml:space="preserve">          </v>
          </cell>
        </row>
        <row r="579">
          <cell r="B579">
            <v>80538256</v>
          </cell>
          <cell r="C579" t="str">
            <v xml:space="preserve">540202354 </v>
          </cell>
          <cell r="E579" t="str">
            <v/>
          </cell>
          <cell r="F579" t="str">
            <v/>
          </cell>
          <cell r="G579" t="str">
            <v xml:space="preserve">MSC MICHELA                                       </v>
          </cell>
          <cell r="H579"/>
          <cell r="I579" t="str">
            <v/>
          </cell>
          <cell r="J579">
            <v>71</v>
          </cell>
          <cell r="K579" t="str">
            <v>38</v>
          </cell>
          <cell r="L579" t="str">
            <v>71</v>
          </cell>
          <cell r="M579" t="str">
            <v>489</v>
          </cell>
          <cell r="N579" t="str">
            <v>42</v>
          </cell>
          <cell r="O579" t="str">
            <v>0</v>
          </cell>
          <cell r="P579" t="str">
            <v>0</v>
          </cell>
          <cell r="Q579" t="str">
            <v>0</v>
          </cell>
          <cell r="R579" t="str">
            <v>0</v>
          </cell>
          <cell r="S579" t="str">
            <v>Não</v>
          </cell>
          <cell r="T579" t="str">
            <v xml:space="preserve">CAIU8598884           </v>
          </cell>
          <cell r="U579" t="str">
            <v>25/03/2022</v>
          </cell>
          <cell r="V579" t="str">
            <v/>
          </cell>
          <cell r="W579" t="str">
            <v>CJ. CAMBIO ( ALVARO ) PUXE SBL</v>
          </cell>
          <cell r="X579" t="str">
            <v>SBL</v>
          </cell>
          <cell r="Y579" t="str">
            <v/>
          </cell>
          <cell r="Z579" t="str">
            <v xml:space="preserve">7 </v>
          </cell>
          <cell r="AA579" t="str">
            <v>1</v>
          </cell>
          <cell r="AB579" t="str">
            <v>50</v>
          </cell>
          <cell r="AC579" t="str">
            <v>11</v>
          </cell>
          <cell r="AD579" t="str">
            <v xml:space="preserve">CAIU8598884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Pendente</v>
          </cell>
          <cell r="AI579" t="str">
            <v>Não</v>
          </cell>
          <cell r="AJ579" t="str">
            <v>25/02/2022</v>
          </cell>
          <cell r="AK579" t="str">
            <v>Marítimo</v>
          </cell>
          <cell r="AL579" t="str">
            <v>03/03/2022</v>
          </cell>
          <cell r="AM579" t="str">
            <v>18/03/2022</v>
          </cell>
          <cell r="AN579" t="str">
            <v xml:space="preserve">          </v>
          </cell>
        </row>
        <row r="580">
          <cell r="B580">
            <v>80538340</v>
          </cell>
          <cell r="C580" t="str">
            <v xml:space="preserve">540202355 </v>
          </cell>
          <cell r="E580" t="str">
            <v/>
          </cell>
          <cell r="F580" t="str">
            <v/>
          </cell>
          <cell r="G580" t="str">
            <v xml:space="preserve">MSC MICHELA                                       </v>
          </cell>
          <cell r="H580"/>
          <cell r="I580" t="str">
            <v/>
          </cell>
          <cell r="J580">
            <v>28</v>
          </cell>
          <cell r="K580" t="str">
            <v>17</v>
          </cell>
          <cell r="L580" t="str">
            <v>28</v>
          </cell>
          <cell r="M580" t="str">
            <v>296</v>
          </cell>
          <cell r="N580" t="str">
            <v>11</v>
          </cell>
          <cell r="O580" t="str">
            <v>33</v>
          </cell>
          <cell r="P580" t="str">
            <v>0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TGBU5870098           </v>
          </cell>
          <cell r="U580"/>
          <cell r="V580" t="str">
            <v/>
          </cell>
          <cell r="W580" t="str">
            <v>CJ. CAMBIO ( ALVARO ) PUXE SBL</v>
          </cell>
          <cell r="X580" t="str">
            <v>SBL</v>
          </cell>
          <cell r="Y580" t="str">
            <v/>
          </cell>
          <cell r="Z580" t="str">
            <v xml:space="preserve">7 </v>
          </cell>
          <cell r="AA580" t="str">
            <v>0</v>
          </cell>
          <cell r="AB580" t="str">
            <v>48</v>
          </cell>
          <cell r="AC580" t="str">
            <v>11</v>
          </cell>
          <cell r="AD580" t="str">
            <v xml:space="preserve">TGBU5870098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Pendente</v>
          </cell>
          <cell r="AI580" t="str">
            <v>Não</v>
          </cell>
          <cell r="AJ580" t="str">
            <v>25/02/2022</v>
          </cell>
          <cell r="AK580" t="str">
            <v>Marítimo</v>
          </cell>
          <cell r="AL580" t="str">
            <v>03/03/2022</v>
          </cell>
          <cell r="AM580" t="str">
            <v>18/03/2022</v>
          </cell>
          <cell r="AN580" t="str">
            <v xml:space="preserve">          </v>
          </cell>
        </row>
        <row r="581">
          <cell r="B581">
            <v>80538460</v>
          </cell>
          <cell r="C581" t="str">
            <v xml:space="preserve">540202356 </v>
          </cell>
          <cell r="E581" t="str">
            <v/>
          </cell>
          <cell r="F581" t="str">
            <v/>
          </cell>
          <cell r="G581" t="str">
            <v xml:space="preserve">MSC MICHELA                                       </v>
          </cell>
          <cell r="H581"/>
          <cell r="I581" t="str">
            <v/>
          </cell>
          <cell r="J581">
            <v>16</v>
          </cell>
          <cell r="K581" t="str">
            <v>7</v>
          </cell>
          <cell r="L581" t="str">
            <v>16</v>
          </cell>
          <cell r="M581" t="str">
            <v>3</v>
          </cell>
          <cell r="N581" t="str">
            <v>36</v>
          </cell>
          <cell r="O581" t="str">
            <v>4</v>
          </cell>
          <cell r="P581" t="str">
            <v>3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TGBU5754164           </v>
          </cell>
          <cell r="U581" t="str">
            <v>22/03/2022</v>
          </cell>
          <cell r="V581" t="str">
            <v/>
          </cell>
          <cell r="W581" t="str">
            <v>CJ. CAMBIO ( ALVARO ) PUXE SBL</v>
          </cell>
          <cell r="X581" t="str">
            <v>SBL</v>
          </cell>
          <cell r="Y581" t="str">
            <v/>
          </cell>
          <cell r="Z581" t="str">
            <v xml:space="preserve">7 </v>
          </cell>
          <cell r="AA581" t="str">
            <v>1</v>
          </cell>
          <cell r="AB581" t="str">
            <v>46</v>
          </cell>
          <cell r="AC581" t="str">
            <v>11</v>
          </cell>
          <cell r="AD581" t="str">
            <v xml:space="preserve">TGBU5754164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Pendente</v>
          </cell>
          <cell r="AI581" t="str">
            <v>Não</v>
          </cell>
          <cell r="AJ581" t="str">
            <v>25/02/2022</v>
          </cell>
          <cell r="AK581" t="str">
            <v>Marítimo</v>
          </cell>
          <cell r="AL581" t="str">
            <v>03/03/2022</v>
          </cell>
          <cell r="AM581" t="str">
            <v>18/03/2022</v>
          </cell>
          <cell r="AN581" t="str">
            <v xml:space="preserve">          </v>
          </cell>
        </row>
        <row r="582">
          <cell r="B582">
            <v>80537401</v>
          </cell>
          <cell r="C582" t="str">
            <v xml:space="preserve">540202357 </v>
          </cell>
          <cell r="E582" t="str">
            <v/>
          </cell>
          <cell r="F582" t="str">
            <v/>
          </cell>
          <cell r="G582" t="str">
            <v xml:space="preserve">MSC MICHELA                                       </v>
          </cell>
          <cell r="H582"/>
          <cell r="I582" t="str">
            <v/>
          </cell>
          <cell r="J582">
            <v>7</v>
          </cell>
          <cell r="K582" t="str">
            <v>4</v>
          </cell>
          <cell r="L582" t="str">
            <v>7</v>
          </cell>
          <cell r="M582" t="str">
            <v>0</v>
          </cell>
          <cell r="N582" t="str">
            <v>0</v>
          </cell>
          <cell r="O582" t="str">
            <v>5</v>
          </cell>
          <cell r="P582" t="str">
            <v>19</v>
          </cell>
          <cell r="Q582" t="str">
            <v>0</v>
          </cell>
          <cell r="R582" t="str">
            <v>0</v>
          </cell>
          <cell r="S582" t="str">
            <v>Não</v>
          </cell>
          <cell r="T582" t="str">
            <v xml:space="preserve">BMOU4533669           </v>
          </cell>
          <cell r="U582"/>
          <cell r="V582" t="str">
            <v/>
          </cell>
          <cell r="W582" t="str">
            <v>EXO.TRANSM. GW6E-2800/200KV-12 ( TEZOTO-GIBA ) PUXE SBL</v>
          </cell>
          <cell r="X582" t="str">
            <v>SBL</v>
          </cell>
          <cell r="Y582" t="str">
            <v/>
          </cell>
          <cell r="Z582" t="str">
            <v xml:space="preserve">7 </v>
          </cell>
          <cell r="AA582" t="str">
            <v>0</v>
          </cell>
          <cell r="AB582" t="str">
            <v>24</v>
          </cell>
          <cell r="AC582" t="str">
            <v>11</v>
          </cell>
          <cell r="AD582" t="str">
            <v xml:space="preserve">BMOU4533669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Pendente</v>
          </cell>
          <cell r="AI582" t="str">
            <v>Não</v>
          </cell>
          <cell r="AJ582" t="str">
            <v>18/02/2022</v>
          </cell>
          <cell r="AK582" t="str">
            <v>Marítimo</v>
          </cell>
          <cell r="AL582" t="str">
            <v>03/03/2022</v>
          </cell>
          <cell r="AM582" t="str">
            <v>18/03/2022</v>
          </cell>
          <cell r="AN582" t="str">
            <v xml:space="preserve">          </v>
          </cell>
        </row>
        <row r="583">
          <cell r="B583">
            <v>80537440</v>
          </cell>
          <cell r="C583" t="str">
            <v xml:space="preserve">540202358 </v>
          </cell>
          <cell r="E583" t="str">
            <v/>
          </cell>
          <cell r="F583" t="str">
            <v/>
          </cell>
          <cell r="G583" t="str">
            <v xml:space="preserve">MSC MICHELA                                       </v>
          </cell>
          <cell r="H583"/>
          <cell r="I583" t="str">
            <v/>
          </cell>
          <cell r="J583">
            <v>1</v>
          </cell>
          <cell r="K583" t="str">
            <v>1</v>
          </cell>
          <cell r="L583" t="str">
            <v>1</v>
          </cell>
          <cell r="M583" t="str">
            <v>0</v>
          </cell>
          <cell r="N583" t="str">
            <v>0</v>
          </cell>
          <cell r="O583" t="str">
            <v>0</v>
          </cell>
          <cell r="P583" t="str">
            <v>0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HLBU1896030           </v>
          </cell>
          <cell r="U583"/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 xml:space="preserve">7 </v>
          </cell>
          <cell r="AA583" t="str">
            <v>0</v>
          </cell>
          <cell r="AB583" t="str">
            <v>20</v>
          </cell>
          <cell r="AC583" t="str">
            <v>11</v>
          </cell>
          <cell r="AD583" t="str">
            <v xml:space="preserve">HLBU1896030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Pendente</v>
          </cell>
          <cell r="AI583" t="str">
            <v>Não</v>
          </cell>
          <cell r="AJ583" t="str">
            <v>18/02/2022</v>
          </cell>
          <cell r="AK583" t="str">
            <v>Marítimo</v>
          </cell>
          <cell r="AL583" t="str">
            <v>03/03/2022</v>
          </cell>
          <cell r="AM583" t="str">
            <v>18/03/2022</v>
          </cell>
          <cell r="AN583" t="str">
            <v xml:space="preserve">          </v>
          </cell>
        </row>
        <row r="584">
          <cell r="B584">
            <v>80537472</v>
          </cell>
          <cell r="C584" t="str">
            <v xml:space="preserve">540202359 </v>
          </cell>
          <cell r="E584" t="str">
            <v/>
          </cell>
          <cell r="F584" t="str">
            <v/>
          </cell>
          <cell r="G584" t="str">
            <v xml:space="preserve">MSC MICHELA                                       </v>
          </cell>
          <cell r="H584"/>
          <cell r="I584" t="str">
            <v/>
          </cell>
          <cell r="J584">
            <v>106</v>
          </cell>
          <cell r="K584" t="str">
            <v>36</v>
          </cell>
          <cell r="L584" t="str">
            <v>106</v>
          </cell>
          <cell r="M584" t="str">
            <v>508</v>
          </cell>
          <cell r="N584" t="str">
            <v>29</v>
          </cell>
          <cell r="O584" t="str">
            <v>8</v>
          </cell>
          <cell r="P584" t="str">
            <v>9</v>
          </cell>
          <cell r="Q584" t="str">
            <v>1</v>
          </cell>
          <cell r="R584" t="str">
            <v>1</v>
          </cell>
          <cell r="S584" t="str">
            <v>Não</v>
          </cell>
          <cell r="T584" t="str">
            <v xml:space="preserve">SEGU5626043           </v>
          </cell>
          <cell r="U584" t="str">
            <v>31/03/2022</v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 xml:space="preserve">7 </v>
          </cell>
          <cell r="AA584" t="str">
            <v>1</v>
          </cell>
          <cell r="AB584" t="str">
            <v>59</v>
          </cell>
          <cell r="AC584" t="str">
            <v>11</v>
          </cell>
          <cell r="AD584" t="str">
            <v xml:space="preserve">SEGU5626043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Pendente</v>
          </cell>
          <cell r="AI584" t="str">
            <v>Não</v>
          </cell>
          <cell r="AJ584" t="str">
            <v>18/02/2022</v>
          </cell>
          <cell r="AK584" t="str">
            <v>Marítimo</v>
          </cell>
          <cell r="AL584" t="str">
            <v>03/03/2022</v>
          </cell>
          <cell r="AM584" t="str">
            <v>18/03/2022</v>
          </cell>
          <cell r="AN584" t="str">
            <v xml:space="preserve">          </v>
          </cell>
        </row>
        <row r="585">
          <cell r="B585">
            <v>80538562</v>
          </cell>
          <cell r="C585" t="str">
            <v xml:space="preserve">540202360 </v>
          </cell>
          <cell r="E585" t="str">
            <v/>
          </cell>
          <cell r="F585" t="str">
            <v/>
          </cell>
          <cell r="G585" t="str">
            <v xml:space="preserve">MSC MICHELA                                       </v>
          </cell>
          <cell r="H585"/>
          <cell r="I585" t="str">
            <v/>
          </cell>
          <cell r="J585">
            <v>3</v>
          </cell>
          <cell r="K585" t="str">
            <v>1</v>
          </cell>
          <cell r="L585" t="str">
            <v>3</v>
          </cell>
          <cell r="M585" t="str">
            <v>0</v>
          </cell>
          <cell r="N585" t="str">
            <v>12</v>
          </cell>
          <cell r="O585" t="str">
            <v>0</v>
          </cell>
          <cell r="P585" t="str">
            <v>0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TEMU2126797           </v>
          </cell>
          <cell r="U585"/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 xml:space="preserve">7 </v>
          </cell>
          <cell r="AA585" t="str">
            <v>0</v>
          </cell>
          <cell r="AB585" t="str">
            <v>12</v>
          </cell>
          <cell r="AC585" t="str">
            <v>11</v>
          </cell>
          <cell r="AD585" t="str">
            <v xml:space="preserve">TEMU2126797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Pendente</v>
          </cell>
          <cell r="AI585" t="str">
            <v>Não</v>
          </cell>
          <cell r="AJ585" t="str">
            <v>25/02/2022</v>
          </cell>
          <cell r="AK585" t="str">
            <v>Marítimo</v>
          </cell>
          <cell r="AL585" t="str">
            <v>03/03/2022</v>
          </cell>
          <cell r="AM585" t="str">
            <v>18/03/2022</v>
          </cell>
          <cell r="AN585" t="str">
            <v xml:space="preserve">          </v>
          </cell>
        </row>
        <row r="586">
          <cell r="B586">
            <v>80537503</v>
          </cell>
          <cell r="C586" t="str">
            <v xml:space="preserve">540202361 </v>
          </cell>
          <cell r="E586" t="str">
            <v/>
          </cell>
          <cell r="F586" t="str">
            <v/>
          </cell>
          <cell r="G586" t="str">
            <v xml:space="preserve">MSC MICHELA                                       </v>
          </cell>
          <cell r="H586"/>
          <cell r="I586" t="str">
            <v/>
          </cell>
          <cell r="J586">
            <v>14</v>
          </cell>
          <cell r="K586" t="str">
            <v>5</v>
          </cell>
          <cell r="L586" t="str">
            <v>14</v>
          </cell>
          <cell r="M586" t="str">
            <v>0</v>
          </cell>
          <cell r="N586" t="str">
            <v>16</v>
          </cell>
          <cell r="O586" t="str">
            <v>11</v>
          </cell>
          <cell r="P586" t="str">
            <v>22</v>
          </cell>
          <cell r="Q586" t="str">
            <v>4</v>
          </cell>
          <cell r="R586" t="str">
            <v>4</v>
          </cell>
          <cell r="S586" t="str">
            <v>Não</v>
          </cell>
          <cell r="T586" t="str">
            <v xml:space="preserve">HLXU8225788           </v>
          </cell>
          <cell r="U586"/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 xml:space="preserve">7 </v>
          </cell>
          <cell r="AA586" t="str">
            <v>0</v>
          </cell>
          <cell r="AB586" t="str">
            <v>53</v>
          </cell>
          <cell r="AC586" t="str">
            <v>11</v>
          </cell>
          <cell r="AD586" t="str">
            <v xml:space="preserve">HLXU8225788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Pendente</v>
          </cell>
          <cell r="AI586" t="str">
            <v>Não</v>
          </cell>
          <cell r="AJ586" t="str">
            <v>18/02/2022</v>
          </cell>
          <cell r="AK586" t="str">
            <v>Marítimo</v>
          </cell>
          <cell r="AL586" t="str">
            <v>03/03/2022</v>
          </cell>
          <cell r="AM586" t="str">
            <v>18/03/2022</v>
          </cell>
          <cell r="AN586" t="str">
            <v xml:space="preserve">          </v>
          </cell>
        </row>
        <row r="587">
          <cell r="B587">
            <v>80538685</v>
          </cell>
          <cell r="C587" t="str">
            <v xml:space="preserve">540202362 </v>
          </cell>
          <cell r="E587" t="str">
            <v/>
          </cell>
          <cell r="F587" t="str">
            <v/>
          </cell>
          <cell r="G587" t="str">
            <v xml:space="preserve">MSC MICHELA                                       </v>
          </cell>
          <cell r="H587"/>
          <cell r="I587" t="str">
            <v/>
          </cell>
          <cell r="J587">
            <v>64</v>
          </cell>
          <cell r="K587" t="str">
            <v>32</v>
          </cell>
          <cell r="L587" t="str">
            <v>64</v>
          </cell>
          <cell r="M587" t="str">
            <v>447</v>
          </cell>
          <cell r="N587" t="str">
            <v>29</v>
          </cell>
          <cell r="O587" t="str">
            <v>3</v>
          </cell>
          <cell r="P587" t="str">
            <v>2</v>
          </cell>
          <cell r="Q587" t="str">
            <v>0</v>
          </cell>
          <cell r="R587" t="str">
            <v>0</v>
          </cell>
          <cell r="S587" t="str">
            <v>Não</v>
          </cell>
          <cell r="T587" t="str">
            <v xml:space="preserve">HAMU1175796           </v>
          </cell>
          <cell r="U587" t="str">
            <v>25/03/2022</v>
          </cell>
          <cell r="V587" t="str">
            <v/>
          </cell>
          <cell r="W587" t="str">
            <v>CJ. CAMBIO ( ALVARO ) PUXE SBL</v>
          </cell>
          <cell r="X587" t="str">
            <v>SBL</v>
          </cell>
          <cell r="Y587" t="str">
            <v/>
          </cell>
          <cell r="Z587" t="str">
            <v xml:space="preserve">7 </v>
          </cell>
          <cell r="AA587" t="str">
            <v>1</v>
          </cell>
          <cell r="AB587" t="str">
            <v>42</v>
          </cell>
          <cell r="AC587" t="str">
            <v>11</v>
          </cell>
          <cell r="AD587" t="str">
            <v xml:space="preserve">HAMU1175796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Pendente</v>
          </cell>
          <cell r="AI587" t="str">
            <v>Não</v>
          </cell>
          <cell r="AJ587" t="str">
            <v>25/02/2022</v>
          </cell>
          <cell r="AK587" t="str">
            <v>Marítimo</v>
          </cell>
          <cell r="AL587" t="str">
            <v>03/03/2022</v>
          </cell>
          <cell r="AM587" t="str">
            <v>18/03/2022</v>
          </cell>
          <cell r="AN587" t="str">
            <v xml:space="preserve">          </v>
          </cell>
        </row>
        <row r="588">
          <cell r="B588">
            <v>80537507</v>
          </cell>
          <cell r="C588" t="str">
            <v xml:space="preserve">540202363 </v>
          </cell>
          <cell r="E588" t="str">
            <v/>
          </cell>
          <cell r="F588" t="str">
            <v/>
          </cell>
          <cell r="G588" t="str">
            <v xml:space="preserve">MSC MICHELA                                       </v>
          </cell>
          <cell r="H588"/>
          <cell r="I588" t="str">
            <v/>
          </cell>
          <cell r="J588">
            <v>12</v>
          </cell>
          <cell r="K588" t="str">
            <v>6</v>
          </cell>
          <cell r="L588" t="str">
            <v>12</v>
          </cell>
          <cell r="M588" t="str">
            <v>0</v>
          </cell>
          <cell r="N588" t="str">
            <v>45</v>
          </cell>
          <cell r="O588" t="str">
            <v>1</v>
          </cell>
          <cell r="P588" t="str">
            <v>22</v>
          </cell>
          <cell r="Q588" t="str">
            <v>0</v>
          </cell>
          <cell r="R588" t="str">
            <v>0</v>
          </cell>
          <cell r="S588" t="str">
            <v>Não</v>
          </cell>
          <cell r="T588" t="str">
            <v xml:space="preserve">HLBU3102124           </v>
          </cell>
          <cell r="U588"/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Z588" t="str">
            <v xml:space="preserve">7 </v>
          </cell>
          <cell r="AA588" t="str">
            <v>0</v>
          </cell>
          <cell r="AB588" t="str">
            <v>70</v>
          </cell>
          <cell r="AC588" t="str">
            <v>11</v>
          </cell>
          <cell r="AD588" t="str">
            <v xml:space="preserve">HLBU3102124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Pendente</v>
          </cell>
          <cell r="AI588" t="str">
            <v>Não</v>
          </cell>
          <cell r="AJ588" t="str">
            <v>18/02/2022</v>
          </cell>
          <cell r="AK588" t="str">
            <v>Marítimo</v>
          </cell>
          <cell r="AL588" t="str">
            <v>03/03/2022</v>
          </cell>
          <cell r="AM588" t="str">
            <v>18/03/2022</v>
          </cell>
          <cell r="AN588" t="str">
            <v xml:space="preserve">          </v>
          </cell>
        </row>
        <row r="589">
          <cell r="B589">
            <v>80537541</v>
          </cell>
          <cell r="C589" t="str">
            <v xml:space="preserve">540202364 </v>
          </cell>
          <cell r="E589" t="str">
            <v/>
          </cell>
          <cell r="F589" t="str">
            <v/>
          </cell>
          <cell r="G589" t="str">
            <v xml:space="preserve">MSC MICHELA                                       </v>
          </cell>
          <cell r="H589"/>
          <cell r="I589" t="str">
            <v/>
          </cell>
          <cell r="J589">
            <v>26</v>
          </cell>
          <cell r="K589" t="str">
            <v>13</v>
          </cell>
          <cell r="L589" t="str">
            <v>26</v>
          </cell>
          <cell r="M589" t="str">
            <v>258</v>
          </cell>
          <cell r="N589" t="str">
            <v>43</v>
          </cell>
          <cell r="O589" t="str">
            <v>0</v>
          </cell>
          <cell r="P589" t="str">
            <v>0</v>
          </cell>
          <cell r="Q589" t="str">
            <v>4</v>
          </cell>
          <cell r="R589" t="str">
            <v>4</v>
          </cell>
          <cell r="S589" t="str">
            <v>Não</v>
          </cell>
          <cell r="T589" t="str">
            <v xml:space="preserve">BMOU6660560           </v>
          </cell>
          <cell r="U589"/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 xml:space="preserve">7 </v>
          </cell>
          <cell r="AA589" t="str">
            <v>0</v>
          </cell>
          <cell r="AB589" t="str">
            <v>51</v>
          </cell>
          <cell r="AC589" t="str">
            <v>11</v>
          </cell>
          <cell r="AD589" t="str">
            <v xml:space="preserve">BMOU6660560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Pendente</v>
          </cell>
          <cell r="AI589" t="str">
            <v>Não</v>
          </cell>
          <cell r="AJ589" t="str">
            <v>18/02/2022</v>
          </cell>
          <cell r="AK589" t="str">
            <v>Marítimo</v>
          </cell>
          <cell r="AL589" t="str">
            <v>03/03/2022</v>
          </cell>
          <cell r="AM589" t="str">
            <v>18/03/2022</v>
          </cell>
          <cell r="AN589" t="str">
            <v xml:space="preserve">          </v>
          </cell>
        </row>
        <row r="590">
          <cell r="B590">
            <v>80537647</v>
          </cell>
          <cell r="C590" t="str">
            <v xml:space="preserve">540202365 </v>
          </cell>
          <cell r="E590" t="str">
            <v/>
          </cell>
          <cell r="F590" t="str">
            <v/>
          </cell>
          <cell r="G590" t="str">
            <v xml:space="preserve">MSC MICHELA                                       </v>
          </cell>
          <cell r="H590"/>
          <cell r="I590" t="str">
            <v/>
          </cell>
          <cell r="J590">
            <v>5</v>
          </cell>
          <cell r="K590" t="str">
            <v>1</v>
          </cell>
          <cell r="L590" t="str">
            <v>5</v>
          </cell>
          <cell r="M590" t="str">
            <v>0</v>
          </cell>
          <cell r="N590" t="str">
            <v>14</v>
          </cell>
          <cell r="O590" t="str">
            <v>0</v>
          </cell>
          <cell r="P590" t="str">
            <v>0</v>
          </cell>
          <cell r="Q590" t="str">
            <v>0</v>
          </cell>
          <cell r="R590" t="str">
            <v>0</v>
          </cell>
          <cell r="S590" t="str">
            <v>Não</v>
          </cell>
          <cell r="T590" t="str">
            <v xml:space="preserve">UACU3997151           </v>
          </cell>
          <cell r="U590" t="str">
            <v>22/03/2022</v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 xml:space="preserve">7 </v>
          </cell>
          <cell r="AA590" t="str">
            <v>1</v>
          </cell>
          <cell r="AB590" t="str">
            <v>14</v>
          </cell>
          <cell r="AC590" t="str">
            <v>11</v>
          </cell>
          <cell r="AD590" t="str">
            <v xml:space="preserve">UACU3997151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Pendente</v>
          </cell>
          <cell r="AI590" t="str">
            <v>Não</v>
          </cell>
          <cell r="AJ590" t="str">
            <v>18/02/2022</v>
          </cell>
          <cell r="AK590" t="str">
            <v>Marítimo</v>
          </cell>
          <cell r="AL590" t="str">
            <v>03/03/2022</v>
          </cell>
          <cell r="AM590" t="str">
            <v>18/03/2022</v>
          </cell>
          <cell r="AN590" t="str">
            <v xml:space="preserve">          </v>
          </cell>
        </row>
        <row r="591">
          <cell r="B591">
            <v>80537664</v>
          </cell>
          <cell r="C591" t="str">
            <v xml:space="preserve">540202367 </v>
          </cell>
          <cell r="E591" t="str">
            <v/>
          </cell>
          <cell r="F591" t="str">
            <v/>
          </cell>
          <cell r="G591" t="str">
            <v xml:space="preserve">MSC MICHELA                                       </v>
          </cell>
          <cell r="H591"/>
          <cell r="I591" t="str">
            <v/>
          </cell>
          <cell r="J591">
            <v>26</v>
          </cell>
          <cell r="K591" t="str">
            <v>19</v>
          </cell>
          <cell r="L591" t="str">
            <v>26</v>
          </cell>
          <cell r="M591" t="str">
            <v>121</v>
          </cell>
          <cell r="N591" t="str">
            <v>27</v>
          </cell>
          <cell r="O591" t="str">
            <v>0</v>
          </cell>
          <cell r="P591" t="str">
            <v>7</v>
          </cell>
          <cell r="Q591" t="str">
            <v>0</v>
          </cell>
          <cell r="R591" t="str">
            <v>0</v>
          </cell>
          <cell r="S591" t="str">
            <v>Não</v>
          </cell>
          <cell r="T591" t="str">
            <v xml:space="preserve">GESU6811170           </v>
          </cell>
          <cell r="U591"/>
          <cell r="V591" t="str">
            <v/>
          </cell>
          <cell r="W591" t="str">
            <v>CJ. CAMBIO ( ALVARO ) PUXE SBL</v>
          </cell>
          <cell r="X591" t="str">
            <v>SBL</v>
          </cell>
          <cell r="Y591" t="str">
            <v/>
          </cell>
          <cell r="Z591" t="str">
            <v xml:space="preserve">7 </v>
          </cell>
          <cell r="AA591" t="str">
            <v>0</v>
          </cell>
          <cell r="AB591" t="str">
            <v>37</v>
          </cell>
          <cell r="AC591" t="str">
            <v>11</v>
          </cell>
          <cell r="AD591" t="str">
            <v xml:space="preserve">GESU6811170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Pendente</v>
          </cell>
          <cell r="AI591" t="str">
            <v>Não</v>
          </cell>
          <cell r="AJ591" t="str">
            <v>18/02/2022</v>
          </cell>
          <cell r="AK591" t="str">
            <v>Marítimo</v>
          </cell>
          <cell r="AL591" t="str">
            <v>03/03/2022</v>
          </cell>
          <cell r="AM591" t="str">
            <v>18/03/2022</v>
          </cell>
          <cell r="AN591" t="str">
            <v xml:space="preserve">          </v>
          </cell>
        </row>
        <row r="592">
          <cell r="B592">
            <v>80537750</v>
          </cell>
          <cell r="C592" t="str">
            <v xml:space="preserve">540202368 </v>
          </cell>
          <cell r="E592" t="str">
            <v/>
          </cell>
          <cell r="F592" t="str">
            <v/>
          </cell>
          <cell r="G592" t="str">
            <v xml:space="preserve">MSC MICHELA                                       </v>
          </cell>
          <cell r="H592"/>
          <cell r="I592" t="str">
            <v/>
          </cell>
          <cell r="J592">
            <v>3</v>
          </cell>
          <cell r="K592" t="str">
            <v>1</v>
          </cell>
          <cell r="L592" t="str">
            <v>3</v>
          </cell>
          <cell r="M592" t="str">
            <v>0</v>
          </cell>
          <cell r="N592" t="str">
            <v>15</v>
          </cell>
          <cell r="O592" t="str">
            <v>0</v>
          </cell>
          <cell r="P592" t="str">
            <v>0</v>
          </cell>
          <cell r="Q592" t="str">
            <v>0</v>
          </cell>
          <cell r="R592" t="str">
            <v>0</v>
          </cell>
          <cell r="S592" t="str">
            <v>Não</v>
          </cell>
          <cell r="T592" t="str">
            <v xml:space="preserve">HLXU3516250           </v>
          </cell>
          <cell r="U592" t="str">
            <v>23/03/2022</v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 xml:space="preserve">7 </v>
          </cell>
          <cell r="AA592" t="str">
            <v>1</v>
          </cell>
          <cell r="AB592" t="str">
            <v>15</v>
          </cell>
          <cell r="AC592" t="str">
            <v>11</v>
          </cell>
          <cell r="AD592" t="str">
            <v xml:space="preserve">HLXU3516250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Pendente</v>
          </cell>
          <cell r="AI592" t="str">
            <v>Não</v>
          </cell>
          <cell r="AJ592" t="str">
            <v>18/02/2022</v>
          </cell>
          <cell r="AK592" t="str">
            <v>Marítimo</v>
          </cell>
          <cell r="AL592" t="str">
            <v>03/03/2022</v>
          </cell>
          <cell r="AM592" t="str">
            <v>18/03/2022</v>
          </cell>
          <cell r="AN592" t="str">
            <v xml:space="preserve">          </v>
          </cell>
        </row>
        <row r="593">
          <cell r="B593">
            <v>80536925</v>
          </cell>
          <cell r="C593" t="str">
            <v xml:space="preserve">540202369 </v>
          </cell>
          <cell r="E593" t="str">
            <v/>
          </cell>
          <cell r="F593" t="str">
            <v/>
          </cell>
          <cell r="G593" t="str">
            <v xml:space="preserve">MSC MICHELA                                       </v>
          </cell>
          <cell r="H593"/>
          <cell r="I593" t="str">
            <v/>
          </cell>
          <cell r="J593">
            <v>20</v>
          </cell>
          <cell r="K593" t="str">
            <v>7</v>
          </cell>
          <cell r="L593" t="str">
            <v>20</v>
          </cell>
          <cell r="M593" t="str">
            <v>84</v>
          </cell>
          <cell r="N593" t="str">
            <v>14</v>
          </cell>
          <cell r="O593" t="str">
            <v>2</v>
          </cell>
          <cell r="P593" t="str">
            <v>11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HBLU1820415           </v>
          </cell>
          <cell r="U593" t="str">
            <v>22/03/2022</v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 xml:space="preserve">8 </v>
          </cell>
          <cell r="AA593" t="str">
            <v>1</v>
          </cell>
          <cell r="AB593" t="str">
            <v>31</v>
          </cell>
          <cell r="AC593" t="str">
            <v>11</v>
          </cell>
          <cell r="AD593" t="str">
            <v xml:space="preserve">HBLU1820415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Pendente</v>
          </cell>
          <cell r="AI593" t="str">
            <v>Não</v>
          </cell>
          <cell r="AJ593" t="str">
            <v>18/02/2022</v>
          </cell>
          <cell r="AK593" t="str">
            <v>Marítimo</v>
          </cell>
          <cell r="AL593" t="str">
            <v>03/03/2022</v>
          </cell>
          <cell r="AM593" t="str">
            <v>18/03/2022</v>
          </cell>
          <cell r="AN593" t="str">
            <v xml:space="preserve">          </v>
          </cell>
        </row>
        <row r="594">
          <cell r="B594">
            <v>80537742</v>
          </cell>
          <cell r="C594" t="str">
            <v xml:space="preserve">540202370 </v>
          </cell>
          <cell r="E594" t="str">
            <v/>
          </cell>
          <cell r="F594" t="str">
            <v/>
          </cell>
          <cell r="G594" t="str">
            <v xml:space="preserve">MSC MICHELA                                       </v>
          </cell>
          <cell r="H594"/>
          <cell r="I594" t="str">
            <v/>
          </cell>
          <cell r="J594">
            <v>14</v>
          </cell>
          <cell r="K594" t="str">
            <v>7</v>
          </cell>
          <cell r="L594" t="str">
            <v>14</v>
          </cell>
          <cell r="M594" t="str">
            <v>0</v>
          </cell>
          <cell r="N594" t="str">
            <v>14</v>
          </cell>
          <cell r="O594" t="str">
            <v>28</v>
          </cell>
          <cell r="P594" t="str">
            <v>21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FSCU7238324           </v>
          </cell>
          <cell r="U594"/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 xml:space="preserve">7 </v>
          </cell>
          <cell r="AA594" t="str">
            <v>0</v>
          </cell>
          <cell r="AB594" t="str">
            <v>63</v>
          </cell>
          <cell r="AC594" t="str">
            <v>11</v>
          </cell>
          <cell r="AD594" t="str">
            <v xml:space="preserve">FSCU7238324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Pendente</v>
          </cell>
          <cell r="AI594" t="str">
            <v>Não</v>
          </cell>
          <cell r="AJ594" t="str">
            <v>18/02/2022</v>
          </cell>
          <cell r="AK594" t="str">
            <v>Marítimo</v>
          </cell>
          <cell r="AL594" t="str">
            <v>03/03/2022</v>
          </cell>
          <cell r="AM594" t="str">
            <v>18/03/2022</v>
          </cell>
          <cell r="AN594" t="str">
            <v xml:space="preserve">          </v>
          </cell>
        </row>
        <row r="595">
          <cell r="B595">
            <v>80537783</v>
          </cell>
          <cell r="C595" t="str">
            <v xml:space="preserve">540202371 </v>
          </cell>
          <cell r="E595" t="str">
            <v/>
          </cell>
          <cell r="F595" t="str">
            <v/>
          </cell>
          <cell r="G595" t="str">
            <v xml:space="preserve">MSC MICHELA                                       </v>
          </cell>
          <cell r="H595"/>
          <cell r="I595" t="str">
            <v/>
          </cell>
          <cell r="J595">
            <v>1</v>
          </cell>
          <cell r="K595" t="str">
            <v>1</v>
          </cell>
          <cell r="L595" t="str">
            <v>1</v>
          </cell>
          <cell r="M595" t="str">
            <v>0</v>
          </cell>
          <cell r="N595" t="str">
            <v>0</v>
          </cell>
          <cell r="O595" t="str">
            <v>20</v>
          </cell>
          <cell r="P595" t="str">
            <v>0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XINU8170067           </v>
          </cell>
          <cell r="U595"/>
          <cell r="V595" t="str">
            <v/>
          </cell>
          <cell r="W595" t="str">
            <v>PORTA-OBJETOS AREA DO TETO ( ALVARO ) PUXE SBL</v>
          </cell>
          <cell r="X595" t="str">
            <v>SBL</v>
          </cell>
          <cell r="Y595" t="str">
            <v/>
          </cell>
          <cell r="Z595" t="str">
            <v xml:space="preserve">7 </v>
          </cell>
          <cell r="AA595" t="str">
            <v>0</v>
          </cell>
          <cell r="AB595" t="str">
            <v>20</v>
          </cell>
          <cell r="AC595" t="str">
            <v>11</v>
          </cell>
          <cell r="AD595" t="str">
            <v xml:space="preserve">XINU8170067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Pendente</v>
          </cell>
          <cell r="AI595" t="str">
            <v>Não</v>
          </cell>
          <cell r="AJ595" t="str">
            <v>18/02/2022</v>
          </cell>
          <cell r="AK595" t="str">
            <v>Marítimo</v>
          </cell>
          <cell r="AL595" t="str">
            <v>03/03/2022</v>
          </cell>
          <cell r="AM595" t="str">
            <v>18/03/2022</v>
          </cell>
          <cell r="AN595" t="str">
            <v xml:space="preserve">          </v>
          </cell>
        </row>
        <row r="596">
          <cell r="B596">
            <v>80537785</v>
          </cell>
          <cell r="C596" t="str">
            <v xml:space="preserve">540202372 </v>
          </cell>
          <cell r="E596" t="str">
            <v/>
          </cell>
          <cell r="F596" t="str">
            <v/>
          </cell>
          <cell r="G596" t="str">
            <v xml:space="preserve">MSC MICHELA                                       </v>
          </cell>
          <cell r="H596"/>
          <cell r="I596" t="str">
            <v/>
          </cell>
          <cell r="J596">
            <v>5</v>
          </cell>
          <cell r="K596" t="str">
            <v>5</v>
          </cell>
          <cell r="L596" t="str">
            <v>5</v>
          </cell>
          <cell r="M596" t="str">
            <v>0</v>
          </cell>
          <cell r="N596" t="str">
            <v>14</v>
          </cell>
          <cell r="O596" t="str">
            <v>0</v>
          </cell>
          <cell r="P596" t="str">
            <v>24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HLXU8246918           </v>
          </cell>
          <cell r="U596" t="str">
            <v>30/03/2022</v>
          </cell>
          <cell r="V596" t="str">
            <v/>
          </cell>
          <cell r="W596" t="str">
            <v>REFORCO DIR ( DARIO ) PUXE SBL / EXO.TRANSM. GW6E-2800/200KV-12 ( TEZOTO-GIBA ) PUXE SBL</v>
          </cell>
          <cell r="X596" t="str">
            <v>SBL</v>
          </cell>
          <cell r="Y596" t="str">
            <v/>
          </cell>
          <cell r="Z596" t="str">
            <v xml:space="preserve">7 </v>
          </cell>
          <cell r="AA596" t="str">
            <v>1</v>
          </cell>
          <cell r="AB596" t="str">
            <v>38</v>
          </cell>
          <cell r="AC596" t="str">
            <v>11</v>
          </cell>
          <cell r="AD596" t="str">
            <v xml:space="preserve">HLXU8246918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Pendente</v>
          </cell>
          <cell r="AI596" t="str">
            <v>Não</v>
          </cell>
          <cell r="AJ596" t="str">
            <v>18/02/2022</v>
          </cell>
          <cell r="AK596" t="str">
            <v>Marítimo</v>
          </cell>
          <cell r="AL596" t="str">
            <v>03/03/2022</v>
          </cell>
          <cell r="AM596" t="str">
            <v>18/03/2022</v>
          </cell>
          <cell r="AN596" t="str">
            <v xml:space="preserve">          </v>
          </cell>
        </row>
        <row r="597">
          <cell r="B597">
            <v>80538680</v>
          </cell>
          <cell r="C597" t="str">
            <v xml:space="preserve">540202373 </v>
          </cell>
          <cell r="E597" t="str">
            <v/>
          </cell>
          <cell r="F597" t="str">
            <v/>
          </cell>
          <cell r="G597" t="str">
            <v xml:space="preserve">MSC MICHELA                                       </v>
          </cell>
          <cell r="H597"/>
          <cell r="I597" t="str">
            <v/>
          </cell>
          <cell r="J597">
            <v>9</v>
          </cell>
          <cell r="K597" t="str">
            <v>4</v>
          </cell>
          <cell r="L597" t="str">
            <v>9</v>
          </cell>
          <cell r="M597" t="str">
            <v>0</v>
          </cell>
          <cell r="N597" t="str">
            <v>13</v>
          </cell>
          <cell r="O597" t="str">
            <v>19</v>
          </cell>
          <cell r="P597" t="str">
            <v>2</v>
          </cell>
          <cell r="Q597" t="str">
            <v>4</v>
          </cell>
          <cell r="R597" t="str">
            <v>4</v>
          </cell>
          <cell r="S597" t="str">
            <v>Não</v>
          </cell>
          <cell r="T597" t="str">
            <v xml:space="preserve">FSCU7240764           </v>
          </cell>
          <cell r="U597"/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 xml:space="preserve">7 </v>
          </cell>
          <cell r="AA597" t="str">
            <v>0</v>
          </cell>
          <cell r="AB597" t="str">
            <v>39</v>
          </cell>
          <cell r="AC597" t="str">
            <v>11</v>
          </cell>
          <cell r="AD597" t="str">
            <v xml:space="preserve">FSCU7240764              </v>
          </cell>
          <cell r="AE597" t="str">
            <v/>
          </cell>
          <cell r="AF597" t="str">
            <v/>
          </cell>
          <cell r="AG597" t="str">
            <v>13682900</v>
          </cell>
          <cell r="AH597" t="str">
            <v>Pendente</v>
          </cell>
          <cell r="AI597" t="str">
            <v>Não</v>
          </cell>
          <cell r="AJ597" t="str">
            <v>25/02/2022</v>
          </cell>
          <cell r="AK597" t="str">
            <v>Marítimo</v>
          </cell>
          <cell r="AL597" t="str">
            <v>03/03/2022</v>
          </cell>
          <cell r="AM597" t="str">
            <v>18/03/2022</v>
          </cell>
          <cell r="AN597" t="str">
            <v xml:space="preserve">          </v>
          </cell>
        </row>
        <row r="598">
          <cell r="B598">
            <v>80537786</v>
          </cell>
          <cell r="C598" t="str">
            <v xml:space="preserve">540202374 </v>
          </cell>
          <cell r="E598" t="str">
            <v/>
          </cell>
          <cell r="F598" t="str">
            <v/>
          </cell>
          <cell r="G598" t="str">
            <v xml:space="preserve">MSC MICHELA                                       </v>
          </cell>
          <cell r="H598"/>
          <cell r="I598" t="str">
            <v/>
          </cell>
          <cell r="J598">
            <v>2</v>
          </cell>
          <cell r="K598" t="str">
            <v/>
          </cell>
          <cell r="L598" t="str">
            <v>2</v>
          </cell>
          <cell r="M598" t="str">
            <v>20</v>
          </cell>
          <cell r="N598" t="str">
            <v>0</v>
          </cell>
          <cell r="O598" t="str">
            <v>0</v>
          </cell>
          <cell r="P598" t="str">
            <v>20</v>
          </cell>
          <cell r="Q598" t="str">
            <v>0</v>
          </cell>
          <cell r="R598" t="str">
            <v>0</v>
          </cell>
          <cell r="S598" t="str">
            <v>Não</v>
          </cell>
          <cell r="T598" t="str">
            <v xml:space="preserve">FSCU7281491           </v>
          </cell>
          <cell r="U598"/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 xml:space="preserve">7 </v>
          </cell>
          <cell r="AA598" t="str">
            <v>0</v>
          </cell>
          <cell r="AB598" t="str">
            <v>40</v>
          </cell>
          <cell r="AC598" t="str">
            <v>11</v>
          </cell>
          <cell r="AD598" t="str">
            <v xml:space="preserve">FSCU7281491              </v>
          </cell>
          <cell r="AE598" t="str">
            <v/>
          </cell>
          <cell r="AF598" t="str">
            <v/>
          </cell>
          <cell r="AG598" t="str">
            <v>13682900</v>
          </cell>
          <cell r="AH598" t="str">
            <v>Pendente</v>
          </cell>
          <cell r="AI598" t="str">
            <v>Não</v>
          </cell>
          <cell r="AJ598" t="str">
            <v>18/02/2022</v>
          </cell>
          <cell r="AK598" t="str">
            <v>Marítimo</v>
          </cell>
          <cell r="AL598" t="str">
            <v>03/03/2022</v>
          </cell>
          <cell r="AM598" t="str">
            <v>18/03/2022</v>
          </cell>
          <cell r="AN598" t="str">
            <v xml:space="preserve">          </v>
          </cell>
        </row>
        <row r="599">
          <cell r="B599">
            <v>80537793</v>
          </cell>
          <cell r="C599" t="str">
            <v xml:space="preserve">540202375 </v>
          </cell>
          <cell r="E599" t="str">
            <v/>
          </cell>
          <cell r="F599" t="str">
            <v/>
          </cell>
          <cell r="G599" t="str">
            <v xml:space="preserve">MSC MICHELA                                       </v>
          </cell>
          <cell r="H599"/>
          <cell r="I599" t="str">
            <v/>
          </cell>
          <cell r="J599">
            <v>3</v>
          </cell>
          <cell r="K599" t="str">
            <v>2</v>
          </cell>
          <cell r="L599" t="str">
            <v>3</v>
          </cell>
          <cell r="M599" t="str">
            <v>4</v>
          </cell>
          <cell r="N599" t="str">
            <v>0</v>
          </cell>
          <cell r="O599" t="str">
            <v>18</v>
          </cell>
          <cell r="P599" t="str">
            <v>0</v>
          </cell>
          <cell r="Q599" t="str">
            <v>0</v>
          </cell>
          <cell r="R599" t="str">
            <v>0</v>
          </cell>
          <cell r="S599" t="str">
            <v>Não</v>
          </cell>
          <cell r="T599" t="str">
            <v xml:space="preserve">HLBU1655007           </v>
          </cell>
          <cell r="U599"/>
          <cell r="V599" t="str">
            <v/>
          </cell>
          <cell r="W599" t="str">
            <v>PORTA-OBJETOS AREA DO TETO ( ALVARO ) PUXE SBL</v>
          </cell>
          <cell r="X599" t="str">
            <v>SBL</v>
          </cell>
          <cell r="Y599" t="str">
            <v/>
          </cell>
          <cell r="Z599" t="str">
            <v xml:space="preserve">7 </v>
          </cell>
          <cell r="AA599" t="str">
            <v>0</v>
          </cell>
          <cell r="AB599" t="str">
            <v>22</v>
          </cell>
          <cell r="AC599" t="str">
            <v>11</v>
          </cell>
          <cell r="AD599" t="str">
            <v xml:space="preserve">HLBU1655007              </v>
          </cell>
          <cell r="AE599" t="str">
            <v/>
          </cell>
          <cell r="AF599" t="str">
            <v/>
          </cell>
          <cell r="AG599" t="str">
            <v>13682900</v>
          </cell>
          <cell r="AH599" t="str">
            <v>Pendente</v>
          </cell>
          <cell r="AI599" t="str">
            <v>Não</v>
          </cell>
          <cell r="AJ599" t="str">
            <v>18/02/2022</v>
          </cell>
          <cell r="AK599" t="str">
            <v>Marítimo</v>
          </cell>
          <cell r="AL599" t="str">
            <v>03/03/2022</v>
          </cell>
          <cell r="AM599" t="str">
            <v>18/03/2022</v>
          </cell>
          <cell r="AN599" t="str">
            <v xml:space="preserve">          </v>
          </cell>
        </row>
        <row r="600">
          <cell r="B600">
            <v>80538606</v>
          </cell>
          <cell r="C600" t="str">
            <v xml:space="preserve">540202376 </v>
          </cell>
          <cell r="E600" t="str">
            <v/>
          </cell>
          <cell r="F600" t="str">
            <v/>
          </cell>
          <cell r="G600" t="str">
            <v xml:space="preserve">MSC MICHELA                                       </v>
          </cell>
          <cell r="H600"/>
          <cell r="I600" t="str">
            <v/>
          </cell>
          <cell r="J600">
            <v>8</v>
          </cell>
          <cell r="K600" t="str">
            <v>3</v>
          </cell>
          <cell r="L600" t="str">
            <v>8</v>
          </cell>
          <cell r="M600" t="str">
            <v>0</v>
          </cell>
          <cell r="N600" t="str">
            <v>17</v>
          </cell>
          <cell r="O600" t="str">
            <v>18</v>
          </cell>
          <cell r="P600" t="str">
            <v>3</v>
          </cell>
          <cell r="Q600" t="str">
            <v>4</v>
          </cell>
          <cell r="R600" t="str">
            <v>4</v>
          </cell>
          <cell r="S600" t="str">
            <v>Não</v>
          </cell>
          <cell r="T600" t="str">
            <v xml:space="preserve">HLXU6516064           </v>
          </cell>
          <cell r="U600"/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 xml:space="preserve">7 </v>
          </cell>
          <cell r="AA600" t="str">
            <v>0</v>
          </cell>
          <cell r="AB600" t="str">
            <v>43</v>
          </cell>
          <cell r="AC600" t="str">
            <v>11</v>
          </cell>
          <cell r="AD600" t="str">
            <v xml:space="preserve">HLXU6516064              </v>
          </cell>
          <cell r="AE600" t="str">
            <v/>
          </cell>
          <cell r="AF600" t="str">
            <v/>
          </cell>
          <cell r="AG600" t="str">
            <v>13682900</v>
          </cell>
          <cell r="AH600" t="str">
            <v>Pendente</v>
          </cell>
          <cell r="AI600" t="str">
            <v>Não</v>
          </cell>
          <cell r="AJ600" t="str">
            <v>25/02/2022</v>
          </cell>
          <cell r="AK600" t="str">
            <v>Marítimo</v>
          </cell>
          <cell r="AL600" t="str">
            <v>03/03/2022</v>
          </cell>
          <cell r="AM600" t="str">
            <v>18/03/2022</v>
          </cell>
          <cell r="AN600" t="str">
            <v xml:space="preserve">          </v>
          </cell>
        </row>
        <row r="601">
          <cell r="B601">
            <v>80537580</v>
          </cell>
          <cell r="C601" t="str">
            <v xml:space="preserve">540202377 </v>
          </cell>
          <cell r="E601" t="str">
            <v/>
          </cell>
          <cell r="F601" t="str">
            <v/>
          </cell>
          <cell r="G601" t="str">
            <v xml:space="preserve">MSC MICHELA                                       </v>
          </cell>
          <cell r="H601"/>
          <cell r="I601" t="str">
            <v/>
          </cell>
          <cell r="J601">
            <v>69</v>
          </cell>
          <cell r="K601" t="str">
            <v>29</v>
          </cell>
          <cell r="L601" t="str">
            <v>69</v>
          </cell>
          <cell r="M601" t="str">
            <v>255</v>
          </cell>
          <cell r="N601" t="str">
            <v>3</v>
          </cell>
          <cell r="O601" t="str">
            <v>16</v>
          </cell>
          <cell r="P601" t="str">
            <v>10</v>
          </cell>
          <cell r="Q601" t="str">
            <v>0</v>
          </cell>
          <cell r="R601" t="str">
            <v>0</v>
          </cell>
          <cell r="S601" t="str">
            <v>Não</v>
          </cell>
          <cell r="T601" t="str">
            <v xml:space="preserve">HLBU2227071           </v>
          </cell>
          <cell r="U601" t="str">
            <v>22/03/2022</v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 xml:space="preserve">7 </v>
          </cell>
          <cell r="AA601" t="str">
            <v>2</v>
          </cell>
          <cell r="AB601" t="str">
            <v>37</v>
          </cell>
          <cell r="AC601" t="str">
            <v>11</v>
          </cell>
          <cell r="AD601" t="str">
            <v xml:space="preserve">HLBU2227071              </v>
          </cell>
          <cell r="AE601" t="str">
            <v/>
          </cell>
          <cell r="AF601" t="str">
            <v/>
          </cell>
          <cell r="AG601" t="str">
            <v>13682900</v>
          </cell>
          <cell r="AH601" t="str">
            <v>Pendente</v>
          </cell>
          <cell r="AI601" t="str">
            <v>Não</v>
          </cell>
          <cell r="AJ601" t="str">
            <v>18/02/2022</v>
          </cell>
          <cell r="AK601" t="str">
            <v>Marítimo</v>
          </cell>
          <cell r="AL601" t="str">
            <v>03/03/2022</v>
          </cell>
          <cell r="AM601" t="str">
            <v>18/03/2022</v>
          </cell>
          <cell r="AN601" t="str">
            <v xml:space="preserve">          </v>
          </cell>
        </row>
        <row r="602">
          <cell r="B602">
            <v>80538734</v>
          </cell>
          <cell r="C602" t="str">
            <v xml:space="preserve">540202378 </v>
          </cell>
          <cell r="E602" t="str">
            <v/>
          </cell>
          <cell r="F602" t="str">
            <v/>
          </cell>
          <cell r="G602" t="str">
            <v xml:space="preserve">MSC MICHELA                                       </v>
          </cell>
          <cell r="H602"/>
          <cell r="I602" t="str">
            <v/>
          </cell>
          <cell r="J602">
            <v>101</v>
          </cell>
          <cell r="K602" t="str">
            <v>23</v>
          </cell>
          <cell r="L602" t="str">
            <v>101</v>
          </cell>
          <cell r="M602" t="str">
            <v>391</v>
          </cell>
          <cell r="N602" t="str">
            <v>18</v>
          </cell>
          <cell r="O602" t="str">
            <v>22</v>
          </cell>
          <cell r="P602" t="str">
            <v>8</v>
          </cell>
          <cell r="Q602" t="str">
            <v>0</v>
          </cell>
          <cell r="R602" t="str">
            <v>0</v>
          </cell>
          <cell r="S602" t="str">
            <v>Não</v>
          </cell>
          <cell r="T602" t="str">
            <v xml:space="preserve">CAIU4259516           </v>
          </cell>
          <cell r="U602" t="str">
            <v>28/03/2022</v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 xml:space="preserve">7 </v>
          </cell>
          <cell r="AA602" t="str">
            <v>2</v>
          </cell>
          <cell r="AB602" t="str">
            <v>51</v>
          </cell>
          <cell r="AC602" t="str">
            <v>11</v>
          </cell>
          <cell r="AD602" t="str">
            <v xml:space="preserve">CAIU4259516              </v>
          </cell>
          <cell r="AE602" t="str">
            <v/>
          </cell>
          <cell r="AF602" t="str">
            <v/>
          </cell>
          <cell r="AG602" t="str">
            <v>13682900</v>
          </cell>
          <cell r="AH602" t="str">
            <v>Pendente</v>
          </cell>
          <cell r="AI602" t="str">
            <v>Não</v>
          </cell>
          <cell r="AJ602" t="str">
            <v>25/02/2022</v>
          </cell>
          <cell r="AK602" t="str">
            <v>Marítimo</v>
          </cell>
          <cell r="AL602" t="str">
            <v>03/03/2022</v>
          </cell>
          <cell r="AM602" t="str">
            <v>18/03/2022</v>
          </cell>
          <cell r="AN602" t="str">
            <v xml:space="preserve">          </v>
          </cell>
        </row>
        <row r="603">
          <cell r="B603">
            <v>80538759</v>
          </cell>
          <cell r="C603" t="str">
            <v xml:space="preserve">540202379 </v>
          </cell>
          <cell r="E603" t="str">
            <v/>
          </cell>
          <cell r="F603" t="str">
            <v/>
          </cell>
          <cell r="G603" t="str">
            <v xml:space="preserve">MSC MICHELA                                       </v>
          </cell>
          <cell r="H603"/>
          <cell r="I603" t="str">
            <v/>
          </cell>
          <cell r="J603">
            <v>19</v>
          </cell>
          <cell r="K603" t="str">
            <v>8</v>
          </cell>
          <cell r="L603" t="str">
            <v>19</v>
          </cell>
          <cell r="M603" t="str">
            <v>1</v>
          </cell>
          <cell r="N603" t="str">
            <v>27</v>
          </cell>
          <cell r="O603" t="str">
            <v>10</v>
          </cell>
          <cell r="P603" t="str">
            <v>10</v>
          </cell>
          <cell r="Q603" t="str">
            <v>2</v>
          </cell>
          <cell r="R603" t="str">
            <v>2</v>
          </cell>
          <cell r="S603" t="str">
            <v>Não</v>
          </cell>
          <cell r="T603" t="str">
            <v xml:space="preserve">HLBU2028824           </v>
          </cell>
          <cell r="U603"/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 xml:space="preserve">7 </v>
          </cell>
          <cell r="AA603" t="str">
            <v>0</v>
          </cell>
          <cell r="AB603" t="str">
            <v>51</v>
          </cell>
          <cell r="AC603" t="str">
            <v>11</v>
          </cell>
          <cell r="AD603" t="str">
            <v xml:space="preserve">HLBU2028824              </v>
          </cell>
          <cell r="AE603" t="str">
            <v/>
          </cell>
          <cell r="AF603" t="str">
            <v/>
          </cell>
          <cell r="AG603" t="str">
            <v>13682900</v>
          </cell>
          <cell r="AH603" t="str">
            <v>Pendente</v>
          </cell>
          <cell r="AI603" t="str">
            <v>Não</v>
          </cell>
          <cell r="AJ603" t="str">
            <v>25/02/2022</v>
          </cell>
          <cell r="AK603" t="str">
            <v>Marítimo</v>
          </cell>
          <cell r="AL603" t="str">
            <v>03/03/2022</v>
          </cell>
          <cell r="AM603" t="str">
            <v>18/03/2022</v>
          </cell>
          <cell r="AN603" t="str">
            <v xml:space="preserve">          </v>
          </cell>
        </row>
        <row r="604">
          <cell r="B604">
            <v>80538768</v>
          </cell>
          <cell r="C604" t="str">
            <v xml:space="preserve">540202380 </v>
          </cell>
          <cell r="E604" t="str">
            <v/>
          </cell>
          <cell r="F604" t="str">
            <v/>
          </cell>
          <cell r="G604" t="str">
            <v xml:space="preserve">MSC MICHELA                                       </v>
          </cell>
          <cell r="H604"/>
          <cell r="I604" t="str">
            <v/>
          </cell>
          <cell r="J604">
            <v>63</v>
          </cell>
          <cell r="K604" t="str">
            <v>18</v>
          </cell>
          <cell r="L604" t="str">
            <v>63</v>
          </cell>
          <cell r="M604" t="str">
            <v>301</v>
          </cell>
          <cell r="N604" t="str">
            <v>14</v>
          </cell>
          <cell r="O604" t="str">
            <v>9</v>
          </cell>
          <cell r="P604" t="str">
            <v>20</v>
          </cell>
          <cell r="Q604" t="str">
            <v>0</v>
          </cell>
          <cell r="R604" t="str">
            <v>0</v>
          </cell>
          <cell r="S604" t="str">
            <v>Não</v>
          </cell>
          <cell r="T604" t="str">
            <v xml:space="preserve">HLBU3142641           </v>
          </cell>
          <cell r="U604" t="str">
            <v>22/03/2022</v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 xml:space="preserve">7 </v>
          </cell>
          <cell r="AA604" t="str">
            <v>2</v>
          </cell>
          <cell r="AB604" t="str">
            <v>51</v>
          </cell>
          <cell r="AC604" t="str">
            <v>11</v>
          </cell>
          <cell r="AD604" t="str">
            <v xml:space="preserve">HLBU3142641              </v>
          </cell>
          <cell r="AE604" t="str">
            <v/>
          </cell>
          <cell r="AF604" t="str">
            <v/>
          </cell>
          <cell r="AG604" t="str">
            <v>13682900</v>
          </cell>
          <cell r="AH604" t="str">
            <v>Pendente</v>
          </cell>
          <cell r="AI604" t="str">
            <v>Não</v>
          </cell>
          <cell r="AJ604" t="str">
            <v>25/02/2022</v>
          </cell>
          <cell r="AK604" t="str">
            <v>Marítimo</v>
          </cell>
          <cell r="AL604" t="str">
            <v>03/03/2022</v>
          </cell>
          <cell r="AM604" t="str">
            <v>18/03/2022</v>
          </cell>
          <cell r="AN604" t="str">
            <v xml:space="preserve">          </v>
          </cell>
        </row>
        <row r="605">
          <cell r="B605">
            <v>80538793</v>
          </cell>
          <cell r="C605" t="str">
            <v xml:space="preserve">540202384 </v>
          </cell>
          <cell r="E605" t="str">
            <v/>
          </cell>
          <cell r="F605" t="str">
            <v/>
          </cell>
          <cell r="G605" t="str">
            <v xml:space="preserve">MSC MICHELA                                       </v>
          </cell>
          <cell r="H605"/>
          <cell r="I605" t="str">
            <v/>
          </cell>
          <cell r="J605">
            <v>16</v>
          </cell>
          <cell r="K605" t="str">
            <v>9</v>
          </cell>
          <cell r="L605" t="str">
            <v>16</v>
          </cell>
          <cell r="M605" t="str">
            <v>3</v>
          </cell>
          <cell r="N605" t="str">
            <v>25</v>
          </cell>
          <cell r="O605" t="str">
            <v>14</v>
          </cell>
          <cell r="P605" t="str">
            <v>6</v>
          </cell>
          <cell r="Q605" t="str">
            <v>0</v>
          </cell>
          <cell r="R605" t="str">
            <v>0</v>
          </cell>
          <cell r="S605" t="str">
            <v>Não</v>
          </cell>
          <cell r="T605" t="str">
            <v xml:space="preserve">BEAU4463090           </v>
          </cell>
          <cell r="U605"/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 xml:space="preserve">7 </v>
          </cell>
          <cell r="AA605" t="str">
            <v>0</v>
          </cell>
          <cell r="AB605" t="str">
            <v>48</v>
          </cell>
          <cell r="AC605" t="str">
            <v>11</v>
          </cell>
          <cell r="AD605" t="str">
            <v xml:space="preserve">BEAU4463090              </v>
          </cell>
          <cell r="AE605" t="str">
            <v/>
          </cell>
          <cell r="AF605" t="str">
            <v/>
          </cell>
          <cell r="AG605" t="str">
            <v>13682900</v>
          </cell>
          <cell r="AH605" t="str">
            <v>Pendente</v>
          </cell>
          <cell r="AI605" t="str">
            <v>Não</v>
          </cell>
          <cell r="AJ605" t="str">
            <v>25/02/2022</v>
          </cell>
          <cell r="AK605" t="str">
            <v>Marítimo</v>
          </cell>
          <cell r="AL605" t="str">
            <v>03/03/2022</v>
          </cell>
          <cell r="AM605" t="str">
            <v>18/03/2022</v>
          </cell>
          <cell r="AN605" t="str">
            <v xml:space="preserve">          </v>
          </cell>
        </row>
        <row r="606">
          <cell r="B606">
            <v>80537794</v>
          </cell>
          <cell r="C606" t="str">
            <v xml:space="preserve">540202386 </v>
          </cell>
          <cell r="E606" t="str">
            <v/>
          </cell>
          <cell r="F606" t="str">
            <v/>
          </cell>
          <cell r="G606" t="str">
            <v xml:space="preserve">MSC MICHELA                                       </v>
          </cell>
          <cell r="H606"/>
          <cell r="I606" t="str">
            <v/>
          </cell>
          <cell r="J606">
            <v>58</v>
          </cell>
          <cell r="K606" t="str">
            <v>19</v>
          </cell>
          <cell r="L606" t="str">
            <v>58</v>
          </cell>
          <cell r="M606" t="str">
            <v>477</v>
          </cell>
          <cell r="N606" t="str">
            <v>0</v>
          </cell>
          <cell r="O606" t="str">
            <v>1</v>
          </cell>
          <cell r="P606" t="str">
            <v>15</v>
          </cell>
          <cell r="Q606" t="str">
            <v>0</v>
          </cell>
          <cell r="R606" t="str">
            <v>0</v>
          </cell>
          <cell r="S606" t="str">
            <v>Não</v>
          </cell>
          <cell r="T606" t="str">
            <v xml:space="preserve">UACU5333845           </v>
          </cell>
          <cell r="U606"/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 xml:space="preserve">7 </v>
          </cell>
          <cell r="AA606" t="str">
            <v>0</v>
          </cell>
          <cell r="AB606" t="str">
            <v>41</v>
          </cell>
          <cell r="AC606" t="str">
            <v>11</v>
          </cell>
          <cell r="AD606" t="str">
            <v xml:space="preserve">UACU5333845              </v>
          </cell>
          <cell r="AE606" t="str">
            <v/>
          </cell>
          <cell r="AF606" t="str">
            <v/>
          </cell>
          <cell r="AG606" t="str">
            <v>13682900</v>
          </cell>
          <cell r="AH606" t="str">
            <v>Pendente</v>
          </cell>
          <cell r="AI606" t="str">
            <v>Não</v>
          </cell>
          <cell r="AJ606" t="str">
            <v>18/02/2022</v>
          </cell>
          <cell r="AK606" t="str">
            <v>Marítimo</v>
          </cell>
          <cell r="AL606" t="str">
            <v>03/03/2022</v>
          </cell>
          <cell r="AM606" t="str">
            <v>18/03/2022</v>
          </cell>
          <cell r="AN606" t="str">
            <v xml:space="preserve">          </v>
          </cell>
        </row>
        <row r="607">
          <cell r="B607">
            <v>80537812</v>
          </cell>
          <cell r="C607" t="str">
            <v xml:space="preserve">540202388 </v>
          </cell>
          <cell r="E607" t="str">
            <v/>
          </cell>
          <cell r="F607" t="str">
            <v/>
          </cell>
          <cell r="G607" t="str">
            <v xml:space="preserve">MSC MICHELA                                       </v>
          </cell>
          <cell r="H607"/>
          <cell r="I607" t="str">
            <v/>
          </cell>
          <cell r="J607">
            <v>78</v>
          </cell>
          <cell r="K607" t="str">
            <v>27</v>
          </cell>
          <cell r="L607" t="str">
            <v>78</v>
          </cell>
          <cell r="M607" t="str">
            <v>525</v>
          </cell>
          <cell r="N607" t="str">
            <v>2</v>
          </cell>
          <cell r="O607" t="str">
            <v>8</v>
          </cell>
          <cell r="P607" t="str">
            <v>23</v>
          </cell>
          <cell r="Q607" t="str">
            <v>2</v>
          </cell>
          <cell r="R607" t="str">
            <v>2</v>
          </cell>
          <cell r="S607" t="str">
            <v>Não</v>
          </cell>
          <cell r="T607" t="str">
            <v xml:space="preserve">TCLU5432556           </v>
          </cell>
          <cell r="U607" t="str">
            <v>22/03/2022</v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 xml:space="preserve">7 </v>
          </cell>
          <cell r="AA607" t="str">
            <v>1</v>
          </cell>
          <cell r="AB607" t="str">
            <v>50</v>
          </cell>
          <cell r="AC607" t="str">
            <v>11</v>
          </cell>
          <cell r="AD607" t="str">
            <v xml:space="preserve">TCLU5432556              </v>
          </cell>
          <cell r="AE607" t="str">
            <v/>
          </cell>
          <cell r="AF607" t="str">
            <v/>
          </cell>
          <cell r="AG607" t="str">
            <v>13682900</v>
          </cell>
          <cell r="AH607" t="str">
            <v>Pendente</v>
          </cell>
          <cell r="AI607" t="str">
            <v>Não</v>
          </cell>
          <cell r="AJ607" t="str">
            <v>18/02/2022</v>
          </cell>
          <cell r="AK607" t="str">
            <v>Marítimo</v>
          </cell>
          <cell r="AL607" t="str">
            <v>03/03/2022</v>
          </cell>
          <cell r="AM607" t="str">
            <v>18/03/2022</v>
          </cell>
          <cell r="AN607" t="str">
            <v xml:space="preserve">          </v>
          </cell>
        </row>
        <row r="608">
          <cell r="B608">
            <v>80537527</v>
          </cell>
          <cell r="C608" t="str">
            <v xml:space="preserve">540202390 </v>
          </cell>
          <cell r="E608" t="str">
            <v/>
          </cell>
          <cell r="F608" t="str">
            <v/>
          </cell>
          <cell r="G608" t="str">
            <v xml:space="preserve">MSC MICHELA                                       </v>
          </cell>
          <cell r="H608"/>
          <cell r="I608" t="str">
            <v/>
          </cell>
          <cell r="J608">
            <v>8</v>
          </cell>
          <cell r="K608" t="str">
            <v>6</v>
          </cell>
          <cell r="L608" t="str">
            <v>8</v>
          </cell>
          <cell r="M608" t="str">
            <v>0</v>
          </cell>
          <cell r="N608" t="str">
            <v>0</v>
          </cell>
          <cell r="O608" t="str">
            <v>6</v>
          </cell>
          <cell r="P608" t="str">
            <v>9</v>
          </cell>
          <cell r="Q608" t="str">
            <v>0</v>
          </cell>
          <cell r="R608" t="str">
            <v>0</v>
          </cell>
          <cell r="S608" t="str">
            <v>Não</v>
          </cell>
          <cell r="T608" t="str">
            <v xml:space="preserve">HLBU1667564           </v>
          </cell>
          <cell r="U608"/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 xml:space="preserve">7 </v>
          </cell>
          <cell r="AA608" t="str">
            <v>0</v>
          </cell>
          <cell r="AB608" t="str">
            <v>29</v>
          </cell>
          <cell r="AC608" t="str">
            <v>11</v>
          </cell>
          <cell r="AD608" t="str">
            <v xml:space="preserve">HLBU1667564              </v>
          </cell>
          <cell r="AE608" t="str">
            <v/>
          </cell>
          <cell r="AF608" t="str">
            <v/>
          </cell>
          <cell r="AG608" t="str">
            <v>13682900</v>
          </cell>
          <cell r="AH608" t="str">
            <v>Pendente</v>
          </cell>
          <cell r="AI608" t="str">
            <v>Não</v>
          </cell>
          <cell r="AJ608" t="str">
            <v>18/02/2022</v>
          </cell>
          <cell r="AK608" t="str">
            <v>Marítimo</v>
          </cell>
          <cell r="AL608" t="str">
            <v>03/03/2022</v>
          </cell>
          <cell r="AM608" t="str">
            <v>18/03/2022</v>
          </cell>
          <cell r="AN608" t="str">
            <v xml:space="preserve">          </v>
          </cell>
        </row>
        <row r="609">
          <cell r="B609">
            <v>80538814</v>
          </cell>
          <cell r="C609" t="str">
            <v xml:space="preserve">540202392 </v>
          </cell>
          <cell r="E609" t="str">
            <v/>
          </cell>
          <cell r="F609" t="str">
            <v/>
          </cell>
          <cell r="G609" t="str">
            <v xml:space="preserve">MSC MICHELA                                       </v>
          </cell>
          <cell r="H609"/>
          <cell r="I609" t="str">
            <v/>
          </cell>
          <cell r="J609">
            <v>16</v>
          </cell>
          <cell r="K609" t="str">
            <v>4</v>
          </cell>
          <cell r="L609" t="str">
            <v>16</v>
          </cell>
          <cell r="M609" t="str">
            <v>6</v>
          </cell>
          <cell r="N609" t="str">
            <v>9</v>
          </cell>
          <cell r="O609" t="str">
            <v>32</v>
          </cell>
          <cell r="P609" t="str">
            <v>12</v>
          </cell>
          <cell r="Q609" t="str">
            <v>0</v>
          </cell>
          <cell r="R609" t="str">
            <v>0</v>
          </cell>
          <cell r="S609" t="str">
            <v>Não</v>
          </cell>
          <cell r="T609" t="str">
            <v xml:space="preserve">HLBU2427090           </v>
          </cell>
          <cell r="U609"/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 xml:space="preserve">7 </v>
          </cell>
          <cell r="AA609" t="str">
            <v>0</v>
          </cell>
          <cell r="AB609" t="str">
            <v>62</v>
          </cell>
          <cell r="AC609" t="str">
            <v>11</v>
          </cell>
          <cell r="AD609" t="str">
            <v xml:space="preserve">HLBU2427090              </v>
          </cell>
          <cell r="AE609" t="str">
            <v/>
          </cell>
          <cell r="AF609" t="str">
            <v/>
          </cell>
          <cell r="AG609" t="str">
            <v>13682900</v>
          </cell>
          <cell r="AH609" t="str">
            <v>Pendente</v>
          </cell>
          <cell r="AI609" t="str">
            <v>Não</v>
          </cell>
          <cell r="AJ609" t="str">
            <v>25/02/2022</v>
          </cell>
          <cell r="AK609" t="str">
            <v>Marítimo</v>
          </cell>
          <cell r="AL609" t="str">
            <v>03/03/2022</v>
          </cell>
          <cell r="AM609" t="str">
            <v>18/03/2022</v>
          </cell>
          <cell r="AN609" t="str">
            <v xml:space="preserve">          </v>
          </cell>
        </row>
        <row r="610">
          <cell r="B610">
            <v>80538815</v>
          </cell>
          <cell r="C610" t="str">
            <v xml:space="preserve">540202395 </v>
          </cell>
          <cell r="E610" t="str">
            <v/>
          </cell>
          <cell r="F610" t="str">
            <v/>
          </cell>
          <cell r="G610" t="str">
            <v xml:space="preserve">MSC MICHELA                                       </v>
          </cell>
          <cell r="H610"/>
          <cell r="I610" t="str">
            <v/>
          </cell>
          <cell r="J610">
            <v>105</v>
          </cell>
          <cell r="K610" t="str">
            <v>21</v>
          </cell>
          <cell r="L610" t="str">
            <v>105</v>
          </cell>
          <cell r="M610" t="str">
            <v>753</v>
          </cell>
          <cell r="N610" t="str">
            <v>33</v>
          </cell>
          <cell r="O610" t="str">
            <v>18</v>
          </cell>
          <cell r="P610" t="str">
            <v>1</v>
          </cell>
          <cell r="Q610" t="str">
            <v>0</v>
          </cell>
          <cell r="R610" t="str">
            <v>0</v>
          </cell>
          <cell r="S610" t="str">
            <v>Não</v>
          </cell>
          <cell r="T610" t="str">
            <v xml:space="preserve">UACU5542871           </v>
          </cell>
          <cell r="U610"/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 xml:space="preserve">7 </v>
          </cell>
          <cell r="AA610" t="str">
            <v>0</v>
          </cell>
          <cell r="AB610" t="str">
            <v>70</v>
          </cell>
          <cell r="AC610" t="str">
            <v>11</v>
          </cell>
          <cell r="AD610" t="str">
            <v xml:space="preserve">UACU5542871              </v>
          </cell>
          <cell r="AE610" t="str">
            <v/>
          </cell>
          <cell r="AF610" t="str">
            <v/>
          </cell>
          <cell r="AG610" t="str">
            <v>13682900</v>
          </cell>
          <cell r="AH610" t="str">
            <v>Pendente</v>
          </cell>
          <cell r="AI610" t="str">
            <v>Não</v>
          </cell>
          <cell r="AJ610" t="str">
            <v>25/02/2022</v>
          </cell>
          <cell r="AK610" t="str">
            <v>Marítimo</v>
          </cell>
          <cell r="AL610" t="str">
            <v>03/03/2022</v>
          </cell>
          <cell r="AM610" t="str">
            <v>18/03/2022</v>
          </cell>
          <cell r="AN610" t="str">
            <v xml:space="preserve">          </v>
          </cell>
        </row>
        <row r="611">
          <cell r="B611">
            <v>80538067</v>
          </cell>
          <cell r="C611" t="str">
            <v xml:space="preserve">540202397 </v>
          </cell>
          <cell r="E611" t="str">
            <v/>
          </cell>
          <cell r="F611" t="str">
            <v/>
          </cell>
          <cell r="G611" t="str">
            <v xml:space="preserve">MSC MICHELA                                       </v>
          </cell>
          <cell r="H611"/>
          <cell r="I611" t="str">
            <v/>
          </cell>
          <cell r="J611">
            <v>18</v>
          </cell>
          <cell r="K611" t="str">
            <v>13</v>
          </cell>
          <cell r="L611" t="str">
            <v>18</v>
          </cell>
          <cell r="M611" t="str">
            <v>0</v>
          </cell>
          <cell r="N611" t="str">
            <v>13</v>
          </cell>
          <cell r="O611" t="str">
            <v>23</v>
          </cell>
          <cell r="P611" t="str">
            <v>21</v>
          </cell>
          <cell r="Q611" t="str">
            <v>0</v>
          </cell>
          <cell r="R611" t="str">
            <v>0</v>
          </cell>
          <cell r="S611" t="str">
            <v>Não</v>
          </cell>
          <cell r="T611" t="str">
            <v xml:space="preserve">CAAU5329960           </v>
          </cell>
          <cell r="U611"/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 xml:space="preserve">7 </v>
          </cell>
          <cell r="AA611" t="str">
            <v>0</v>
          </cell>
          <cell r="AB611" t="str">
            <v>57</v>
          </cell>
          <cell r="AC611" t="str">
            <v>11</v>
          </cell>
          <cell r="AD611" t="str">
            <v xml:space="preserve">CAAU5329960              </v>
          </cell>
          <cell r="AE611" t="str">
            <v/>
          </cell>
          <cell r="AF611" t="str">
            <v/>
          </cell>
          <cell r="AG611" t="str">
            <v>13682900</v>
          </cell>
          <cell r="AH611" t="str">
            <v>Pendente</v>
          </cell>
          <cell r="AI611" t="str">
            <v>Não</v>
          </cell>
          <cell r="AJ611" t="str">
            <v>25/02/2022</v>
          </cell>
          <cell r="AK611" t="str">
            <v>Marítimo</v>
          </cell>
          <cell r="AL611" t="str">
            <v>03/03/2022</v>
          </cell>
          <cell r="AM611" t="str">
            <v>18/03/2022</v>
          </cell>
          <cell r="AN611" t="str">
            <v xml:space="preserve">          </v>
          </cell>
        </row>
        <row r="612">
          <cell r="B612">
            <v>80537806</v>
          </cell>
          <cell r="C612" t="str">
            <v xml:space="preserve">540202401 </v>
          </cell>
          <cell r="E612" t="str">
            <v/>
          </cell>
          <cell r="F612" t="str">
            <v/>
          </cell>
          <cell r="G612" t="str">
            <v xml:space="preserve">MSC MICHELA                                       </v>
          </cell>
          <cell r="H612"/>
          <cell r="I612" t="str">
            <v/>
          </cell>
          <cell r="J612">
            <v>49</v>
          </cell>
          <cell r="K612" t="str">
            <v>19</v>
          </cell>
          <cell r="L612" t="str">
            <v>49</v>
          </cell>
          <cell r="M612" t="str">
            <v>330</v>
          </cell>
          <cell r="N612" t="str">
            <v>24</v>
          </cell>
          <cell r="O612" t="str">
            <v>18</v>
          </cell>
          <cell r="P612" t="str">
            <v>189</v>
          </cell>
          <cell r="Q612" t="str">
            <v>0</v>
          </cell>
          <cell r="R612" t="str">
            <v>0</v>
          </cell>
          <cell r="S612" t="str">
            <v>Não</v>
          </cell>
          <cell r="T612" t="str">
            <v xml:space="preserve">FCIU7617864           </v>
          </cell>
          <cell r="U612" t="str">
            <v>22/03/2022</v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 xml:space="preserve">8 </v>
          </cell>
          <cell r="AA612" t="str">
            <v>1</v>
          </cell>
          <cell r="AB612" t="str">
            <v>63</v>
          </cell>
          <cell r="AC612" t="str">
            <v>11</v>
          </cell>
          <cell r="AD612" t="str">
            <v xml:space="preserve">FCIU7617864              </v>
          </cell>
          <cell r="AE612" t="str">
            <v/>
          </cell>
          <cell r="AF612" t="str">
            <v/>
          </cell>
          <cell r="AG612" t="str">
            <v>13682900</v>
          </cell>
          <cell r="AH612" t="str">
            <v>Pendente</v>
          </cell>
          <cell r="AI612" t="str">
            <v>Não</v>
          </cell>
          <cell r="AJ612" t="str">
            <v>18/02/2022</v>
          </cell>
          <cell r="AK612" t="str">
            <v>Marítimo</v>
          </cell>
          <cell r="AL612" t="str">
            <v>03/03/2022</v>
          </cell>
          <cell r="AM612" t="str">
            <v>18/03/2022</v>
          </cell>
          <cell r="AN612" t="str">
            <v xml:space="preserve">          </v>
          </cell>
        </row>
        <row r="613">
          <cell r="B613">
            <v>80537820</v>
          </cell>
          <cell r="C613" t="str">
            <v xml:space="preserve">540202402 </v>
          </cell>
          <cell r="E613" t="str">
            <v/>
          </cell>
          <cell r="F613" t="str">
            <v/>
          </cell>
          <cell r="G613" t="str">
            <v xml:space="preserve">MSC MICHELA                                       </v>
          </cell>
          <cell r="H613"/>
          <cell r="I613" t="str">
            <v/>
          </cell>
          <cell r="J613">
            <v>25</v>
          </cell>
          <cell r="K613" t="str">
            <v>13</v>
          </cell>
          <cell r="L613" t="str">
            <v>25</v>
          </cell>
          <cell r="M613" t="str">
            <v>73</v>
          </cell>
          <cell r="N613" t="str">
            <v>6</v>
          </cell>
          <cell r="O613" t="str">
            <v>21</v>
          </cell>
          <cell r="P613" t="str">
            <v>8</v>
          </cell>
          <cell r="Q613" t="str">
            <v>0</v>
          </cell>
          <cell r="R613" t="str">
            <v>0</v>
          </cell>
          <cell r="S613" t="str">
            <v>Não</v>
          </cell>
          <cell r="T613" t="str">
            <v xml:space="preserve">HLBU1597533           </v>
          </cell>
          <cell r="U613" t="str">
            <v>25/03/2022</v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 xml:space="preserve">7 </v>
          </cell>
          <cell r="AA613" t="str">
            <v>1</v>
          </cell>
          <cell r="AB613" t="str">
            <v>42</v>
          </cell>
          <cell r="AC613" t="str">
            <v>11</v>
          </cell>
          <cell r="AD613" t="str">
            <v xml:space="preserve">HLBU1597533              </v>
          </cell>
          <cell r="AE613" t="str">
            <v/>
          </cell>
          <cell r="AF613" t="str">
            <v/>
          </cell>
          <cell r="AG613" t="str">
            <v>13682900</v>
          </cell>
          <cell r="AH613" t="str">
            <v>Pendente</v>
          </cell>
          <cell r="AI613" t="str">
            <v>Não</v>
          </cell>
          <cell r="AJ613" t="str">
            <v>18/02/2022</v>
          </cell>
          <cell r="AK613" t="str">
            <v>Marítimo</v>
          </cell>
          <cell r="AL613" t="str">
            <v>03/03/2022</v>
          </cell>
          <cell r="AM613" t="str">
            <v>18/03/2022</v>
          </cell>
          <cell r="AN613" t="str">
            <v xml:space="preserve">          </v>
          </cell>
        </row>
        <row r="614">
          <cell r="B614">
            <v>80537581</v>
          </cell>
          <cell r="C614" t="str">
            <v xml:space="preserve">540202403 </v>
          </cell>
          <cell r="E614" t="str">
            <v/>
          </cell>
          <cell r="F614" t="str">
            <v/>
          </cell>
          <cell r="G614" t="str">
            <v xml:space="preserve">MSC MICHELA                                       </v>
          </cell>
          <cell r="H614"/>
          <cell r="I614" t="str">
            <v/>
          </cell>
          <cell r="J614">
            <v>1</v>
          </cell>
          <cell r="K614" t="str">
            <v>1</v>
          </cell>
          <cell r="L614" t="str">
            <v>1</v>
          </cell>
          <cell r="M614" t="str">
            <v>0</v>
          </cell>
          <cell r="N614" t="str">
            <v>0</v>
          </cell>
          <cell r="O614" t="str">
            <v>20</v>
          </cell>
          <cell r="P614" t="str">
            <v>0</v>
          </cell>
          <cell r="Q614" t="str">
            <v>0</v>
          </cell>
          <cell r="R614" t="str">
            <v>0</v>
          </cell>
          <cell r="S614" t="str">
            <v>Não</v>
          </cell>
          <cell r="T614" t="str">
            <v xml:space="preserve">UACU5782677           </v>
          </cell>
          <cell r="U614"/>
          <cell r="V614" t="str">
            <v/>
          </cell>
          <cell r="W614" t="str">
            <v>PORTA-OBJETOS AREA DO TETO ( ALVARO ) PUXE SBL</v>
          </cell>
          <cell r="X614" t="str">
            <v>SBL</v>
          </cell>
          <cell r="Y614" t="str">
            <v/>
          </cell>
          <cell r="Z614" t="str">
            <v xml:space="preserve">7 </v>
          </cell>
          <cell r="AA614" t="str">
            <v>0</v>
          </cell>
          <cell r="AB614" t="str">
            <v>20</v>
          </cell>
          <cell r="AC614" t="str">
            <v>11</v>
          </cell>
          <cell r="AD614" t="str">
            <v xml:space="preserve">UACU5782677              </v>
          </cell>
          <cell r="AE614" t="str">
            <v/>
          </cell>
          <cell r="AF614" t="str">
            <v/>
          </cell>
          <cell r="AG614" t="str">
            <v>13682900</v>
          </cell>
          <cell r="AH614" t="str">
            <v>Pendente</v>
          </cell>
          <cell r="AI614" t="str">
            <v>Não</v>
          </cell>
          <cell r="AJ614" t="str">
            <v>18/02/2022</v>
          </cell>
          <cell r="AK614" t="str">
            <v>Marítimo</v>
          </cell>
          <cell r="AL614" t="str">
            <v>03/03/2022</v>
          </cell>
          <cell r="AM614" t="str">
            <v>18/03/2022</v>
          </cell>
          <cell r="AN614" t="str">
            <v xml:space="preserve">          </v>
          </cell>
        </row>
        <row r="615">
          <cell r="B615">
            <v>80537589</v>
          </cell>
          <cell r="C615" t="str">
            <v xml:space="preserve">540202404 </v>
          </cell>
          <cell r="E615" t="str">
            <v/>
          </cell>
          <cell r="F615" t="str">
            <v/>
          </cell>
          <cell r="G615" t="str">
            <v xml:space="preserve">MSC MICHELA                                       </v>
          </cell>
          <cell r="H615"/>
          <cell r="I615" t="str">
            <v/>
          </cell>
          <cell r="J615">
            <v>1</v>
          </cell>
          <cell r="K615" t="str">
            <v>1</v>
          </cell>
          <cell r="L615" t="str">
            <v>1</v>
          </cell>
          <cell r="M615" t="str">
            <v>0</v>
          </cell>
          <cell r="N615" t="str">
            <v>0</v>
          </cell>
          <cell r="O615" t="str">
            <v>20</v>
          </cell>
          <cell r="P615" t="str">
            <v>0</v>
          </cell>
          <cell r="Q615" t="str">
            <v>0</v>
          </cell>
          <cell r="R615" t="str">
            <v>0</v>
          </cell>
          <cell r="S615" t="str">
            <v>Não</v>
          </cell>
          <cell r="T615" t="str">
            <v xml:space="preserve">DFSU7414599           </v>
          </cell>
          <cell r="U615"/>
          <cell r="V615" t="str">
            <v/>
          </cell>
          <cell r="W615" t="str">
            <v>PORTA-OBJETOS AREA DO TETO ( ALVARO ) PUXE SBL</v>
          </cell>
          <cell r="X615" t="str">
            <v>SBL</v>
          </cell>
          <cell r="Y615" t="str">
            <v/>
          </cell>
          <cell r="Z615" t="str">
            <v xml:space="preserve">7 </v>
          </cell>
          <cell r="AA615" t="str">
            <v>0</v>
          </cell>
          <cell r="AB615" t="str">
            <v>20</v>
          </cell>
          <cell r="AC615" t="str">
            <v>11</v>
          </cell>
          <cell r="AD615" t="str">
            <v xml:space="preserve">DFSU7414599              </v>
          </cell>
          <cell r="AE615" t="str">
            <v/>
          </cell>
          <cell r="AF615" t="str">
            <v/>
          </cell>
          <cell r="AG615" t="str">
            <v>13682900</v>
          </cell>
          <cell r="AH615" t="str">
            <v>Pendente</v>
          </cell>
          <cell r="AI615" t="str">
            <v>Não</v>
          </cell>
          <cell r="AJ615" t="str">
            <v>18/02/2022</v>
          </cell>
          <cell r="AK615" t="str">
            <v>Marítimo</v>
          </cell>
          <cell r="AL615" t="str">
            <v>03/03/2022</v>
          </cell>
          <cell r="AM615" t="str">
            <v>18/03/2022</v>
          </cell>
          <cell r="AN615" t="str">
            <v xml:space="preserve">          </v>
          </cell>
        </row>
        <row r="616">
          <cell r="B616">
            <v>80538097</v>
          </cell>
          <cell r="C616" t="str">
            <v xml:space="preserve">540202405 </v>
          </cell>
          <cell r="E616" t="str">
            <v/>
          </cell>
          <cell r="F616" t="str">
            <v/>
          </cell>
          <cell r="G616" t="str">
            <v xml:space="preserve">MSC MICHELA                                       </v>
          </cell>
          <cell r="H616"/>
          <cell r="I616" t="str">
            <v/>
          </cell>
          <cell r="J616">
            <v>25</v>
          </cell>
          <cell r="K616" t="str">
            <v>8</v>
          </cell>
          <cell r="L616" t="str">
            <v>25</v>
          </cell>
          <cell r="M616" t="str">
            <v>0</v>
          </cell>
          <cell r="N616" t="str">
            <v>7</v>
          </cell>
          <cell r="O616" t="str">
            <v>35</v>
          </cell>
          <cell r="P616" t="str">
            <v>9</v>
          </cell>
          <cell r="Q616" t="str">
            <v>0</v>
          </cell>
          <cell r="R616" t="str">
            <v>0</v>
          </cell>
          <cell r="S616" t="str">
            <v>Não</v>
          </cell>
          <cell r="T616" t="str">
            <v xml:space="preserve">HLBU3377950           </v>
          </cell>
          <cell r="U616"/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 xml:space="preserve">7 </v>
          </cell>
          <cell r="AA616" t="str">
            <v>0</v>
          </cell>
          <cell r="AB616" t="str">
            <v>51</v>
          </cell>
          <cell r="AC616" t="str">
            <v>11</v>
          </cell>
          <cell r="AD616" t="str">
            <v xml:space="preserve">HLBU3377950              </v>
          </cell>
          <cell r="AE616" t="str">
            <v/>
          </cell>
          <cell r="AF616" t="str">
            <v/>
          </cell>
          <cell r="AG616" t="str">
            <v>13682900</v>
          </cell>
          <cell r="AH616" t="str">
            <v>Pendente</v>
          </cell>
          <cell r="AI616" t="str">
            <v>Não</v>
          </cell>
          <cell r="AJ616" t="str">
            <v>25/02/2022</v>
          </cell>
          <cell r="AK616" t="str">
            <v>Marítimo</v>
          </cell>
          <cell r="AL616" t="str">
            <v>03/03/2022</v>
          </cell>
          <cell r="AM616" t="str">
            <v>18/03/2022</v>
          </cell>
          <cell r="AN616" t="str">
            <v xml:space="preserve">          </v>
          </cell>
        </row>
        <row r="617">
          <cell r="B617">
            <v>80537590</v>
          </cell>
          <cell r="C617" t="str">
            <v xml:space="preserve">540202406 </v>
          </cell>
          <cell r="E617" t="str">
            <v/>
          </cell>
          <cell r="F617" t="str">
            <v/>
          </cell>
          <cell r="G617" t="str">
            <v xml:space="preserve">MSC MICHELA                                       </v>
          </cell>
          <cell r="H617"/>
          <cell r="I617" t="str">
            <v/>
          </cell>
          <cell r="J617">
            <v>5</v>
          </cell>
          <cell r="K617" t="str">
            <v>4</v>
          </cell>
          <cell r="L617" t="str">
            <v>5</v>
          </cell>
          <cell r="M617" t="str">
            <v>0</v>
          </cell>
          <cell r="N617" t="str">
            <v>0</v>
          </cell>
          <cell r="O617" t="str">
            <v>23</v>
          </cell>
          <cell r="P617" t="str">
            <v>0</v>
          </cell>
          <cell r="Q617" t="str">
            <v>0</v>
          </cell>
          <cell r="R617" t="str">
            <v>0</v>
          </cell>
          <cell r="S617" t="str">
            <v>Não</v>
          </cell>
          <cell r="T617" t="str">
            <v xml:space="preserve">MAXU6275267           </v>
          </cell>
          <cell r="U617"/>
          <cell r="V617" t="str">
            <v/>
          </cell>
          <cell r="W617" t="str">
            <v>PORTA-OBJETOS AREA DO TETO ( ALVARO ) PUXE SBL</v>
          </cell>
          <cell r="X617" t="str">
            <v>SBL</v>
          </cell>
          <cell r="Y617" t="str">
            <v/>
          </cell>
          <cell r="Z617" t="str">
            <v xml:space="preserve">7 </v>
          </cell>
          <cell r="AA617" t="str">
            <v>0</v>
          </cell>
          <cell r="AB617" t="str">
            <v>23</v>
          </cell>
          <cell r="AC617" t="str">
            <v>11</v>
          </cell>
          <cell r="AD617" t="str">
            <v xml:space="preserve">MAXU6275267              </v>
          </cell>
          <cell r="AE617" t="str">
            <v/>
          </cell>
          <cell r="AF617" t="str">
            <v/>
          </cell>
          <cell r="AG617" t="str">
            <v>13682900</v>
          </cell>
          <cell r="AH617" t="str">
            <v>Pendente</v>
          </cell>
          <cell r="AI617" t="str">
            <v>Não</v>
          </cell>
          <cell r="AJ617" t="str">
            <v>18/02/2022</v>
          </cell>
          <cell r="AK617" t="str">
            <v>Marítimo</v>
          </cell>
          <cell r="AL617" t="str">
            <v>03/03/2022</v>
          </cell>
          <cell r="AM617" t="str">
            <v>18/03/2022</v>
          </cell>
          <cell r="AN617" t="str">
            <v xml:space="preserve">          </v>
          </cell>
        </row>
        <row r="618">
          <cell r="B618">
            <v>80537680</v>
          </cell>
          <cell r="C618" t="str">
            <v xml:space="preserve">540202407 </v>
          </cell>
          <cell r="E618" t="str">
            <v/>
          </cell>
          <cell r="F618" t="str">
            <v/>
          </cell>
          <cell r="G618" t="str">
            <v xml:space="preserve">MSC MICHELA                                       </v>
          </cell>
          <cell r="H618"/>
          <cell r="I618" t="str">
            <v/>
          </cell>
          <cell r="J618">
            <v>4</v>
          </cell>
          <cell r="K618" t="str">
            <v>4</v>
          </cell>
          <cell r="L618" t="str">
            <v>4</v>
          </cell>
          <cell r="M618" t="str">
            <v>0</v>
          </cell>
          <cell r="N618" t="str">
            <v>0</v>
          </cell>
          <cell r="O618" t="str">
            <v>21</v>
          </cell>
          <cell r="P618" t="str">
            <v>0</v>
          </cell>
          <cell r="Q618" t="str">
            <v>0</v>
          </cell>
          <cell r="R618" t="str">
            <v>0</v>
          </cell>
          <cell r="S618" t="str">
            <v>Não</v>
          </cell>
          <cell r="T618" t="str">
            <v xml:space="preserve">GESU4651793           </v>
          </cell>
          <cell r="U618"/>
          <cell r="V618" t="str">
            <v/>
          </cell>
          <cell r="W618" t="str">
            <v>PORTA-OBJETOS AREA DO TETO ( ALVARO ) PUXE SBL</v>
          </cell>
          <cell r="X618" t="str">
            <v>SBL</v>
          </cell>
          <cell r="Y618" t="str">
            <v/>
          </cell>
          <cell r="Z618" t="str">
            <v xml:space="preserve">7 </v>
          </cell>
          <cell r="AA618" t="str">
            <v>0</v>
          </cell>
          <cell r="AB618" t="str">
            <v>21</v>
          </cell>
          <cell r="AC618" t="str">
            <v>11</v>
          </cell>
          <cell r="AD618" t="str">
            <v xml:space="preserve">GESU4651793              </v>
          </cell>
          <cell r="AE618" t="str">
            <v/>
          </cell>
          <cell r="AF618" t="str">
            <v/>
          </cell>
          <cell r="AG618" t="str">
            <v>13682900</v>
          </cell>
          <cell r="AH618" t="str">
            <v>Pendente</v>
          </cell>
          <cell r="AI618" t="str">
            <v>Não</v>
          </cell>
          <cell r="AJ618" t="str">
            <v>18/02/2022</v>
          </cell>
          <cell r="AK618" t="str">
            <v>Marítimo</v>
          </cell>
          <cell r="AL618" t="str">
            <v>03/03/2022</v>
          </cell>
          <cell r="AM618" t="str">
            <v>18/03/2022</v>
          </cell>
          <cell r="AN618" t="str">
            <v xml:space="preserve">          </v>
          </cell>
        </row>
        <row r="619">
          <cell r="B619">
            <v>80538099</v>
          </cell>
          <cell r="C619" t="str">
            <v xml:space="preserve">540202408 </v>
          </cell>
          <cell r="E619" t="str">
            <v/>
          </cell>
          <cell r="F619" t="str">
            <v/>
          </cell>
          <cell r="G619" t="str">
            <v xml:space="preserve">MSC MICHELA                                       </v>
          </cell>
          <cell r="H619"/>
          <cell r="I619" t="str">
            <v/>
          </cell>
          <cell r="J619">
            <v>6</v>
          </cell>
          <cell r="K619" t="str">
            <v>4</v>
          </cell>
          <cell r="L619" t="str">
            <v>6</v>
          </cell>
          <cell r="M619" t="str">
            <v>0</v>
          </cell>
          <cell r="N619" t="str">
            <v>0</v>
          </cell>
          <cell r="O619" t="str">
            <v>30</v>
          </cell>
          <cell r="P619" t="str">
            <v>6</v>
          </cell>
          <cell r="Q619" t="str">
            <v>0</v>
          </cell>
          <cell r="R619" t="str">
            <v>0</v>
          </cell>
          <cell r="S619" t="str">
            <v>Não</v>
          </cell>
          <cell r="T619" t="str">
            <v xml:space="preserve">FANU1636312           </v>
          </cell>
          <cell r="U619"/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 xml:space="preserve">7 </v>
          </cell>
          <cell r="AA619" t="str">
            <v>0</v>
          </cell>
          <cell r="AB619" t="str">
            <v>36</v>
          </cell>
          <cell r="AC619" t="str">
            <v>11</v>
          </cell>
          <cell r="AD619" t="str">
            <v xml:space="preserve">FANU1636312              </v>
          </cell>
          <cell r="AE619" t="str">
            <v/>
          </cell>
          <cell r="AF619" t="str">
            <v/>
          </cell>
          <cell r="AG619" t="str">
            <v>13682900</v>
          </cell>
          <cell r="AH619" t="str">
            <v>Pendente</v>
          </cell>
          <cell r="AI619" t="str">
            <v>Não</v>
          </cell>
          <cell r="AJ619" t="str">
            <v>25/02/2022</v>
          </cell>
          <cell r="AK619" t="str">
            <v>Marítimo</v>
          </cell>
          <cell r="AL619" t="str">
            <v>03/03/2022</v>
          </cell>
          <cell r="AM619" t="str">
            <v>18/03/2022</v>
          </cell>
          <cell r="AN619" t="str">
            <v xml:space="preserve">          </v>
          </cell>
        </row>
        <row r="620">
          <cell r="B620">
            <v>80538100</v>
          </cell>
          <cell r="C620" t="str">
            <v xml:space="preserve">540202409 </v>
          </cell>
          <cell r="E620" t="str">
            <v/>
          </cell>
          <cell r="F620" t="str">
            <v/>
          </cell>
          <cell r="G620" t="str">
            <v xml:space="preserve">MSC MICHELA                                       </v>
          </cell>
          <cell r="H620"/>
          <cell r="I620" t="str">
            <v/>
          </cell>
          <cell r="J620">
            <v>11</v>
          </cell>
          <cell r="K620" t="str">
            <v>6</v>
          </cell>
          <cell r="L620" t="str">
            <v>11</v>
          </cell>
          <cell r="M620" t="str">
            <v>0</v>
          </cell>
          <cell r="N620" t="str">
            <v>0</v>
          </cell>
          <cell r="O620" t="str">
            <v>20</v>
          </cell>
          <cell r="P620" t="str">
            <v>14</v>
          </cell>
          <cell r="Q620" t="str">
            <v>0</v>
          </cell>
          <cell r="R620" t="str">
            <v>0</v>
          </cell>
          <cell r="S620" t="str">
            <v>Não</v>
          </cell>
          <cell r="T620" t="str">
            <v xml:space="preserve">TGHU9624134           </v>
          </cell>
          <cell r="U620"/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 xml:space="preserve">7 </v>
          </cell>
          <cell r="AA620" t="str">
            <v>0</v>
          </cell>
          <cell r="AB620" t="str">
            <v>34</v>
          </cell>
          <cell r="AC620" t="str">
            <v>11</v>
          </cell>
          <cell r="AD620" t="str">
            <v xml:space="preserve">TGHU9624134              </v>
          </cell>
          <cell r="AE620" t="str">
            <v/>
          </cell>
          <cell r="AF620" t="str">
            <v/>
          </cell>
          <cell r="AG620" t="str">
            <v>13682900</v>
          </cell>
          <cell r="AH620" t="str">
            <v>Pendente</v>
          </cell>
          <cell r="AI620" t="str">
            <v>Não</v>
          </cell>
          <cell r="AJ620" t="str">
            <v>25/02/2022</v>
          </cell>
          <cell r="AK620" t="str">
            <v>Marítimo</v>
          </cell>
          <cell r="AL620" t="str">
            <v>03/03/2022</v>
          </cell>
          <cell r="AM620" t="str">
            <v>18/03/2022</v>
          </cell>
          <cell r="AN620" t="str">
            <v xml:space="preserve">          </v>
          </cell>
        </row>
        <row r="621">
          <cell r="B621">
            <v>80538125</v>
          </cell>
          <cell r="C621" t="str">
            <v xml:space="preserve">540202410 </v>
          </cell>
          <cell r="E621" t="str">
            <v/>
          </cell>
          <cell r="F621" t="str">
            <v/>
          </cell>
          <cell r="G621" t="str">
            <v xml:space="preserve">MSC MICHELA                                       </v>
          </cell>
          <cell r="H621"/>
          <cell r="I621" t="str">
            <v/>
          </cell>
          <cell r="J621">
            <v>18</v>
          </cell>
          <cell r="K621" t="str">
            <v>8</v>
          </cell>
          <cell r="L621" t="str">
            <v>18</v>
          </cell>
          <cell r="M621" t="str">
            <v>0</v>
          </cell>
          <cell r="N621" t="str">
            <v>7</v>
          </cell>
          <cell r="O621" t="str">
            <v>38</v>
          </cell>
          <cell r="P621" t="str">
            <v>11</v>
          </cell>
          <cell r="Q621" t="str">
            <v>0</v>
          </cell>
          <cell r="R621" t="str">
            <v>0</v>
          </cell>
          <cell r="S621" t="str">
            <v>Não</v>
          </cell>
          <cell r="T621" t="str">
            <v xml:space="preserve">CAIU8469022           </v>
          </cell>
          <cell r="U621"/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 xml:space="preserve">7 </v>
          </cell>
          <cell r="AA621" t="str">
            <v>0</v>
          </cell>
          <cell r="AB621" t="str">
            <v>56</v>
          </cell>
          <cell r="AC621" t="str">
            <v>11</v>
          </cell>
          <cell r="AD621" t="str">
            <v xml:space="preserve">CAIU8469022              </v>
          </cell>
          <cell r="AE621" t="str">
            <v/>
          </cell>
          <cell r="AF621" t="str">
            <v/>
          </cell>
          <cell r="AG621" t="str">
            <v>13682900</v>
          </cell>
          <cell r="AH621" t="str">
            <v>Pendente</v>
          </cell>
          <cell r="AI621" t="str">
            <v>Não</v>
          </cell>
          <cell r="AJ621" t="str">
            <v>25/02/2022</v>
          </cell>
          <cell r="AK621" t="str">
            <v>Marítimo</v>
          </cell>
          <cell r="AL621" t="str">
            <v>03/03/2022</v>
          </cell>
          <cell r="AM621" t="str">
            <v>18/03/2022</v>
          </cell>
          <cell r="AN621" t="str">
            <v xml:space="preserve">          </v>
          </cell>
        </row>
        <row r="622">
          <cell r="B622">
            <v>80538132</v>
          </cell>
          <cell r="C622" t="str">
            <v xml:space="preserve">540202411 </v>
          </cell>
          <cell r="E622" t="str">
            <v/>
          </cell>
          <cell r="F622" t="str">
            <v/>
          </cell>
          <cell r="G622" t="str">
            <v xml:space="preserve">MSC MICHELA                                       </v>
          </cell>
          <cell r="H622"/>
          <cell r="I622" t="str">
            <v/>
          </cell>
          <cell r="J622">
            <v>12</v>
          </cell>
          <cell r="K622" t="str">
            <v>7</v>
          </cell>
          <cell r="L622" t="str">
            <v>12</v>
          </cell>
          <cell r="M622" t="str">
            <v>0</v>
          </cell>
          <cell r="N622" t="str">
            <v>33</v>
          </cell>
          <cell r="O622" t="str">
            <v>19</v>
          </cell>
          <cell r="P622" t="str">
            <v>4</v>
          </cell>
          <cell r="Q622" t="str">
            <v>0</v>
          </cell>
          <cell r="R622" t="str">
            <v>0</v>
          </cell>
          <cell r="S622" t="str">
            <v>Não</v>
          </cell>
          <cell r="T622" t="str">
            <v xml:space="preserve">HLBU1873478           </v>
          </cell>
          <cell r="U622"/>
          <cell r="V622" t="str">
            <v/>
          </cell>
          <cell r="W622" t="str">
            <v>REFORCO DIR ( DARIO ) PUXE SBL / EXO.TRANSM. GW6E-2800/200KV-12 ( TEZOTO-GIBA ) PUXE SBL</v>
          </cell>
          <cell r="X622" t="str">
            <v>SBL</v>
          </cell>
          <cell r="Y622" t="str">
            <v/>
          </cell>
          <cell r="Z622" t="str">
            <v xml:space="preserve">7 </v>
          </cell>
          <cell r="AA622" t="str">
            <v>0</v>
          </cell>
          <cell r="AB622" t="str">
            <v>56</v>
          </cell>
          <cell r="AC622" t="str">
            <v>11</v>
          </cell>
          <cell r="AD622" t="str">
            <v xml:space="preserve">HLBU1873478              </v>
          </cell>
          <cell r="AE622" t="str">
            <v/>
          </cell>
          <cell r="AF622" t="str">
            <v/>
          </cell>
          <cell r="AG622" t="str">
            <v>13682900</v>
          </cell>
          <cell r="AH622" t="str">
            <v>Pendente</v>
          </cell>
          <cell r="AI622" t="str">
            <v>Não</v>
          </cell>
          <cell r="AJ622" t="str">
            <v>25/02/2022</v>
          </cell>
          <cell r="AK622" t="str">
            <v>Marítimo</v>
          </cell>
          <cell r="AL622" t="str">
            <v>03/03/2022</v>
          </cell>
          <cell r="AM622" t="str">
            <v>18/03/2022</v>
          </cell>
          <cell r="AN622" t="str">
            <v xml:space="preserve">          </v>
          </cell>
        </row>
        <row r="623">
          <cell r="B623">
            <v>80538151</v>
          </cell>
          <cell r="C623" t="str">
            <v xml:space="preserve">540202412 </v>
          </cell>
          <cell r="E623" t="str">
            <v/>
          </cell>
          <cell r="F623" t="str">
            <v/>
          </cell>
          <cell r="G623" t="str">
            <v xml:space="preserve">MSC MICHELA                                       </v>
          </cell>
          <cell r="H623"/>
          <cell r="I623" t="str">
            <v/>
          </cell>
          <cell r="J623">
            <v>31</v>
          </cell>
          <cell r="K623" t="str">
            <v>16</v>
          </cell>
          <cell r="L623" t="str">
            <v>31</v>
          </cell>
          <cell r="M623" t="str">
            <v>122</v>
          </cell>
          <cell r="N623" t="str">
            <v>18</v>
          </cell>
          <cell r="O623" t="str">
            <v>8</v>
          </cell>
          <cell r="P623" t="str">
            <v>5</v>
          </cell>
          <cell r="Q623" t="str">
            <v>0</v>
          </cell>
          <cell r="R623" t="str">
            <v>0</v>
          </cell>
          <cell r="S623" t="str">
            <v>Não</v>
          </cell>
          <cell r="T623" t="str">
            <v xml:space="preserve">TGBU5678228           </v>
          </cell>
          <cell r="U623"/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 xml:space="preserve">7 </v>
          </cell>
          <cell r="AA623" t="str">
            <v>0</v>
          </cell>
          <cell r="AB623" t="str">
            <v>35</v>
          </cell>
          <cell r="AC623" t="str">
            <v>11</v>
          </cell>
          <cell r="AD623" t="str">
            <v xml:space="preserve">TGBU5678228              </v>
          </cell>
          <cell r="AE623" t="str">
            <v/>
          </cell>
          <cell r="AF623" t="str">
            <v/>
          </cell>
          <cell r="AG623" t="str">
            <v>13682900</v>
          </cell>
          <cell r="AH623" t="str">
            <v>Pendente</v>
          </cell>
          <cell r="AI623" t="str">
            <v>Não</v>
          </cell>
          <cell r="AJ623" t="str">
            <v>25/02/2022</v>
          </cell>
          <cell r="AK623" t="str">
            <v>Marítimo</v>
          </cell>
          <cell r="AL623" t="str">
            <v>03/03/2022</v>
          </cell>
          <cell r="AM623" t="str">
            <v>18/03/2022</v>
          </cell>
          <cell r="AN623" t="str">
            <v xml:space="preserve">          </v>
          </cell>
        </row>
        <row r="624">
          <cell r="B624">
            <v>80538152</v>
          </cell>
          <cell r="C624" t="str">
            <v xml:space="preserve">540202413 </v>
          </cell>
          <cell r="E624" t="str">
            <v/>
          </cell>
          <cell r="F624" t="str">
            <v/>
          </cell>
          <cell r="G624" t="str">
            <v xml:space="preserve">MSC MICHELA                                       </v>
          </cell>
          <cell r="H624"/>
          <cell r="I624" t="str">
            <v/>
          </cell>
          <cell r="J624">
            <v>32</v>
          </cell>
          <cell r="K624" t="str">
            <v>13</v>
          </cell>
          <cell r="L624" t="str">
            <v>32</v>
          </cell>
          <cell r="M624" t="str">
            <v>0</v>
          </cell>
          <cell r="N624" t="str">
            <v>37</v>
          </cell>
          <cell r="O624" t="str">
            <v>33</v>
          </cell>
          <cell r="P624" t="str">
            <v>20</v>
          </cell>
          <cell r="Q624" t="str">
            <v>2</v>
          </cell>
          <cell r="R624" t="str">
            <v>2</v>
          </cell>
          <cell r="S624" t="str">
            <v>Não</v>
          </cell>
          <cell r="T624" t="str">
            <v xml:space="preserve">TCLU5707503           </v>
          </cell>
          <cell r="U624"/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Z624" t="str">
            <v xml:space="preserve">7 </v>
          </cell>
          <cell r="AA624" t="str">
            <v>0</v>
          </cell>
          <cell r="AB624" t="str">
            <v>92</v>
          </cell>
          <cell r="AC624" t="str">
            <v>11</v>
          </cell>
          <cell r="AD624" t="str">
            <v xml:space="preserve">TCLU5707503              </v>
          </cell>
          <cell r="AE624" t="str">
            <v/>
          </cell>
          <cell r="AF624" t="str">
            <v/>
          </cell>
          <cell r="AG624" t="str">
            <v>13682900</v>
          </cell>
          <cell r="AH624" t="str">
            <v>Pendente</v>
          </cell>
          <cell r="AI624" t="str">
            <v>Não</v>
          </cell>
          <cell r="AJ624" t="str">
            <v>25/02/2022</v>
          </cell>
          <cell r="AK624" t="str">
            <v>Marítimo</v>
          </cell>
          <cell r="AL624" t="str">
            <v>03/03/2022</v>
          </cell>
          <cell r="AM624" t="str">
            <v>18/03/2022</v>
          </cell>
          <cell r="AN624" t="str">
            <v xml:space="preserve">          </v>
          </cell>
        </row>
        <row r="625">
          <cell r="B625">
            <v>80537899</v>
          </cell>
          <cell r="C625" t="str">
            <v xml:space="preserve">540202414 </v>
          </cell>
          <cell r="E625" t="str">
            <v/>
          </cell>
          <cell r="F625" t="str">
            <v/>
          </cell>
          <cell r="G625" t="str">
            <v xml:space="preserve">MSC MICHELA                                       </v>
          </cell>
          <cell r="H625"/>
          <cell r="I625" t="str">
            <v/>
          </cell>
          <cell r="J625">
            <v>4</v>
          </cell>
          <cell r="K625" t="str">
            <v>4</v>
          </cell>
          <cell r="L625" t="str">
            <v>4</v>
          </cell>
          <cell r="M625" t="str">
            <v>0</v>
          </cell>
          <cell r="N625" t="str">
            <v>0</v>
          </cell>
          <cell r="O625" t="str">
            <v>33</v>
          </cell>
          <cell r="P625" t="str">
            <v>1</v>
          </cell>
          <cell r="Q625" t="str">
            <v>0</v>
          </cell>
          <cell r="R625" t="str">
            <v>0</v>
          </cell>
          <cell r="S625" t="str">
            <v>Não</v>
          </cell>
          <cell r="T625" t="str">
            <v xml:space="preserve">TCLU5976950           </v>
          </cell>
          <cell r="U625"/>
          <cell r="V625" t="str">
            <v/>
          </cell>
          <cell r="W625" t="str">
            <v/>
          </cell>
          <cell r="X625" t="str">
            <v/>
          </cell>
          <cell r="Y625" t="str">
            <v/>
          </cell>
          <cell r="Z625" t="str">
            <v xml:space="preserve">7 </v>
          </cell>
          <cell r="AA625" t="str">
            <v>0</v>
          </cell>
          <cell r="AB625" t="str">
            <v>34</v>
          </cell>
          <cell r="AC625" t="str">
            <v>11</v>
          </cell>
          <cell r="AD625" t="str">
            <v xml:space="preserve">TCLU5976950              </v>
          </cell>
          <cell r="AE625" t="str">
            <v/>
          </cell>
          <cell r="AF625" t="str">
            <v/>
          </cell>
          <cell r="AG625" t="str">
            <v>13682900</v>
          </cell>
          <cell r="AH625" t="str">
            <v>Pendente</v>
          </cell>
          <cell r="AI625" t="str">
            <v>Não</v>
          </cell>
          <cell r="AJ625" t="str">
            <v>25/02/2022</v>
          </cell>
          <cell r="AK625" t="str">
            <v>Marítimo</v>
          </cell>
          <cell r="AL625" t="str">
            <v>03/03/2022</v>
          </cell>
          <cell r="AM625" t="str">
            <v>18/03/2022</v>
          </cell>
          <cell r="AN625" t="str">
            <v xml:space="preserve">          </v>
          </cell>
        </row>
        <row r="626">
          <cell r="B626">
            <v>80538153</v>
          </cell>
          <cell r="C626" t="str">
            <v xml:space="preserve">540202415 </v>
          </cell>
          <cell r="E626" t="str">
            <v/>
          </cell>
          <cell r="F626" t="str">
            <v/>
          </cell>
          <cell r="G626" t="str">
            <v xml:space="preserve">MSC MICHELA                                       </v>
          </cell>
          <cell r="H626"/>
          <cell r="I626" t="str">
            <v/>
          </cell>
          <cell r="J626">
            <v>1</v>
          </cell>
          <cell r="K626" t="str">
            <v>1</v>
          </cell>
          <cell r="L626" t="str">
            <v>1</v>
          </cell>
          <cell r="M626" t="str">
            <v>0</v>
          </cell>
          <cell r="N626" t="str">
            <v>0</v>
          </cell>
          <cell r="O626" t="str">
            <v>20</v>
          </cell>
          <cell r="P626" t="str">
            <v>0</v>
          </cell>
          <cell r="Q626" t="str">
            <v>0</v>
          </cell>
          <cell r="R626" t="str">
            <v>0</v>
          </cell>
          <cell r="S626" t="str">
            <v>Não</v>
          </cell>
          <cell r="T626" t="str">
            <v xml:space="preserve">FFAU1197129           </v>
          </cell>
          <cell r="U626"/>
          <cell r="V626" t="str">
            <v/>
          </cell>
          <cell r="W626" t="str">
            <v>PORTA-OBJETOS AREA DO TETO ( ALVARO ) PUXE SBL</v>
          </cell>
          <cell r="X626" t="str">
            <v>SBL</v>
          </cell>
          <cell r="Y626" t="str">
            <v/>
          </cell>
          <cell r="Z626" t="str">
            <v xml:space="preserve">7 </v>
          </cell>
          <cell r="AA626" t="str">
            <v>0</v>
          </cell>
          <cell r="AB626" t="str">
            <v>20</v>
          </cell>
          <cell r="AC626" t="str">
            <v>11</v>
          </cell>
          <cell r="AD626" t="str">
            <v xml:space="preserve">FFAU1197129              </v>
          </cell>
          <cell r="AE626" t="str">
            <v/>
          </cell>
          <cell r="AF626" t="str">
            <v/>
          </cell>
          <cell r="AG626" t="str">
            <v>13682900</v>
          </cell>
          <cell r="AH626" t="str">
            <v>Pendente</v>
          </cell>
          <cell r="AI626" t="str">
            <v>Não</v>
          </cell>
          <cell r="AJ626" t="str">
            <v>25/02/2022</v>
          </cell>
          <cell r="AK626" t="str">
            <v>Marítimo</v>
          </cell>
          <cell r="AL626" t="str">
            <v>03/03/2022</v>
          </cell>
          <cell r="AM626" t="str">
            <v>18/03/2022</v>
          </cell>
          <cell r="AN626" t="str">
            <v xml:space="preserve">          </v>
          </cell>
        </row>
        <row r="627">
          <cell r="B627">
            <v>80538154</v>
          </cell>
          <cell r="C627" t="str">
            <v xml:space="preserve">540202416 </v>
          </cell>
          <cell r="E627" t="str">
            <v/>
          </cell>
          <cell r="F627" t="str">
            <v/>
          </cell>
          <cell r="G627" t="str">
            <v xml:space="preserve">MSC MICHELA                                       </v>
          </cell>
          <cell r="H627"/>
          <cell r="I627" t="str">
            <v/>
          </cell>
          <cell r="J627">
            <v>13</v>
          </cell>
          <cell r="K627" t="str">
            <v>8</v>
          </cell>
          <cell r="L627" t="str">
            <v>13</v>
          </cell>
          <cell r="M627" t="str">
            <v>0</v>
          </cell>
          <cell r="N627" t="str">
            <v>17</v>
          </cell>
          <cell r="O627" t="str">
            <v>11</v>
          </cell>
          <cell r="P627" t="str">
            <v>16</v>
          </cell>
          <cell r="Q627" t="str">
            <v>0</v>
          </cell>
          <cell r="R627" t="str">
            <v>0</v>
          </cell>
          <cell r="S627" t="str">
            <v>Não</v>
          </cell>
          <cell r="T627" t="str">
            <v xml:space="preserve">TCLU5177110           </v>
          </cell>
          <cell r="U627"/>
          <cell r="V627" t="str">
            <v/>
          </cell>
          <cell r="W627" t="str">
            <v>REFORCO DIR ( DARIO ) PUXE SBL / EXO.TRANSM. GW6E-2800/200KV-12 ( TEZOTO-GIBA ) PUXE SBL</v>
          </cell>
          <cell r="X627" t="str">
            <v>SBL</v>
          </cell>
          <cell r="Y627" t="str">
            <v/>
          </cell>
          <cell r="Z627" t="str">
            <v xml:space="preserve">7 </v>
          </cell>
          <cell r="AA627" t="str">
            <v>0</v>
          </cell>
          <cell r="AB627" t="str">
            <v>44</v>
          </cell>
          <cell r="AC627" t="str">
            <v>11</v>
          </cell>
          <cell r="AD627" t="str">
            <v xml:space="preserve">TCLU5177110              </v>
          </cell>
          <cell r="AE627" t="str">
            <v/>
          </cell>
          <cell r="AF627" t="str">
            <v/>
          </cell>
          <cell r="AG627" t="str">
            <v>13682900</v>
          </cell>
          <cell r="AH627" t="str">
            <v>Pendente</v>
          </cell>
          <cell r="AI627" t="str">
            <v>Não</v>
          </cell>
          <cell r="AJ627" t="str">
            <v>25/02/2022</v>
          </cell>
          <cell r="AK627" t="str">
            <v>Marítimo</v>
          </cell>
          <cell r="AL627" t="str">
            <v>03/03/2022</v>
          </cell>
          <cell r="AM627" t="str">
            <v>18/03/2022</v>
          </cell>
          <cell r="AN627" t="str">
            <v xml:space="preserve">          </v>
          </cell>
        </row>
        <row r="628">
          <cell r="B628">
            <v>80537682</v>
          </cell>
          <cell r="C628" t="str">
            <v xml:space="preserve">540202417 </v>
          </cell>
          <cell r="E628" t="str">
            <v/>
          </cell>
          <cell r="F628" t="str">
            <v/>
          </cell>
          <cell r="G628" t="str">
            <v xml:space="preserve">MSC MICHELA                                       </v>
          </cell>
          <cell r="H628"/>
          <cell r="I628" t="str">
            <v/>
          </cell>
          <cell r="J628">
            <v>21</v>
          </cell>
          <cell r="K628" t="str">
            <v>12</v>
          </cell>
          <cell r="L628" t="str">
            <v>21</v>
          </cell>
          <cell r="M628" t="str">
            <v>74</v>
          </cell>
          <cell r="N628" t="str">
            <v>7</v>
          </cell>
          <cell r="O628" t="str">
            <v>28</v>
          </cell>
          <cell r="P628" t="str">
            <v>6</v>
          </cell>
          <cell r="Q628" t="str">
            <v>0</v>
          </cell>
          <cell r="R628" t="str">
            <v>0</v>
          </cell>
          <cell r="S628" t="str">
            <v>Não</v>
          </cell>
          <cell r="T628" t="str">
            <v xml:space="preserve">TLLU5398830           </v>
          </cell>
          <cell r="U628"/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 xml:space="preserve">7 </v>
          </cell>
          <cell r="AA628" t="str">
            <v>0</v>
          </cell>
          <cell r="AB628" t="str">
            <v>43</v>
          </cell>
          <cell r="AC628" t="str">
            <v>11</v>
          </cell>
          <cell r="AD628" t="str">
            <v xml:space="preserve">TLLU5398830              </v>
          </cell>
          <cell r="AE628" t="str">
            <v/>
          </cell>
          <cell r="AF628" t="str">
            <v/>
          </cell>
          <cell r="AG628" t="str">
            <v>13682900</v>
          </cell>
          <cell r="AH628" t="str">
            <v>Pendente</v>
          </cell>
          <cell r="AI628" t="str">
            <v>Não</v>
          </cell>
          <cell r="AJ628" t="str">
            <v>18/02/2022</v>
          </cell>
          <cell r="AK628" t="str">
            <v>Marítimo</v>
          </cell>
          <cell r="AL628" t="str">
            <v>03/03/2022</v>
          </cell>
          <cell r="AM628" t="str">
            <v>18/03/2022</v>
          </cell>
          <cell r="AN628" t="str">
            <v xml:space="preserve">          </v>
          </cell>
        </row>
        <row r="629">
          <cell r="B629">
            <v>80538200</v>
          </cell>
          <cell r="C629" t="str">
            <v xml:space="preserve">540202418 </v>
          </cell>
          <cell r="E629" t="str">
            <v/>
          </cell>
          <cell r="F629" t="str">
            <v/>
          </cell>
          <cell r="G629" t="str">
            <v xml:space="preserve">MSC MICHELA                                       </v>
          </cell>
          <cell r="H629"/>
          <cell r="I629" t="str">
            <v/>
          </cell>
          <cell r="J629">
            <v>76</v>
          </cell>
          <cell r="K629" t="str">
            <v>30</v>
          </cell>
          <cell r="L629" t="str">
            <v>76</v>
          </cell>
          <cell r="M629" t="str">
            <v>392</v>
          </cell>
          <cell r="N629" t="str">
            <v>17</v>
          </cell>
          <cell r="O629" t="str">
            <v>10</v>
          </cell>
          <cell r="P629" t="str">
            <v>15</v>
          </cell>
          <cell r="Q629" t="str">
            <v>0</v>
          </cell>
          <cell r="R629" t="str">
            <v>0</v>
          </cell>
          <cell r="S629" t="str">
            <v>Não</v>
          </cell>
          <cell r="T629" t="str">
            <v xml:space="preserve">DRYU9150196           </v>
          </cell>
          <cell r="U629" t="str">
            <v>23/03/2022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 xml:space="preserve">7 </v>
          </cell>
          <cell r="AA629" t="str">
            <v>1</v>
          </cell>
          <cell r="AB629" t="str">
            <v>51</v>
          </cell>
          <cell r="AC629" t="str">
            <v>11</v>
          </cell>
          <cell r="AD629" t="str">
            <v xml:space="preserve">DRYU9150196              </v>
          </cell>
          <cell r="AE629" t="str">
            <v/>
          </cell>
          <cell r="AF629" t="str">
            <v/>
          </cell>
          <cell r="AG629" t="str">
            <v>13682900</v>
          </cell>
          <cell r="AH629" t="str">
            <v>Pendente</v>
          </cell>
          <cell r="AI629" t="str">
            <v>Não</v>
          </cell>
          <cell r="AJ629" t="str">
            <v>25/02/2022</v>
          </cell>
          <cell r="AK629" t="str">
            <v>Marítimo</v>
          </cell>
          <cell r="AL629" t="str">
            <v>03/03/2022</v>
          </cell>
          <cell r="AM629" t="str">
            <v>18/03/2022</v>
          </cell>
          <cell r="AN629" t="str">
            <v xml:space="preserve">          </v>
          </cell>
        </row>
        <row r="630">
          <cell r="B630">
            <v>80537685</v>
          </cell>
          <cell r="C630" t="str">
            <v xml:space="preserve">540202419 </v>
          </cell>
          <cell r="E630" t="str">
            <v/>
          </cell>
          <cell r="F630" t="str">
            <v/>
          </cell>
          <cell r="G630" t="str">
            <v xml:space="preserve">MSC MICHELA                                       </v>
          </cell>
          <cell r="H630"/>
          <cell r="I630" t="str">
            <v/>
          </cell>
          <cell r="J630">
            <v>42</v>
          </cell>
          <cell r="K630" t="str">
            <v>11</v>
          </cell>
          <cell r="L630" t="str">
            <v>42</v>
          </cell>
          <cell r="M630" t="str">
            <v>138</v>
          </cell>
          <cell r="N630" t="str">
            <v>20</v>
          </cell>
          <cell r="O630" t="str">
            <v>33</v>
          </cell>
          <cell r="P630" t="str">
            <v>18</v>
          </cell>
          <cell r="Q630" t="str">
            <v>0</v>
          </cell>
          <cell r="R630" t="str">
            <v>0</v>
          </cell>
          <cell r="S630" t="str">
            <v>Não</v>
          </cell>
          <cell r="T630" t="str">
            <v xml:space="preserve">HLBU1880380           </v>
          </cell>
          <cell r="U630" t="str">
            <v>21/03/2022</v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 xml:space="preserve">7 </v>
          </cell>
          <cell r="AA630" t="str">
            <v>2</v>
          </cell>
          <cell r="AB630" t="str">
            <v>75</v>
          </cell>
          <cell r="AC630" t="str">
            <v>11</v>
          </cell>
          <cell r="AD630" t="str">
            <v xml:space="preserve">HLBU1880380              </v>
          </cell>
          <cell r="AE630" t="str">
            <v/>
          </cell>
          <cell r="AF630" t="str">
            <v/>
          </cell>
          <cell r="AG630" t="str">
            <v>13682900</v>
          </cell>
          <cell r="AH630" t="str">
            <v>Pendente</v>
          </cell>
          <cell r="AI630" t="str">
            <v>Não</v>
          </cell>
          <cell r="AJ630" t="str">
            <v>18/02/2022</v>
          </cell>
          <cell r="AK630" t="str">
            <v>Marítimo</v>
          </cell>
          <cell r="AL630" t="str">
            <v>03/03/2022</v>
          </cell>
          <cell r="AM630" t="str">
            <v>18/03/2022</v>
          </cell>
          <cell r="AN630" t="str">
            <v xml:space="preserve">          </v>
          </cell>
        </row>
        <row r="631">
          <cell r="B631">
            <v>80537687</v>
          </cell>
          <cell r="C631" t="str">
            <v xml:space="preserve">540202420 </v>
          </cell>
          <cell r="E631" t="str">
            <v/>
          </cell>
          <cell r="F631" t="str">
            <v/>
          </cell>
          <cell r="G631" t="str">
            <v xml:space="preserve">MSC MICHELA                                       </v>
          </cell>
          <cell r="H631"/>
          <cell r="I631" t="str">
            <v/>
          </cell>
          <cell r="J631">
            <v>29</v>
          </cell>
          <cell r="K631" t="str">
            <v>16</v>
          </cell>
          <cell r="L631" t="str">
            <v>29</v>
          </cell>
          <cell r="M631" t="str">
            <v>72</v>
          </cell>
          <cell r="N631" t="str">
            <v>6</v>
          </cell>
          <cell r="O631" t="str">
            <v>16</v>
          </cell>
          <cell r="P631" t="str">
            <v>19</v>
          </cell>
          <cell r="Q631" t="str">
            <v>0</v>
          </cell>
          <cell r="R631" t="str">
            <v>0</v>
          </cell>
          <cell r="S631" t="str">
            <v>Não</v>
          </cell>
          <cell r="T631" t="str">
            <v xml:space="preserve">CAIU9641774           </v>
          </cell>
          <cell r="U631"/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 xml:space="preserve">7 </v>
          </cell>
          <cell r="AA631" t="str">
            <v>0</v>
          </cell>
          <cell r="AB631" t="str">
            <v>45</v>
          </cell>
          <cell r="AC631" t="str">
            <v>11</v>
          </cell>
          <cell r="AD631" t="str">
            <v xml:space="preserve">CAIU9641774              </v>
          </cell>
          <cell r="AE631" t="str">
            <v/>
          </cell>
          <cell r="AF631" t="str">
            <v/>
          </cell>
          <cell r="AG631" t="str">
            <v>13682900</v>
          </cell>
          <cell r="AH631" t="str">
            <v>Pendente</v>
          </cell>
          <cell r="AI631" t="str">
            <v>Não</v>
          </cell>
          <cell r="AJ631" t="str">
            <v>18/02/2022</v>
          </cell>
          <cell r="AK631" t="str">
            <v>Marítimo</v>
          </cell>
          <cell r="AL631" t="str">
            <v>03/03/2022</v>
          </cell>
          <cell r="AM631" t="str">
            <v>18/03/2022</v>
          </cell>
          <cell r="AN631" t="str">
            <v xml:space="preserve">          </v>
          </cell>
        </row>
        <row r="632">
          <cell r="B632">
            <v>80537562</v>
          </cell>
          <cell r="C632" t="str">
            <v xml:space="preserve">540202421 </v>
          </cell>
          <cell r="E632" t="str">
            <v/>
          </cell>
          <cell r="F632" t="str">
            <v/>
          </cell>
          <cell r="G632" t="str">
            <v xml:space="preserve">MSC MICHELA                                       </v>
          </cell>
          <cell r="H632"/>
          <cell r="I632" t="str">
            <v/>
          </cell>
          <cell r="J632">
            <v>6</v>
          </cell>
          <cell r="K632" t="str">
            <v>5</v>
          </cell>
          <cell r="L632" t="str">
            <v>6</v>
          </cell>
          <cell r="M632" t="str">
            <v>0</v>
          </cell>
          <cell r="N632" t="str">
            <v>2</v>
          </cell>
          <cell r="O632" t="str">
            <v>0</v>
          </cell>
          <cell r="P632" t="str">
            <v>19</v>
          </cell>
          <cell r="Q632" t="str">
            <v>0</v>
          </cell>
          <cell r="R632" t="str">
            <v>0</v>
          </cell>
          <cell r="S632" t="str">
            <v>Não</v>
          </cell>
          <cell r="T632" t="str">
            <v xml:space="preserve">DRYU9159906           </v>
          </cell>
          <cell r="U632" t="str">
            <v>28/03/2022</v>
          </cell>
          <cell r="V632" t="str">
            <v/>
          </cell>
          <cell r="W632" t="str">
            <v>REFORCO DIR ( DARIO ) PUXE SBL / EXO.TRANSM. GW6E-2800/200KV-12 ( TEZOTO-GIBA ) PUXE SBL</v>
          </cell>
          <cell r="X632" t="str">
            <v>SBL</v>
          </cell>
          <cell r="Y632" t="str">
            <v/>
          </cell>
          <cell r="Z632" t="str">
            <v xml:space="preserve">7 </v>
          </cell>
          <cell r="AA632" t="str">
            <v>1</v>
          </cell>
          <cell r="AB632" t="str">
            <v>21</v>
          </cell>
          <cell r="AC632" t="str">
            <v>11</v>
          </cell>
          <cell r="AD632" t="str">
            <v xml:space="preserve">DRYU9159906              </v>
          </cell>
          <cell r="AE632" t="str">
            <v/>
          </cell>
          <cell r="AF632" t="str">
            <v/>
          </cell>
          <cell r="AG632" t="str">
            <v>13682900</v>
          </cell>
          <cell r="AH632" t="str">
            <v>Pendente</v>
          </cell>
          <cell r="AI632" t="str">
            <v>Não</v>
          </cell>
          <cell r="AJ632" t="str">
            <v>18/02/2022</v>
          </cell>
          <cell r="AK632" t="str">
            <v>Marítimo</v>
          </cell>
          <cell r="AL632" t="str">
            <v>03/03/2022</v>
          </cell>
          <cell r="AM632" t="str">
            <v>18/03/2022</v>
          </cell>
          <cell r="AN632" t="str">
            <v xml:space="preserve">          </v>
          </cell>
        </row>
        <row r="633">
          <cell r="B633">
            <v>80537964</v>
          </cell>
          <cell r="C633" t="str">
            <v xml:space="preserve">540202422 </v>
          </cell>
          <cell r="E633" t="str">
            <v/>
          </cell>
          <cell r="F633" t="str">
            <v/>
          </cell>
          <cell r="G633" t="str">
            <v xml:space="preserve">MSC MICHELA                                       </v>
          </cell>
          <cell r="H633"/>
          <cell r="I633" t="str">
            <v/>
          </cell>
          <cell r="J633">
            <v>47</v>
          </cell>
          <cell r="K633" t="str">
            <v>19</v>
          </cell>
          <cell r="L633" t="str">
            <v>47</v>
          </cell>
          <cell r="M633" t="str">
            <v>333</v>
          </cell>
          <cell r="N633" t="str">
            <v>25</v>
          </cell>
          <cell r="O633" t="str">
            <v>12</v>
          </cell>
          <cell r="P633" t="str">
            <v>74</v>
          </cell>
          <cell r="Q633" t="str">
            <v>0</v>
          </cell>
          <cell r="R633" t="str">
            <v>0</v>
          </cell>
          <cell r="S633" t="str">
            <v>Não</v>
          </cell>
          <cell r="T633" t="str">
            <v xml:space="preserve">TCNU9873080           </v>
          </cell>
          <cell r="U633" t="str">
            <v>30/03/2022</v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 xml:space="preserve">7 </v>
          </cell>
          <cell r="AA633" t="str">
            <v>1</v>
          </cell>
          <cell r="AB633" t="str">
            <v>62</v>
          </cell>
          <cell r="AC633" t="str">
            <v>11</v>
          </cell>
          <cell r="AD633" t="str">
            <v xml:space="preserve">TCNU9873080              </v>
          </cell>
          <cell r="AE633" t="str">
            <v/>
          </cell>
          <cell r="AF633" t="str">
            <v/>
          </cell>
          <cell r="AG633" t="str">
            <v>13682900</v>
          </cell>
          <cell r="AH633" t="str">
            <v>Pendente</v>
          </cell>
          <cell r="AI633" t="str">
            <v>Não</v>
          </cell>
          <cell r="AJ633" t="str">
            <v>25/02/2022</v>
          </cell>
          <cell r="AK633" t="str">
            <v>Marítimo</v>
          </cell>
          <cell r="AL633" t="str">
            <v>03/03/2022</v>
          </cell>
          <cell r="AM633" t="str">
            <v>18/03/2022</v>
          </cell>
          <cell r="AN633" t="str">
            <v xml:space="preserve">          </v>
          </cell>
        </row>
        <row r="634">
          <cell r="B634">
            <v>80537701</v>
          </cell>
          <cell r="C634" t="str">
            <v xml:space="preserve">540202423 </v>
          </cell>
          <cell r="E634" t="str">
            <v/>
          </cell>
          <cell r="F634" t="str">
            <v/>
          </cell>
          <cell r="G634" t="str">
            <v xml:space="preserve">MSC MICHELA                                       </v>
          </cell>
          <cell r="H634"/>
          <cell r="I634" t="str">
            <v/>
          </cell>
          <cell r="J634">
            <v>3</v>
          </cell>
          <cell r="K634" t="str">
            <v>3</v>
          </cell>
          <cell r="L634" t="str">
            <v>3</v>
          </cell>
          <cell r="M634" t="str">
            <v>0</v>
          </cell>
          <cell r="N634" t="str">
            <v>0</v>
          </cell>
          <cell r="O634" t="str">
            <v>0</v>
          </cell>
          <cell r="P634" t="str">
            <v>26</v>
          </cell>
          <cell r="Q634" t="str">
            <v>0</v>
          </cell>
          <cell r="R634" t="str">
            <v>0</v>
          </cell>
          <cell r="S634" t="str">
            <v>Não</v>
          </cell>
          <cell r="T634" t="str">
            <v xml:space="preserve">TCKU6568576           </v>
          </cell>
          <cell r="U634" t="str">
            <v>22/03/2022</v>
          </cell>
          <cell r="V634" t="str">
            <v/>
          </cell>
          <cell r="W634" t="str">
            <v>EXO.TRANSM. GW6E-2800/200KV-12 ( TEZOTO-GIBA ) PUXE SBL</v>
          </cell>
          <cell r="X634" t="str">
            <v>SBL</v>
          </cell>
          <cell r="Y634" t="str">
            <v/>
          </cell>
          <cell r="Z634" t="str">
            <v xml:space="preserve">7 </v>
          </cell>
          <cell r="AA634" t="str">
            <v>1</v>
          </cell>
          <cell r="AB634" t="str">
            <v>26</v>
          </cell>
          <cell r="AC634" t="str">
            <v>11</v>
          </cell>
          <cell r="AD634" t="str">
            <v xml:space="preserve">TCKU6568576              </v>
          </cell>
          <cell r="AE634" t="str">
            <v/>
          </cell>
          <cell r="AF634" t="str">
            <v/>
          </cell>
          <cell r="AG634" t="str">
            <v>13682900</v>
          </cell>
          <cell r="AH634" t="str">
            <v>Pendente</v>
          </cell>
          <cell r="AI634" t="str">
            <v>Não</v>
          </cell>
          <cell r="AJ634" t="str">
            <v>18/02/2022</v>
          </cell>
          <cell r="AK634" t="str">
            <v>Marítimo</v>
          </cell>
          <cell r="AL634" t="str">
            <v>03/03/2022</v>
          </cell>
          <cell r="AM634" t="str">
            <v>18/03/2022</v>
          </cell>
          <cell r="AN634" t="str">
            <v xml:space="preserve">          </v>
          </cell>
        </row>
        <row r="635">
          <cell r="B635">
            <v>80538202</v>
          </cell>
          <cell r="C635" t="str">
            <v xml:space="preserve">540202424 </v>
          </cell>
          <cell r="E635" t="str">
            <v/>
          </cell>
          <cell r="F635" t="str">
            <v/>
          </cell>
          <cell r="G635" t="str">
            <v xml:space="preserve">MSC MICHELA                                       </v>
          </cell>
          <cell r="H635"/>
          <cell r="I635" t="str">
            <v/>
          </cell>
          <cell r="J635">
            <v>4</v>
          </cell>
          <cell r="K635" t="str">
            <v>3</v>
          </cell>
          <cell r="L635" t="str">
            <v>4</v>
          </cell>
          <cell r="M635" t="str">
            <v>0</v>
          </cell>
          <cell r="N635" t="str">
            <v>0</v>
          </cell>
          <cell r="O635" t="str">
            <v>14</v>
          </cell>
          <cell r="P635" t="str">
            <v>3</v>
          </cell>
          <cell r="Q635" t="str">
            <v>0</v>
          </cell>
          <cell r="R635" t="str">
            <v>0</v>
          </cell>
          <cell r="S635" t="str">
            <v>Não</v>
          </cell>
          <cell r="T635" t="str">
            <v xml:space="preserve">HLBU3194558           </v>
          </cell>
          <cell r="U635"/>
          <cell r="V635" t="str">
            <v/>
          </cell>
          <cell r="W635" t="str">
            <v>PORTA-OBJETOS AREA DO TETO ( ALVARO ) PUXE SBL /  REFORCO DIR ( DARIO ) PUXE SBL / EXO.TRANSM. GW6E-</v>
          </cell>
          <cell r="X635" t="str">
            <v>SBL</v>
          </cell>
          <cell r="Y635" t="str">
            <v/>
          </cell>
          <cell r="Z635" t="str">
            <v xml:space="preserve">7 </v>
          </cell>
          <cell r="AA635" t="str">
            <v>0</v>
          </cell>
          <cell r="AB635" t="str">
            <v>17</v>
          </cell>
          <cell r="AC635" t="str">
            <v>11</v>
          </cell>
          <cell r="AD635" t="str">
            <v xml:space="preserve">HLBU3194558              </v>
          </cell>
          <cell r="AE635" t="str">
            <v/>
          </cell>
          <cell r="AF635" t="str">
            <v/>
          </cell>
          <cell r="AG635" t="str">
            <v>13682900</v>
          </cell>
          <cell r="AH635" t="str">
            <v>Pendente</v>
          </cell>
          <cell r="AI635" t="str">
            <v>Não</v>
          </cell>
          <cell r="AJ635" t="str">
            <v>25/02/2022</v>
          </cell>
          <cell r="AK635" t="str">
            <v>Marítimo</v>
          </cell>
          <cell r="AL635" t="str">
            <v>03/03/2022</v>
          </cell>
          <cell r="AM635" t="str">
            <v>18/03/2022</v>
          </cell>
          <cell r="AN635" t="str">
            <v xml:space="preserve">          </v>
          </cell>
        </row>
        <row r="636">
          <cell r="B636">
            <v>80537712</v>
          </cell>
          <cell r="C636" t="str">
            <v xml:space="preserve">540202425 </v>
          </cell>
          <cell r="E636" t="str">
            <v/>
          </cell>
          <cell r="F636" t="str">
            <v/>
          </cell>
          <cell r="G636" t="str">
            <v xml:space="preserve">MSC MICHELA                                       </v>
          </cell>
          <cell r="H636"/>
          <cell r="I636" t="str">
            <v/>
          </cell>
          <cell r="J636">
            <v>32</v>
          </cell>
          <cell r="K636" t="str">
            <v>20</v>
          </cell>
          <cell r="L636" t="str">
            <v>32</v>
          </cell>
          <cell r="M636" t="str">
            <v>0</v>
          </cell>
          <cell r="N636" t="str">
            <v>6</v>
          </cell>
          <cell r="O636" t="str">
            <v>39</v>
          </cell>
          <cell r="P636" t="str">
            <v>20</v>
          </cell>
          <cell r="Q636" t="str">
            <v>0</v>
          </cell>
          <cell r="R636" t="str">
            <v>0</v>
          </cell>
          <cell r="S636" t="str">
            <v>Não</v>
          </cell>
          <cell r="T636" t="str">
            <v xml:space="preserve">BHCU4929029           </v>
          </cell>
          <cell r="U636" t="str">
            <v>24/03/2022</v>
          </cell>
          <cell r="V636" t="str">
            <v/>
          </cell>
          <cell r="W636" t="str">
            <v/>
          </cell>
          <cell r="X636" t="str">
            <v/>
          </cell>
          <cell r="Y636" t="str">
            <v/>
          </cell>
          <cell r="Z636" t="str">
            <v xml:space="preserve">7 </v>
          </cell>
          <cell r="AA636" t="str">
            <v>1</v>
          </cell>
          <cell r="AB636" t="str">
            <v>67</v>
          </cell>
          <cell r="AC636" t="str">
            <v>11</v>
          </cell>
          <cell r="AD636" t="str">
            <v xml:space="preserve">BHCU4929029              </v>
          </cell>
          <cell r="AE636" t="str">
            <v/>
          </cell>
          <cell r="AF636" t="str">
            <v/>
          </cell>
          <cell r="AG636" t="str">
            <v>13682900</v>
          </cell>
          <cell r="AH636" t="str">
            <v>Pendente</v>
          </cell>
          <cell r="AI636" t="str">
            <v>Não</v>
          </cell>
          <cell r="AJ636" t="str">
            <v>18/02/2022</v>
          </cell>
          <cell r="AK636" t="str">
            <v>Marítimo</v>
          </cell>
          <cell r="AL636" t="str">
            <v>03/03/2022</v>
          </cell>
          <cell r="AM636" t="str">
            <v>18/03/2022</v>
          </cell>
          <cell r="AN636" t="str">
            <v xml:space="preserve">          </v>
          </cell>
        </row>
        <row r="637">
          <cell r="B637">
            <v>80538201</v>
          </cell>
          <cell r="C637" t="str">
            <v xml:space="preserve">540202426 </v>
          </cell>
          <cell r="E637" t="str">
            <v/>
          </cell>
          <cell r="F637" t="str">
            <v/>
          </cell>
          <cell r="G637" t="str">
            <v xml:space="preserve">MSC MICHELA                                       </v>
          </cell>
          <cell r="H637"/>
          <cell r="I637" t="str">
            <v/>
          </cell>
          <cell r="J637">
            <v>4</v>
          </cell>
          <cell r="K637" t="str">
            <v>4</v>
          </cell>
          <cell r="L637" t="str">
            <v>4</v>
          </cell>
          <cell r="M637" t="str">
            <v>0</v>
          </cell>
          <cell r="N637" t="str">
            <v>0</v>
          </cell>
          <cell r="O637" t="str">
            <v>12</v>
          </cell>
          <cell r="P637" t="str">
            <v>12</v>
          </cell>
          <cell r="Q637" t="str">
            <v>0</v>
          </cell>
          <cell r="R637" t="str">
            <v>0</v>
          </cell>
          <cell r="S637" t="str">
            <v>Não</v>
          </cell>
          <cell r="T637" t="str">
            <v xml:space="preserve">FFAU1231136           </v>
          </cell>
          <cell r="U637"/>
          <cell r="V637" t="str">
            <v/>
          </cell>
          <cell r="W637" t="str">
            <v>PORTA-OBJETOS AREA DO TETO ( ALVARO ) PUXE SBL / REFORCO DIR ( DARIO ) PUXE SBL / EXO.TRANSM. GW6E-2</v>
          </cell>
          <cell r="X637" t="str">
            <v>SBL</v>
          </cell>
          <cell r="Y637" t="str">
            <v/>
          </cell>
          <cell r="Z637" t="str">
            <v xml:space="preserve">7 </v>
          </cell>
          <cell r="AA637" t="str">
            <v>0</v>
          </cell>
          <cell r="AB637" t="str">
            <v>24</v>
          </cell>
          <cell r="AC637" t="str">
            <v>11</v>
          </cell>
          <cell r="AD637" t="str">
            <v xml:space="preserve">FFAU1231136              </v>
          </cell>
          <cell r="AE637" t="str">
            <v/>
          </cell>
          <cell r="AF637" t="str">
            <v/>
          </cell>
          <cell r="AG637" t="str">
            <v>13682900</v>
          </cell>
          <cell r="AH637" t="str">
            <v>Pendente</v>
          </cell>
          <cell r="AI637" t="str">
            <v>Não</v>
          </cell>
          <cell r="AJ637" t="str">
            <v>25/02/2022</v>
          </cell>
          <cell r="AK637" t="str">
            <v>Marítimo</v>
          </cell>
          <cell r="AL637" t="str">
            <v>03/03/2022</v>
          </cell>
          <cell r="AM637" t="str">
            <v>18/03/2022</v>
          </cell>
          <cell r="AN637" t="str">
            <v xml:space="preserve">          </v>
          </cell>
        </row>
        <row r="638">
          <cell r="B638">
            <v>80538204</v>
          </cell>
          <cell r="C638" t="str">
            <v xml:space="preserve">540202427 </v>
          </cell>
          <cell r="E638" t="str">
            <v/>
          </cell>
          <cell r="F638" t="str">
            <v/>
          </cell>
          <cell r="G638" t="str">
            <v xml:space="preserve">MSC MICHELA                                       </v>
          </cell>
          <cell r="H638"/>
          <cell r="I638" t="str">
            <v/>
          </cell>
          <cell r="J638">
            <v>1</v>
          </cell>
          <cell r="K638" t="str">
            <v>1</v>
          </cell>
          <cell r="L638" t="str">
            <v>1</v>
          </cell>
          <cell r="M638" t="str">
            <v>0</v>
          </cell>
          <cell r="N638" t="str">
            <v>0</v>
          </cell>
          <cell r="O638" t="str">
            <v>20</v>
          </cell>
          <cell r="P638" t="str">
            <v>0</v>
          </cell>
          <cell r="Q638" t="str">
            <v>0</v>
          </cell>
          <cell r="R638" t="str">
            <v>0</v>
          </cell>
          <cell r="S638" t="str">
            <v>Não</v>
          </cell>
          <cell r="T638" t="str">
            <v xml:space="preserve">TGBU5943580           </v>
          </cell>
          <cell r="U638"/>
          <cell r="V638" t="str">
            <v/>
          </cell>
          <cell r="W638" t="str">
            <v>PORTA-OBJETOS AREA DO TETO ( ALVARO ) PUXE SBL</v>
          </cell>
          <cell r="X638" t="str">
            <v>SBL</v>
          </cell>
          <cell r="Y638" t="str">
            <v/>
          </cell>
          <cell r="Z638" t="str">
            <v xml:space="preserve">7 </v>
          </cell>
          <cell r="AA638" t="str">
            <v>0</v>
          </cell>
          <cell r="AB638" t="str">
            <v>20</v>
          </cell>
          <cell r="AC638" t="str">
            <v>11</v>
          </cell>
          <cell r="AD638" t="str">
            <v xml:space="preserve">TGBU5943580              </v>
          </cell>
          <cell r="AE638" t="str">
            <v/>
          </cell>
          <cell r="AF638" t="str">
            <v/>
          </cell>
          <cell r="AG638" t="str">
            <v>13682900</v>
          </cell>
          <cell r="AH638" t="str">
            <v>Pendente</v>
          </cell>
          <cell r="AI638" t="str">
            <v>Não</v>
          </cell>
          <cell r="AJ638" t="str">
            <v>25/02/2022</v>
          </cell>
          <cell r="AK638" t="str">
            <v>Marítimo</v>
          </cell>
          <cell r="AL638" t="str">
            <v>03/03/2022</v>
          </cell>
          <cell r="AM638" t="str">
            <v>18/03/2022</v>
          </cell>
          <cell r="AN638" t="str">
            <v xml:space="preserve">          </v>
          </cell>
        </row>
        <row r="639">
          <cell r="B639">
            <v>80538207</v>
          </cell>
          <cell r="C639" t="str">
            <v xml:space="preserve">540202429 </v>
          </cell>
          <cell r="E639" t="str">
            <v/>
          </cell>
          <cell r="F639" t="str">
            <v/>
          </cell>
          <cell r="G639" t="str">
            <v xml:space="preserve">MSC MICHELA                                       </v>
          </cell>
          <cell r="H639"/>
          <cell r="I639" t="str">
            <v/>
          </cell>
          <cell r="J639">
            <v>58</v>
          </cell>
          <cell r="K639" t="str">
            <v>28</v>
          </cell>
          <cell r="L639" t="str">
            <v>58</v>
          </cell>
          <cell r="M639" t="str">
            <v>257</v>
          </cell>
          <cell r="N639" t="str">
            <v>13</v>
          </cell>
          <cell r="O639" t="str">
            <v>16</v>
          </cell>
          <cell r="P639" t="str">
            <v>28</v>
          </cell>
          <cell r="Q639" t="str">
            <v>2</v>
          </cell>
          <cell r="R639" t="str">
            <v>2</v>
          </cell>
          <cell r="S639" t="str">
            <v>Não</v>
          </cell>
          <cell r="T639" t="str">
            <v xml:space="preserve">FCIU7618032           </v>
          </cell>
          <cell r="U639"/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 xml:space="preserve">7 </v>
          </cell>
          <cell r="AA639" t="str">
            <v>0</v>
          </cell>
          <cell r="AB639" t="str">
            <v>65</v>
          </cell>
          <cell r="AC639" t="str">
            <v>11</v>
          </cell>
          <cell r="AD639" t="str">
            <v xml:space="preserve">FCIU7618032              </v>
          </cell>
          <cell r="AE639" t="str">
            <v/>
          </cell>
          <cell r="AF639" t="str">
            <v/>
          </cell>
          <cell r="AG639" t="str">
            <v>13682900</v>
          </cell>
          <cell r="AH639" t="str">
            <v>Pendente</v>
          </cell>
          <cell r="AI639" t="str">
            <v>Não</v>
          </cell>
          <cell r="AJ639" t="str">
            <v>25/02/2022</v>
          </cell>
          <cell r="AK639" t="str">
            <v>Marítimo</v>
          </cell>
          <cell r="AL639" t="str">
            <v>03/03/2022</v>
          </cell>
          <cell r="AM639" t="str">
            <v>18/03/2022</v>
          </cell>
          <cell r="AN639" t="str">
            <v xml:space="preserve">          </v>
          </cell>
        </row>
        <row r="640">
          <cell r="B640">
            <v>80537207</v>
          </cell>
          <cell r="C640" t="str">
            <v xml:space="preserve">540202430 </v>
          </cell>
          <cell r="E640" t="str">
            <v/>
          </cell>
          <cell r="F640" t="str">
            <v/>
          </cell>
          <cell r="G640" t="str">
            <v xml:space="preserve">MSC MICHELA                                       </v>
          </cell>
          <cell r="H640"/>
          <cell r="I640" t="str">
            <v/>
          </cell>
          <cell r="J640">
            <v>9</v>
          </cell>
          <cell r="K640" t="str">
            <v>4</v>
          </cell>
          <cell r="L640" t="str">
            <v>9</v>
          </cell>
          <cell r="M640" t="str">
            <v>0</v>
          </cell>
          <cell r="N640" t="str">
            <v>19</v>
          </cell>
          <cell r="O640" t="str">
            <v>30</v>
          </cell>
          <cell r="P640" t="str">
            <v>1</v>
          </cell>
          <cell r="Q640" t="str">
            <v>0</v>
          </cell>
          <cell r="R640" t="str">
            <v>0</v>
          </cell>
          <cell r="S640" t="str">
            <v>Não</v>
          </cell>
          <cell r="T640" t="str">
            <v xml:space="preserve">HLXU8418690           </v>
          </cell>
          <cell r="U640"/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 xml:space="preserve">7 </v>
          </cell>
          <cell r="AA640" t="str">
            <v>0</v>
          </cell>
          <cell r="AB640" t="str">
            <v>50</v>
          </cell>
          <cell r="AC640" t="str">
            <v>11</v>
          </cell>
          <cell r="AD640" t="str">
            <v xml:space="preserve">HLXU8418690              </v>
          </cell>
          <cell r="AE640" t="str">
            <v/>
          </cell>
          <cell r="AF640" t="str">
            <v/>
          </cell>
          <cell r="AG640" t="str">
            <v>13682900</v>
          </cell>
          <cell r="AH640" t="str">
            <v>Pendente</v>
          </cell>
          <cell r="AI640" t="str">
            <v>Não</v>
          </cell>
          <cell r="AJ640" t="str">
            <v>18/02/2022</v>
          </cell>
          <cell r="AK640" t="str">
            <v>Marítimo</v>
          </cell>
          <cell r="AL640" t="str">
            <v>03/03/2022</v>
          </cell>
          <cell r="AM640" t="str">
            <v>18/03/2022</v>
          </cell>
          <cell r="AN640" t="str">
            <v xml:space="preserve">          </v>
          </cell>
        </row>
        <row r="641">
          <cell r="B641">
            <v>80536916</v>
          </cell>
          <cell r="C641" t="str">
            <v xml:space="preserve">540202431 </v>
          </cell>
          <cell r="E641" t="str">
            <v/>
          </cell>
          <cell r="F641" t="str">
            <v/>
          </cell>
          <cell r="G641" t="str">
            <v xml:space="preserve">MSC MICHELA                                       </v>
          </cell>
          <cell r="H641"/>
          <cell r="I641" t="str">
            <v/>
          </cell>
          <cell r="J641">
            <v>78</v>
          </cell>
          <cell r="K641" t="str">
            <v>18</v>
          </cell>
          <cell r="L641" t="str">
            <v>78</v>
          </cell>
          <cell r="M641" t="str">
            <v>310</v>
          </cell>
          <cell r="N641" t="str">
            <v>30</v>
          </cell>
          <cell r="O641" t="str">
            <v>5</v>
          </cell>
          <cell r="P641" t="str">
            <v>13</v>
          </cell>
          <cell r="Q641" t="str">
            <v>3</v>
          </cell>
          <cell r="R641" t="str">
            <v>3</v>
          </cell>
          <cell r="S641" t="str">
            <v>Não</v>
          </cell>
          <cell r="T641" t="str">
            <v xml:space="preserve">FCIU8037916           </v>
          </cell>
          <cell r="U641" t="str">
            <v>23/03/2022</v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Z641" t="str">
            <v xml:space="preserve">7 </v>
          </cell>
          <cell r="AA641" t="str">
            <v>5</v>
          </cell>
          <cell r="AB641" t="str">
            <v>59</v>
          </cell>
          <cell r="AC641" t="str">
            <v>11</v>
          </cell>
          <cell r="AD641" t="str">
            <v xml:space="preserve">FCIU8037916              </v>
          </cell>
          <cell r="AE641" t="str">
            <v/>
          </cell>
          <cell r="AF641" t="str">
            <v/>
          </cell>
          <cell r="AG641" t="str">
            <v>13682900</v>
          </cell>
          <cell r="AH641" t="str">
            <v>Pendente</v>
          </cell>
          <cell r="AI641" t="str">
            <v>Não</v>
          </cell>
          <cell r="AJ641" t="str">
            <v>18/02/2022</v>
          </cell>
          <cell r="AK641" t="str">
            <v>Marítimo</v>
          </cell>
          <cell r="AL641" t="str">
            <v>03/03/2022</v>
          </cell>
          <cell r="AM641" t="str">
            <v>18/03/2022</v>
          </cell>
          <cell r="AN641" t="str">
            <v xml:space="preserve">          </v>
          </cell>
        </row>
        <row r="642">
          <cell r="B642">
            <v>80537116</v>
          </cell>
          <cell r="C642" t="str">
            <v xml:space="preserve">540202432 </v>
          </cell>
          <cell r="E642" t="str">
            <v/>
          </cell>
          <cell r="F642" t="str">
            <v/>
          </cell>
          <cell r="G642" t="str">
            <v xml:space="preserve">MSC MICHELA                                       </v>
          </cell>
          <cell r="H642"/>
          <cell r="I642" t="str">
            <v/>
          </cell>
          <cell r="J642">
            <v>50</v>
          </cell>
          <cell r="K642" t="str">
            <v>18</v>
          </cell>
          <cell r="L642" t="str">
            <v>50</v>
          </cell>
          <cell r="M642" t="str">
            <v>183</v>
          </cell>
          <cell r="N642" t="str">
            <v>20</v>
          </cell>
          <cell r="O642" t="str">
            <v>5</v>
          </cell>
          <cell r="P642" t="str">
            <v>13</v>
          </cell>
          <cell r="Q642" t="str">
            <v>0</v>
          </cell>
          <cell r="R642" t="str">
            <v>0</v>
          </cell>
          <cell r="S642" t="str">
            <v>Não</v>
          </cell>
          <cell r="T642" t="str">
            <v xml:space="preserve">UACU5476065           </v>
          </cell>
          <cell r="U642" t="str">
            <v>21/03/2022</v>
          </cell>
          <cell r="V642" t="str">
            <v>22/03/2022</v>
          </cell>
          <cell r="W642" t="str">
            <v>Ronie A9602656604/ Rodrigo A9753300500/ Patrick A9423201711</v>
          </cell>
          <cell r="X642" t="str">
            <v>MBB</v>
          </cell>
          <cell r="Y642" t="str">
            <v/>
          </cell>
          <cell r="Z642" t="str">
            <v xml:space="preserve">8 </v>
          </cell>
          <cell r="AA642" t="str">
            <v>4</v>
          </cell>
          <cell r="AB642" t="str">
            <v>43</v>
          </cell>
          <cell r="AC642" t="str">
            <v>11</v>
          </cell>
          <cell r="AD642" t="str">
            <v xml:space="preserve">UACU5476065              </v>
          </cell>
          <cell r="AE642" t="str">
            <v/>
          </cell>
          <cell r="AF642" t="str">
            <v/>
          </cell>
          <cell r="AG642" t="str">
            <v>13682900</v>
          </cell>
          <cell r="AH642" t="str">
            <v>Pendente</v>
          </cell>
          <cell r="AI642" t="str">
            <v>Não</v>
          </cell>
          <cell r="AJ642" t="str">
            <v>18/02/2022</v>
          </cell>
          <cell r="AK642" t="str">
            <v>Marítimo</v>
          </cell>
          <cell r="AL642" t="str">
            <v>03/03/2022</v>
          </cell>
          <cell r="AM642" t="str">
            <v>18/03/2022</v>
          </cell>
          <cell r="AN642" t="str">
            <v xml:space="preserve">          </v>
          </cell>
        </row>
        <row r="643">
          <cell r="B643">
            <v>80537141</v>
          </cell>
          <cell r="C643" t="str">
            <v xml:space="preserve">540202433 </v>
          </cell>
          <cell r="E643" t="str">
            <v/>
          </cell>
          <cell r="F643" t="str">
            <v/>
          </cell>
          <cell r="G643" t="str">
            <v xml:space="preserve">MSC MICHELA                                       </v>
          </cell>
          <cell r="H643"/>
          <cell r="I643" t="str">
            <v/>
          </cell>
          <cell r="J643">
            <v>93</v>
          </cell>
          <cell r="K643" t="str">
            <v>21</v>
          </cell>
          <cell r="L643" t="str">
            <v>93</v>
          </cell>
          <cell r="M643" t="str">
            <v>397</v>
          </cell>
          <cell r="N643" t="str">
            <v>31</v>
          </cell>
          <cell r="O643" t="str">
            <v>5</v>
          </cell>
          <cell r="P643" t="str">
            <v>2</v>
          </cell>
          <cell r="Q643" t="str">
            <v>0</v>
          </cell>
          <cell r="R643" t="str">
            <v>0</v>
          </cell>
          <cell r="S643" t="str">
            <v>Não</v>
          </cell>
          <cell r="T643" t="str">
            <v xml:space="preserve">TLLU5363983           </v>
          </cell>
          <cell r="U643" t="str">
            <v>24/03/2022</v>
          </cell>
          <cell r="V643" t="str">
            <v/>
          </cell>
          <cell r="W643" t="str">
            <v/>
          </cell>
          <cell r="X643" t="str">
            <v/>
          </cell>
          <cell r="Y643" t="str">
            <v/>
          </cell>
          <cell r="Z643" t="str">
            <v xml:space="preserve">7 </v>
          </cell>
          <cell r="AA643" t="str">
            <v>1</v>
          </cell>
          <cell r="AB643" t="str">
            <v>46</v>
          </cell>
          <cell r="AC643" t="str">
            <v>11</v>
          </cell>
          <cell r="AD643" t="str">
            <v xml:space="preserve">TLLU5363983              </v>
          </cell>
          <cell r="AE643" t="str">
            <v/>
          </cell>
          <cell r="AF643" t="str">
            <v/>
          </cell>
          <cell r="AG643" t="str">
            <v>13682900</v>
          </cell>
          <cell r="AH643" t="str">
            <v>Pendente</v>
          </cell>
          <cell r="AI643" t="str">
            <v>Não</v>
          </cell>
          <cell r="AJ643" t="str">
            <v>18/02/2022</v>
          </cell>
          <cell r="AK643" t="str">
            <v>Marítimo</v>
          </cell>
          <cell r="AL643" t="str">
            <v>03/03/2022</v>
          </cell>
          <cell r="AM643" t="str">
            <v>18/03/2022</v>
          </cell>
          <cell r="AN643" t="str">
            <v xml:space="preserve">          </v>
          </cell>
        </row>
        <row r="644">
          <cell r="B644">
            <v>80537308</v>
          </cell>
          <cell r="C644" t="str">
            <v xml:space="preserve">540202434 </v>
          </cell>
          <cell r="E644" t="str">
            <v/>
          </cell>
          <cell r="F644" t="str">
            <v/>
          </cell>
          <cell r="G644" t="str">
            <v xml:space="preserve">MSC MICHELA                                       </v>
          </cell>
          <cell r="H644"/>
          <cell r="I644" t="str">
            <v/>
          </cell>
          <cell r="J644">
            <v>51</v>
          </cell>
          <cell r="K644" t="str">
            <v>18</v>
          </cell>
          <cell r="L644" t="str">
            <v>51</v>
          </cell>
          <cell r="M644" t="str">
            <v>260</v>
          </cell>
          <cell r="N644" t="str">
            <v>22</v>
          </cell>
          <cell r="O644" t="str">
            <v>9</v>
          </cell>
          <cell r="P644" t="str">
            <v>12</v>
          </cell>
          <cell r="Q644" t="str">
            <v>0</v>
          </cell>
          <cell r="R644" t="str">
            <v>0</v>
          </cell>
          <cell r="S644" t="str">
            <v>Não</v>
          </cell>
          <cell r="T644" t="str">
            <v xml:space="preserve">UACU5899344           </v>
          </cell>
          <cell r="U644" t="str">
            <v>22/03/2022</v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Z644" t="str">
            <v xml:space="preserve">7 </v>
          </cell>
          <cell r="AA644" t="str">
            <v>2</v>
          </cell>
          <cell r="AB644" t="str">
            <v>48</v>
          </cell>
          <cell r="AC644" t="str">
            <v>11</v>
          </cell>
          <cell r="AD644" t="str">
            <v xml:space="preserve">UACU5899344              </v>
          </cell>
          <cell r="AE644" t="str">
            <v/>
          </cell>
          <cell r="AF644" t="str">
            <v/>
          </cell>
          <cell r="AG644" t="str">
            <v>13682900</v>
          </cell>
          <cell r="AH644" t="str">
            <v>Pendente</v>
          </cell>
          <cell r="AI644" t="str">
            <v>Não</v>
          </cell>
          <cell r="AJ644" t="str">
            <v>18/02/2022</v>
          </cell>
          <cell r="AK644" t="str">
            <v>Marítimo</v>
          </cell>
          <cell r="AL644" t="str">
            <v>03/03/2022</v>
          </cell>
          <cell r="AM644" t="str">
            <v>18/03/2022</v>
          </cell>
          <cell r="AN644" t="str">
            <v xml:space="preserve">          </v>
          </cell>
        </row>
        <row r="645">
          <cell r="B645">
            <v>80537323</v>
          </cell>
          <cell r="C645" t="str">
            <v xml:space="preserve">540202435 </v>
          </cell>
          <cell r="E645" t="str">
            <v/>
          </cell>
          <cell r="F645" t="str">
            <v/>
          </cell>
          <cell r="G645" t="str">
            <v xml:space="preserve">MSC MICHELA                                       </v>
          </cell>
          <cell r="H645"/>
          <cell r="I645" t="str">
            <v/>
          </cell>
          <cell r="J645">
            <v>12</v>
          </cell>
          <cell r="K645" t="str">
            <v>5</v>
          </cell>
          <cell r="L645" t="str">
            <v>12</v>
          </cell>
          <cell r="M645" t="str">
            <v>0</v>
          </cell>
          <cell r="N645" t="str">
            <v>7</v>
          </cell>
          <cell r="O645" t="str">
            <v>13</v>
          </cell>
          <cell r="P645" t="str">
            <v>6</v>
          </cell>
          <cell r="Q645" t="str">
            <v>0</v>
          </cell>
          <cell r="R645" t="str">
            <v>0</v>
          </cell>
          <cell r="S645" t="str">
            <v>Não</v>
          </cell>
          <cell r="T645" t="str">
            <v xml:space="preserve">HLBU3325067           </v>
          </cell>
          <cell r="U645"/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 xml:space="preserve">7 </v>
          </cell>
          <cell r="AA645" t="str">
            <v>0</v>
          </cell>
          <cell r="AB645" t="str">
            <v>27</v>
          </cell>
          <cell r="AC645" t="str">
            <v>11</v>
          </cell>
          <cell r="AD645" t="str">
            <v xml:space="preserve">HLBU3325067              </v>
          </cell>
          <cell r="AE645" t="str">
            <v/>
          </cell>
          <cell r="AF645" t="str">
            <v/>
          </cell>
          <cell r="AG645" t="str">
            <v>13682900</v>
          </cell>
          <cell r="AH645" t="str">
            <v>Pendente</v>
          </cell>
          <cell r="AI645" t="str">
            <v>Não</v>
          </cell>
          <cell r="AJ645" t="str">
            <v>18/02/2022</v>
          </cell>
          <cell r="AK645" t="str">
            <v>Marítimo</v>
          </cell>
          <cell r="AL645" t="str">
            <v>03/03/2022</v>
          </cell>
          <cell r="AM645" t="str">
            <v>18/03/2022</v>
          </cell>
          <cell r="AN645" t="str">
            <v xml:space="preserve">          </v>
          </cell>
        </row>
        <row r="646">
          <cell r="B646">
            <v>80536911</v>
          </cell>
          <cell r="C646" t="str">
            <v xml:space="preserve">540202436 </v>
          </cell>
          <cell r="E646" t="str">
            <v/>
          </cell>
          <cell r="F646" t="str">
            <v/>
          </cell>
          <cell r="G646" t="str">
            <v xml:space="preserve">MSC MICHELA                                       </v>
          </cell>
          <cell r="H646"/>
          <cell r="I646" t="str">
            <v/>
          </cell>
          <cell r="J646">
            <v>17</v>
          </cell>
          <cell r="K646" t="str">
            <v>8</v>
          </cell>
          <cell r="L646" t="str">
            <v>17</v>
          </cell>
          <cell r="M646" t="str">
            <v>0</v>
          </cell>
          <cell r="N646" t="str">
            <v>25</v>
          </cell>
          <cell r="O646" t="str">
            <v>15</v>
          </cell>
          <cell r="P646" t="str">
            <v>14</v>
          </cell>
          <cell r="Q646" t="str">
            <v>0</v>
          </cell>
          <cell r="R646" t="str">
            <v>0</v>
          </cell>
          <cell r="S646" t="str">
            <v>Não</v>
          </cell>
          <cell r="T646" t="str">
            <v xml:space="preserve">HLBU2466060           </v>
          </cell>
          <cell r="U646" t="str">
            <v>28/03/2022</v>
          </cell>
          <cell r="V646" t="str">
            <v/>
          </cell>
          <cell r="W646" t="str">
            <v>CJ TRAVESSA ( DARIO ) PUXE SBL</v>
          </cell>
          <cell r="X646" t="str">
            <v>SBL</v>
          </cell>
          <cell r="Y646" t="str">
            <v/>
          </cell>
          <cell r="Z646" t="str">
            <v xml:space="preserve">7 </v>
          </cell>
          <cell r="AA646" t="str">
            <v>1</v>
          </cell>
          <cell r="AB646" t="str">
            <v>54</v>
          </cell>
          <cell r="AC646" t="str">
            <v>11</v>
          </cell>
          <cell r="AD646" t="str">
            <v xml:space="preserve">HLBU2466060              </v>
          </cell>
          <cell r="AE646" t="str">
            <v/>
          </cell>
          <cell r="AF646" t="str">
            <v/>
          </cell>
          <cell r="AG646" t="str">
            <v>13682900</v>
          </cell>
          <cell r="AH646" t="str">
            <v>Pendente</v>
          </cell>
          <cell r="AI646" t="str">
            <v>Não</v>
          </cell>
          <cell r="AJ646" t="str">
            <v>18/02/2022</v>
          </cell>
          <cell r="AK646" t="str">
            <v>Marítimo</v>
          </cell>
          <cell r="AL646" t="str">
            <v>03/03/2022</v>
          </cell>
          <cell r="AM646" t="str">
            <v>18/03/2022</v>
          </cell>
          <cell r="AN646" t="str">
            <v xml:space="preserve">          </v>
          </cell>
        </row>
        <row r="647">
          <cell r="B647">
            <v>80537339</v>
          </cell>
          <cell r="C647" t="str">
            <v xml:space="preserve">540202438 </v>
          </cell>
          <cell r="E647" t="str">
            <v/>
          </cell>
          <cell r="F647" t="str">
            <v/>
          </cell>
          <cell r="G647" t="str">
            <v xml:space="preserve">MSC MICHELA                                       </v>
          </cell>
          <cell r="H647"/>
          <cell r="I647" t="str">
            <v/>
          </cell>
          <cell r="J647">
            <v>27</v>
          </cell>
          <cell r="K647" t="str">
            <v>9</v>
          </cell>
          <cell r="L647" t="str">
            <v>27</v>
          </cell>
          <cell r="M647" t="str">
            <v>75</v>
          </cell>
          <cell r="N647" t="str">
            <v>26</v>
          </cell>
          <cell r="O647" t="str">
            <v>9</v>
          </cell>
          <cell r="P647" t="str">
            <v>9</v>
          </cell>
          <cell r="Q647" t="str">
            <v>3</v>
          </cell>
          <cell r="R647" t="str">
            <v>3</v>
          </cell>
          <cell r="S647" t="str">
            <v>Não</v>
          </cell>
          <cell r="T647" t="str">
            <v xml:space="preserve">UACU5712617           </v>
          </cell>
          <cell r="U647" t="str">
            <v>22/03/2022</v>
          </cell>
          <cell r="V647" t="str">
            <v/>
          </cell>
          <cell r="W647" t="str">
            <v/>
          </cell>
          <cell r="X647" t="str">
            <v/>
          </cell>
          <cell r="Y647" t="str">
            <v/>
          </cell>
          <cell r="Z647" t="str">
            <v xml:space="preserve">7 </v>
          </cell>
          <cell r="AA647" t="str">
            <v>2</v>
          </cell>
          <cell r="AB647" t="str">
            <v>49</v>
          </cell>
          <cell r="AC647" t="str">
            <v>11</v>
          </cell>
          <cell r="AD647" t="str">
            <v xml:space="preserve">UACU5712617              </v>
          </cell>
          <cell r="AE647" t="str">
            <v/>
          </cell>
          <cell r="AF647" t="str">
            <v/>
          </cell>
          <cell r="AG647" t="str">
            <v>13682900</v>
          </cell>
          <cell r="AH647" t="str">
            <v>Pendente</v>
          </cell>
          <cell r="AI647" t="str">
            <v>Não</v>
          </cell>
          <cell r="AJ647" t="str">
            <v>18/02/2022</v>
          </cell>
          <cell r="AK647" t="str">
            <v>Marítimo</v>
          </cell>
          <cell r="AL647" t="str">
            <v>03/03/2022</v>
          </cell>
          <cell r="AM647" t="str">
            <v>18/03/2022</v>
          </cell>
          <cell r="AN647" t="str">
            <v xml:space="preserve">          </v>
          </cell>
        </row>
        <row r="648">
          <cell r="B648">
            <v>80537341</v>
          </cell>
          <cell r="C648" t="str">
            <v xml:space="preserve">540202440 </v>
          </cell>
          <cell r="E648" t="str">
            <v/>
          </cell>
          <cell r="F648" t="str">
            <v/>
          </cell>
          <cell r="G648" t="str">
            <v xml:space="preserve">MSC MICHELA                                       </v>
          </cell>
          <cell r="H648"/>
          <cell r="I648" t="str">
            <v/>
          </cell>
          <cell r="J648">
            <v>4</v>
          </cell>
          <cell r="K648" t="str">
            <v>2</v>
          </cell>
          <cell r="L648" t="str">
            <v>4</v>
          </cell>
          <cell r="M648" t="str">
            <v>0</v>
          </cell>
          <cell r="N648" t="str">
            <v>9</v>
          </cell>
          <cell r="O648" t="str">
            <v>15</v>
          </cell>
          <cell r="P648" t="str">
            <v>0</v>
          </cell>
          <cell r="Q648" t="str">
            <v>2</v>
          </cell>
          <cell r="R648" t="str">
            <v>2</v>
          </cell>
          <cell r="S648" t="str">
            <v>Não</v>
          </cell>
          <cell r="T648" t="str">
            <v xml:space="preserve">FANU1706786           </v>
          </cell>
          <cell r="U648" t="str">
            <v>25/03/2022</v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Z648" t="str">
            <v xml:space="preserve">7 </v>
          </cell>
          <cell r="AA648" t="str">
            <v>1</v>
          </cell>
          <cell r="AB648" t="str">
            <v>26</v>
          </cell>
          <cell r="AC648" t="str">
            <v>11</v>
          </cell>
          <cell r="AD648" t="str">
            <v xml:space="preserve">FANU1706786              </v>
          </cell>
          <cell r="AE648" t="str">
            <v/>
          </cell>
          <cell r="AF648" t="str">
            <v/>
          </cell>
          <cell r="AG648" t="str">
            <v>13682900</v>
          </cell>
          <cell r="AH648" t="str">
            <v>Pendente</v>
          </cell>
          <cell r="AI648" t="str">
            <v>Não</v>
          </cell>
          <cell r="AJ648" t="str">
            <v>18/02/2022</v>
          </cell>
          <cell r="AK648" t="str">
            <v>Marítimo</v>
          </cell>
          <cell r="AL648" t="str">
            <v>03/03/2022</v>
          </cell>
          <cell r="AM648" t="str">
            <v>18/03/2022</v>
          </cell>
          <cell r="AN648" t="str">
            <v xml:space="preserve">          </v>
          </cell>
        </row>
        <row r="649">
          <cell r="B649">
            <v>80537356</v>
          </cell>
          <cell r="C649" t="str">
            <v xml:space="preserve">540202445 </v>
          </cell>
          <cell r="E649" t="str">
            <v/>
          </cell>
          <cell r="F649" t="str">
            <v/>
          </cell>
          <cell r="G649" t="str">
            <v xml:space="preserve">MSC MICHELA                                       </v>
          </cell>
          <cell r="H649"/>
          <cell r="I649" t="str">
            <v/>
          </cell>
          <cell r="J649">
            <v>63</v>
          </cell>
          <cell r="K649" t="str">
            <v>19</v>
          </cell>
          <cell r="L649" t="str">
            <v>63</v>
          </cell>
          <cell r="M649" t="str">
            <v>535</v>
          </cell>
          <cell r="N649" t="str">
            <v>16</v>
          </cell>
          <cell r="O649" t="str">
            <v>15</v>
          </cell>
          <cell r="P649" t="str">
            <v>10</v>
          </cell>
          <cell r="Q649" t="str">
            <v>1</v>
          </cell>
          <cell r="R649" t="str">
            <v>1</v>
          </cell>
          <cell r="S649" t="str">
            <v>Não</v>
          </cell>
          <cell r="T649" t="str">
            <v xml:space="preserve">UACU5800385           </v>
          </cell>
          <cell r="U649" t="str">
            <v>28/03/2022</v>
          </cell>
          <cell r="V649" t="str">
            <v/>
          </cell>
          <cell r="W649" t="str">
            <v/>
          </cell>
          <cell r="X649" t="str">
            <v/>
          </cell>
          <cell r="Y649" t="str">
            <v/>
          </cell>
          <cell r="Z649" t="str">
            <v xml:space="preserve">7 </v>
          </cell>
          <cell r="AA649" t="str">
            <v>1</v>
          </cell>
          <cell r="AB649" t="str">
            <v>50</v>
          </cell>
          <cell r="AC649" t="str">
            <v>11</v>
          </cell>
          <cell r="AD649" t="str">
            <v xml:space="preserve">UACU5800385              </v>
          </cell>
          <cell r="AE649" t="str">
            <v/>
          </cell>
          <cell r="AF649" t="str">
            <v/>
          </cell>
          <cell r="AG649" t="str">
            <v>13682900</v>
          </cell>
          <cell r="AH649" t="str">
            <v>Pendente</v>
          </cell>
          <cell r="AI649" t="str">
            <v>Não</v>
          </cell>
          <cell r="AJ649" t="str">
            <v>18/02/2022</v>
          </cell>
          <cell r="AK649" t="str">
            <v>Marítimo</v>
          </cell>
          <cell r="AL649" t="str">
            <v>03/03/2022</v>
          </cell>
          <cell r="AM649" t="str">
            <v>18/03/2022</v>
          </cell>
          <cell r="AN649" t="str">
            <v xml:space="preserve">          </v>
          </cell>
        </row>
        <row r="650">
          <cell r="B650">
            <v>80538206</v>
          </cell>
          <cell r="C650" t="str">
            <v xml:space="preserve">540202446 </v>
          </cell>
          <cell r="E650" t="str">
            <v/>
          </cell>
          <cell r="F650" t="str">
            <v/>
          </cell>
          <cell r="G650" t="str">
            <v xml:space="preserve">MSC MICHELA                                       </v>
          </cell>
          <cell r="H650"/>
          <cell r="I650" t="str">
            <v/>
          </cell>
          <cell r="J650">
            <v>13</v>
          </cell>
          <cell r="K650" t="str">
            <v>7</v>
          </cell>
          <cell r="L650" t="str">
            <v>13</v>
          </cell>
          <cell r="M650" t="str">
            <v>0</v>
          </cell>
          <cell r="N650" t="str">
            <v>14</v>
          </cell>
          <cell r="O650" t="str">
            <v>14</v>
          </cell>
          <cell r="P650" t="str">
            <v>15</v>
          </cell>
          <cell r="Q650" t="str">
            <v>0</v>
          </cell>
          <cell r="R650" t="str">
            <v>0</v>
          </cell>
          <cell r="S650" t="str">
            <v>Não</v>
          </cell>
          <cell r="T650" t="str">
            <v xml:space="preserve">HLBU1945217           </v>
          </cell>
          <cell r="U650"/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 xml:space="preserve">7 </v>
          </cell>
          <cell r="AA650" t="str">
            <v>0</v>
          </cell>
          <cell r="AB650" t="str">
            <v>43</v>
          </cell>
          <cell r="AC650" t="str">
            <v>11</v>
          </cell>
          <cell r="AD650" t="str">
            <v xml:space="preserve">HLBU1945217              </v>
          </cell>
          <cell r="AE650" t="str">
            <v/>
          </cell>
          <cell r="AF650" t="str">
            <v/>
          </cell>
          <cell r="AG650" t="str">
            <v>13682900</v>
          </cell>
          <cell r="AH650" t="str">
            <v>Pendente</v>
          </cell>
          <cell r="AI650" t="str">
            <v>Não</v>
          </cell>
          <cell r="AJ650" t="str">
            <v>25/02/2022</v>
          </cell>
          <cell r="AK650" t="str">
            <v>Marítimo</v>
          </cell>
          <cell r="AL650" t="str">
            <v>03/03/2022</v>
          </cell>
          <cell r="AM650" t="str">
            <v>18/03/2022</v>
          </cell>
          <cell r="AN650" t="str">
            <v xml:space="preserve">          </v>
          </cell>
        </row>
        <row r="651">
          <cell r="B651">
            <v>80537373</v>
          </cell>
          <cell r="C651" t="str">
            <v xml:space="preserve">540202447 </v>
          </cell>
          <cell r="E651" t="str">
            <v/>
          </cell>
          <cell r="F651" t="str">
            <v/>
          </cell>
          <cell r="G651" t="str">
            <v xml:space="preserve">MSC MICHELA                                       </v>
          </cell>
          <cell r="H651"/>
          <cell r="I651" t="str">
            <v/>
          </cell>
          <cell r="J651">
            <v>53</v>
          </cell>
          <cell r="K651" t="str">
            <v>14</v>
          </cell>
          <cell r="L651" t="str">
            <v>53</v>
          </cell>
          <cell r="M651" t="str">
            <v>242</v>
          </cell>
          <cell r="N651" t="str">
            <v>30</v>
          </cell>
          <cell r="O651" t="str">
            <v>14</v>
          </cell>
          <cell r="P651" t="str">
            <v>24</v>
          </cell>
          <cell r="Q651" t="str">
            <v>0</v>
          </cell>
          <cell r="R651" t="str">
            <v>0</v>
          </cell>
          <cell r="S651" t="str">
            <v>Não</v>
          </cell>
          <cell r="T651" t="str">
            <v xml:space="preserve">CAIU9130460           </v>
          </cell>
          <cell r="U651" t="str">
            <v>22/03/2022</v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 xml:space="preserve">7 </v>
          </cell>
          <cell r="AA651" t="str">
            <v>2</v>
          </cell>
          <cell r="AB651" t="str">
            <v>77</v>
          </cell>
          <cell r="AC651" t="str">
            <v>11</v>
          </cell>
          <cell r="AD651" t="str">
            <v xml:space="preserve">CAIU9130460              </v>
          </cell>
          <cell r="AE651" t="str">
            <v/>
          </cell>
          <cell r="AF651" t="str">
            <v/>
          </cell>
          <cell r="AG651" t="str">
            <v>13682900</v>
          </cell>
          <cell r="AH651" t="str">
            <v>Pendente</v>
          </cell>
          <cell r="AI651" t="str">
            <v>Não</v>
          </cell>
          <cell r="AJ651" t="str">
            <v>18/02/2022</v>
          </cell>
          <cell r="AK651" t="str">
            <v>Marítimo</v>
          </cell>
          <cell r="AL651" t="str">
            <v>03/03/2022</v>
          </cell>
          <cell r="AM651" t="str">
            <v>18/03/2022</v>
          </cell>
          <cell r="AN651" t="str">
            <v xml:space="preserve">          </v>
          </cell>
        </row>
        <row r="652">
          <cell r="B652">
            <v>80538217</v>
          </cell>
          <cell r="C652" t="str">
            <v xml:space="preserve">540202448 </v>
          </cell>
          <cell r="E652" t="str">
            <v/>
          </cell>
          <cell r="F652" t="str">
            <v/>
          </cell>
          <cell r="G652" t="str">
            <v xml:space="preserve">MSC MICHELA                                       </v>
          </cell>
          <cell r="H652"/>
          <cell r="I652" t="str">
            <v/>
          </cell>
          <cell r="J652">
            <v>12</v>
          </cell>
          <cell r="K652" t="str">
            <v>1</v>
          </cell>
          <cell r="L652" t="str">
            <v>12</v>
          </cell>
          <cell r="M652" t="str">
            <v>0</v>
          </cell>
          <cell r="N652" t="str">
            <v>36</v>
          </cell>
          <cell r="O652" t="str">
            <v>12</v>
          </cell>
          <cell r="P652" t="str">
            <v>15</v>
          </cell>
          <cell r="Q652" t="str">
            <v>0</v>
          </cell>
          <cell r="R652" t="str">
            <v>0</v>
          </cell>
          <cell r="S652" t="str">
            <v>Não</v>
          </cell>
          <cell r="T652" t="str">
            <v xml:space="preserve">UACU5486192           </v>
          </cell>
          <cell r="U652"/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 xml:space="preserve">7 </v>
          </cell>
          <cell r="AA652" t="str">
            <v>0</v>
          </cell>
          <cell r="AB652" t="str">
            <v>63</v>
          </cell>
          <cell r="AC652" t="str">
            <v>11</v>
          </cell>
          <cell r="AD652" t="str">
            <v xml:space="preserve">UACU5486192              </v>
          </cell>
          <cell r="AE652" t="str">
            <v/>
          </cell>
          <cell r="AF652" t="str">
            <v/>
          </cell>
          <cell r="AG652" t="str">
            <v>13682900</v>
          </cell>
          <cell r="AH652" t="str">
            <v>Pendente</v>
          </cell>
          <cell r="AI652" t="str">
            <v>Não</v>
          </cell>
          <cell r="AJ652" t="str">
            <v>25/02/2022</v>
          </cell>
          <cell r="AK652" t="str">
            <v>Marítimo</v>
          </cell>
          <cell r="AL652" t="str">
            <v>03/03/2022</v>
          </cell>
          <cell r="AM652" t="str">
            <v>18/03/2022</v>
          </cell>
          <cell r="AN652" t="str">
            <v xml:space="preserve">          </v>
          </cell>
        </row>
        <row r="653">
          <cell r="B653">
            <v>80537446</v>
          </cell>
          <cell r="C653" t="str">
            <v xml:space="preserve">540202449 </v>
          </cell>
          <cell r="E653" t="str">
            <v/>
          </cell>
          <cell r="F653" t="str">
            <v/>
          </cell>
          <cell r="G653" t="str">
            <v xml:space="preserve">MSC MICHELA                                       </v>
          </cell>
          <cell r="H653"/>
          <cell r="I653" t="str">
            <v/>
          </cell>
          <cell r="J653">
            <v>22</v>
          </cell>
          <cell r="K653" t="str">
            <v>5</v>
          </cell>
          <cell r="L653" t="str">
            <v>22</v>
          </cell>
          <cell r="M653" t="str">
            <v>5</v>
          </cell>
          <cell r="N653" t="str">
            <v>42</v>
          </cell>
          <cell r="O653" t="str">
            <v>8</v>
          </cell>
          <cell r="P653" t="str">
            <v>17</v>
          </cell>
          <cell r="Q653" t="str">
            <v>0</v>
          </cell>
          <cell r="R653" t="str">
            <v>0</v>
          </cell>
          <cell r="S653" t="str">
            <v>Não</v>
          </cell>
          <cell r="T653" t="str">
            <v xml:space="preserve">FCIU7039642           </v>
          </cell>
          <cell r="U653" t="str">
            <v>28/03/2022</v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 xml:space="preserve">7 </v>
          </cell>
          <cell r="AA653" t="str">
            <v>2</v>
          </cell>
          <cell r="AB653" t="str">
            <v>72</v>
          </cell>
          <cell r="AC653" t="str">
            <v>11</v>
          </cell>
          <cell r="AD653" t="str">
            <v xml:space="preserve">FCIU7039642              </v>
          </cell>
          <cell r="AE653" t="str">
            <v/>
          </cell>
          <cell r="AF653" t="str">
            <v/>
          </cell>
          <cell r="AG653" t="str">
            <v>13682900</v>
          </cell>
          <cell r="AH653" t="str">
            <v>Pendente</v>
          </cell>
          <cell r="AI653" t="str">
            <v>Não</v>
          </cell>
          <cell r="AJ653" t="str">
            <v>18/02/2022</v>
          </cell>
          <cell r="AK653" t="str">
            <v>Marítimo</v>
          </cell>
          <cell r="AL653" t="str">
            <v>03/03/2022</v>
          </cell>
          <cell r="AM653" t="str">
            <v>18/03/2022</v>
          </cell>
          <cell r="AN653" t="str">
            <v xml:space="preserve">          </v>
          </cell>
        </row>
        <row r="654">
          <cell r="B654">
            <v>80538302</v>
          </cell>
          <cell r="C654" t="str">
            <v xml:space="preserve">540202450 </v>
          </cell>
          <cell r="E654" t="str">
            <v/>
          </cell>
          <cell r="F654" t="str">
            <v/>
          </cell>
          <cell r="G654" t="str">
            <v xml:space="preserve">MSC MICHELA                                       </v>
          </cell>
          <cell r="H654"/>
          <cell r="I654" t="str">
            <v/>
          </cell>
          <cell r="J654">
            <v>1</v>
          </cell>
          <cell r="K654" t="str">
            <v>1</v>
          </cell>
          <cell r="L654" t="str">
            <v>1</v>
          </cell>
          <cell r="M654" t="str">
            <v>0</v>
          </cell>
          <cell r="N654" t="str">
            <v>0</v>
          </cell>
          <cell r="O654" t="str">
            <v>20</v>
          </cell>
          <cell r="P654" t="str">
            <v>0</v>
          </cell>
          <cell r="Q654" t="str">
            <v>0</v>
          </cell>
          <cell r="R654" t="str">
            <v>0</v>
          </cell>
          <cell r="S654" t="str">
            <v>Não</v>
          </cell>
          <cell r="T654" t="str">
            <v xml:space="preserve">TCNU8978255           </v>
          </cell>
          <cell r="U654"/>
          <cell r="V654" t="str">
            <v/>
          </cell>
          <cell r="W654" t="str">
            <v>PORTA-OBJETOS AREA DO TETO ( ALVARO ) PUXE SBL</v>
          </cell>
          <cell r="X654" t="str">
            <v>SBL</v>
          </cell>
          <cell r="Y654" t="str">
            <v/>
          </cell>
          <cell r="Z654" t="str">
            <v xml:space="preserve">7 </v>
          </cell>
          <cell r="AA654" t="str">
            <v>0</v>
          </cell>
          <cell r="AB654" t="str">
            <v>20</v>
          </cell>
          <cell r="AC654" t="str">
            <v>11</v>
          </cell>
          <cell r="AD654" t="str">
            <v xml:space="preserve">TCNU8978255              </v>
          </cell>
          <cell r="AE654" t="str">
            <v/>
          </cell>
          <cell r="AF654" t="str">
            <v/>
          </cell>
          <cell r="AG654" t="str">
            <v>13682900</v>
          </cell>
          <cell r="AH654" t="str">
            <v>Pendente</v>
          </cell>
          <cell r="AI654" t="str">
            <v>Não</v>
          </cell>
          <cell r="AJ654" t="str">
            <v>25/02/2022</v>
          </cell>
          <cell r="AK654" t="str">
            <v>Marítimo</v>
          </cell>
          <cell r="AL654" t="str">
            <v>03/03/2022</v>
          </cell>
          <cell r="AM654" t="str">
            <v>18/03/2022</v>
          </cell>
          <cell r="AN654" t="str">
            <v xml:space="preserve">          </v>
          </cell>
        </row>
        <row r="655">
          <cell r="B655">
            <v>80538303</v>
          </cell>
          <cell r="C655" t="str">
            <v xml:space="preserve">540202451 </v>
          </cell>
          <cell r="E655" t="str">
            <v/>
          </cell>
          <cell r="F655" t="str">
            <v/>
          </cell>
          <cell r="G655" t="str">
            <v xml:space="preserve">MSC MICHELA                                       </v>
          </cell>
          <cell r="H655"/>
          <cell r="I655" t="str">
            <v/>
          </cell>
          <cell r="J655">
            <v>12</v>
          </cell>
          <cell r="K655" t="str">
            <v>6</v>
          </cell>
          <cell r="L655" t="str">
            <v>12</v>
          </cell>
          <cell r="M655" t="str">
            <v>0</v>
          </cell>
          <cell r="N655" t="str">
            <v>3</v>
          </cell>
          <cell r="O655" t="str">
            <v>29</v>
          </cell>
          <cell r="P655" t="str">
            <v>4</v>
          </cell>
          <cell r="Q655" t="str">
            <v>0</v>
          </cell>
          <cell r="R655" t="str">
            <v>0</v>
          </cell>
          <cell r="S655" t="str">
            <v>Não</v>
          </cell>
          <cell r="T655" t="str">
            <v xml:space="preserve">HLBU2381066           </v>
          </cell>
          <cell r="U655"/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 xml:space="preserve">7 </v>
          </cell>
          <cell r="AA655" t="str">
            <v>0</v>
          </cell>
          <cell r="AB655" t="str">
            <v>36</v>
          </cell>
          <cell r="AC655" t="str">
            <v>11</v>
          </cell>
          <cell r="AD655" t="str">
            <v xml:space="preserve">HLBU2381066              </v>
          </cell>
          <cell r="AE655" t="str">
            <v/>
          </cell>
          <cell r="AF655" t="str">
            <v/>
          </cell>
          <cell r="AG655" t="str">
            <v>13682900</v>
          </cell>
          <cell r="AH655" t="str">
            <v>Pendente</v>
          </cell>
          <cell r="AI655" t="str">
            <v>Não</v>
          </cell>
          <cell r="AJ655" t="str">
            <v>25/02/2022</v>
          </cell>
          <cell r="AK655" t="str">
            <v>Marítimo</v>
          </cell>
          <cell r="AL655" t="str">
            <v>03/03/2022</v>
          </cell>
          <cell r="AM655" t="str">
            <v>18/03/2022</v>
          </cell>
          <cell r="AN655" t="str">
            <v xml:space="preserve">          </v>
          </cell>
        </row>
        <row r="656">
          <cell r="B656">
            <v>80537471</v>
          </cell>
          <cell r="C656" t="str">
            <v xml:space="preserve">540202452 </v>
          </cell>
          <cell r="E656" t="str">
            <v/>
          </cell>
          <cell r="F656" t="str">
            <v/>
          </cell>
          <cell r="G656" t="str">
            <v xml:space="preserve">MSC MICHELA                                       </v>
          </cell>
          <cell r="H656"/>
          <cell r="I656" t="str">
            <v/>
          </cell>
          <cell r="J656">
            <v>57</v>
          </cell>
          <cell r="K656" t="str">
            <v>9</v>
          </cell>
          <cell r="L656" t="str">
            <v>57</v>
          </cell>
          <cell r="M656" t="str">
            <v>284</v>
          </cell>
          <cell r="N656" t="str">
            <v>37</v>
          </cell>
          <cell r="O656" t="str">
            <v>5</v>
          </cell>
          <cell r="P656" t="str">
            <v>7</v>
          </cell>
          <cell r="Q656" t="str">
            <v>0</v>
          </cell>
          <cell r="R656" t="str">
            <v>0</v>
          </cell>
          <cell r="S656" t="str">
            <v>Não</v>
          </cell>
          <cell r="T656" t="str">
            <v xml:space="preserve">HLBU2271942           </v>
          </cell>
          <cell r="U656" t="str">
            <v>23/03/2022</v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 xml:space="preserve">7 </v>
          </cell>
          <cell r="AA656" t="str">
            <v>3</v>
          </cell>
          <cell r="AB656" t="str">
            <v>57</v>
          </cell>
          <cell r="AC656" t="str">
            <v>11</v>
          </cell>
          <cell r="AD656" t="str">
            <v xml:space="preserve">HLBU2271942              </v>
          </cell>
          <cell r="AE656" t="str">
            <v/>
          </cell>
          <cell r="AF656" t="str">
            <v/>
          </cell>
          <cell r="AG656" t="str">
            <v>13682900</v>
          </cell>
          <cell r="AH656" t="str">
            <v>Pendente</v>
          </cell>
          <cell r="AI656" t="str">
            <v>Não</v>
          </cell>
          <cell r="AJ656" t="str">
            <v>18/02/2022</v>
          </cell>
          <cell r="AK656" t="str">
            <v>Marítimo</v>
          </cell>
          <cell r="AL656" t="str">
            <v>03/03/2022</v>
          </cell>
          <cell r="AM656" t="str">
            <v>18/03/2022</v>
          </cell>
          <cell r="AN656" t="str">
            <v xml:space="preserve">          </v>
          </cell>
        </row>
        <row r="657">
          <cell r="B657">
            <v>80536956</v>
          </cell>
          <cell r="C657" t="str">
            <v xml:space="preserve">540202453 </v>
          </cell>
          <cell r="E657" t="str">
            <v/>
          </cell>
          <cell r="F657" t="str">
            <v/>
          </cell>
          <cell r="G657" t="str">
            <v xml:space="preserve">MSC MICHELA                                       </v>
          </cell>
          <cell r="H657"/>
          <cell r="I657" t="str">
            <v/>
          </cell>
          <cell r="J657">
            <v>46</v>
          </cell>
          <cell r="K657" t="str">
            <v>15</v>
          </cell>
          <cell r="L657" t="str">
            <v>46</v>
          </cell>
          <cell r="M657" t="str">
            <v>212</v>
          </cell>
          <cell r="N657" t="str">
            <v>22</v>
          </cell>
          <cell r="O657" t="str">
            <v>2</v>
          </cell>
          <cell r="P657" t="str">
            <v>9</v>
          </cell>
          <cell r="Q657" t="str">
            <v>1</v>
          </cell>
          <cell r="R657" t="str">
            <v>1</v>
          </cell>
          <cell r="S657" t="str">
            <v>Não</v>
          </cell>
          <cell r="T657" t="str">
            <v xml:space="preserve">TGHU6157870           </v>
          </cell>
          <cell r="U657" t="str">
            <v>23/03/2022</v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 xml:space="preserve">8 </v>
          </cell>
          <cell r="AA657" t="str">
            <v>2</v>
          </cell>
          <cell r="AB657" t="str">
            <v>40</v>
          </cell>
          <cell r="AC657" t="str">
            <v>11</v>
          </cell>
          <cell r="AD657" t="str">
            <v xml:space="preserve">TGHU6157870              </v>
          </cell>
          <cell r="AE657" t="str">
            <v/>
          </cell>
          <cell r="AF657" t="str">
            <v/>
          </cell>
          <cell r="AG657" t="str">
            <v>13682900</v>
          </cell>
          <cell r="AH657" t="str">
            <v>Pendente</v>
          </cell>
          <cell r="AI657" t="str">
            <v>Não</v>
          </cell>
          <cell r="AJ657" t="str">
            <v>18/02/2022</v>
          </cell>
          <cell r="AK657" t="str">
            <v>Marítimo</v>
          </cell>
          <cell r="AL657" t="str">
            <v>03/03/2022</v>
          </cell>
          <cell r="AM657" t="str">
            <v>18/03/2022</v>
          </cell>
          <cell r="AN657" t="str">
            <v xml:space="preserve">          </v>
          </cell>
        </row>
        <row r="658">
          <cell r="B658">
            <v>80537075</v>
          </cell>
          <cell r="C658" t="str">
            <v xml:space="preserve">540202454 </v>
          </cell>
          <cell r="E658" t="str">
            <v/>
          </cell>
          <cell r="F658" t="str">
            <v/>
          </cell>
          <cell r="G658" t="str">
            <v xml:space="preserve">MSC MICHELA                                       </v>
          </cell>
          <cell r="H658"/>
          <cell r="I658" t="str">
            <v/>
          </cell>
          <cell r="J658">
            <v>35</v>
          </cell>
          <cell r="K658" t="str">
            <v>7</v>
          </cell>
          <cell r="L658" t="str">
            <v>35</v>
          </cell>
          <cell r="M658" t="str">
            <v>111</v>
          </cell>
          <cell r="N658" t="str">
            <v>41</v>
          </cell>
          <cell r="O658" t="str">
            <v>0</v>
          </cell>
          <cell r="P658" t="str">
            <v>19</v>
          </cell>
          <cell r="Q658" t="str">
            <v>0</v>
          </cell>
          <cell r="R658" t="str">
            <v>0</v>
          </cell>
          <cell r="S658" t="str">
            <v>Não</v>
          </cell>
          <cell r="T658" t="str">
            <v xml:space="preserve">FANU1930878           </v>
          </cell>
          <cell r="U658" t="str">
            <v>22/03/2022</v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 xml:space="preserve">7 </v>
          </cell>
          <cell r="AA658" t="str">
            <v>2</v>
          </cell>
          <cell r="AB658" t="str">
            <v>64</v>
          </cell>
          <cell r="AC658" t="str">
            <v>11</v>
          </cell>
          <cell r="AD658" t="str">
            <v xml:space="preserve">FANU1930878              </v>
          </cell>
          <cell r="AE658" t="str">
            <v/>
          </cell>
          <cell r="AF658" t="str">
            <v/>
          </cell>
          <cell r="AG658" t="str">
            <v>13682900</v>
          </cell>
          <cell r="AH658" t="str">
            <v>Pendente</v>
          </cell>
          <cell r="AI658" t="str">
            <v>Não</v>
          </cell>
          <cell r="AJ658" t="str">
            <v>18/02/2022</v>
          </cell>
          <cell r="AK658" t="str">
            <v>Marítimo</v>
          </cell>
          <cell r="AL658" t="str">
            <v>03/03/2022</v>
          </cell>
          <cell r="AM658" t="str">
            <v>18/03/2022</v>
          </cell>
          <cell r="AN658" t="str">
            <v xml:space="preserve">          </v>
          </cell>
        </row>
        <row r="659">
          <cell r="B659">
            <v>80537042</v>
          </cell>
          <cell r="C659" t="str">
            <v xml:space="preserve">540202455 </v>
          </cell>
          <cell r="E659" t="str">
            <v/>
          </cell>
          <cell r="F659" t="str">
            <v/>
          </cell>
          <cell r="G659" t="str">
            <v xml:space="preserve">MSC MICHELA                                       </v>
          </cell>
          <cell r="H659"/>
          <cell r="I659" t="str">
            <v/>
          </cell>
          <cell r="J659">
            <v>11</v>
          </cell>
          <cell r="K659" t="str">
            <v>5</v>
          </cell>
          <cell r="L659" t="str">
            <v>11</v>
          </cell>
          <cell r="M659" t="str">
            <v>94</v>
          </cell>
          <cell r="N659" t="str">
            <v>18</v>
          </cell>
          <cell r="O659" t="str">
            <v>19</v>
          </cell>
          <cell r="P659" t="str">
            <v>5</v>
          </cell>
          <cell r="Q659" t="str">
            <v>0</v>
          </cell>
          <cell r="R659" t="str">
            <v>0</v>
          </cell>
          <cell r="S659" t="str">
            <v>Não</v>
          </cell>
          <cell r="T659" t="str">
            <v xml:space="preserve">BMOU5494783           </v>
          </cell>
          <cell r="U659"/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 xml:space="preserve">7 </v>
          </cell>
          <cell r="AA659" t="str">
            <v>0</v>
          </cell>
          <cell r="AB659" t="str">
            <v>44</v>
          </cell>
          <cell r="AC659" t="str">
            <v>11</v>
          </cell>
          <cell r="AD659" t="str">
            <v xml:space="preserve">BMOU5494783              </v>
          </cell>
          <cell r="AE659" t="str">
            <v/>
          </cell>
          <cell r="AF659" t="str">
            <v/>
          </cell>
          <cell r="AG659" t="str">
            <v>13682900</v>
          </cell>
          <cell r="AH659" t="str">
            <v>Pendente</v>
          </cell>
          <cell r="AI659" t="str">
            <v>Não</v>
          </cell>
          <cell r="AJ659" t="str">
            <v>18/02/2022</v>
          </cell>
          <cell r="AK659" t="str">
            <v>Marítimo</v>
          </cell>
          <cell r="AL659" t="str">
            <v>03/03/2022</v>
          </cell>
          <cell r="AM659" t="str">
            <v>18/03/2022</v>
          </cell>
          <cell r="AN659" t="str">
            <v xml:space="preserve">          </v>
          </cell>
        </row>
        <row r="660">
          <cell r="B660">
            <v>80538296</v>
          </cell>
          <cell r="C660" t="str">
            <v xml:space="preserve">540202459 </v>
          </cell>
          <cell r="E660" t="str">
            <v/>
          </cell>
          <cell r="F660" t="str">
            <v/>
          </cell>
          <cell r="G660" t="str">
            <v xml:space="preserve">MSC MICHELA                                       </v>
          </cell>
          <cell r="H660"/>
          <cell r="I660" t="str">
            <v/>
          </cell>
          <cell r="J660">
            <v>53</v>
          </cell>
          <cell r="K660" t="str">
            <v>19</v>
          </cell>
          <cell r="L660" t="str">
            <v>53</v>
          </cell>
          <cell r="M660" t="str">
            <v>125</v>
          </cell>
          <cell r="N660" t="str">
            <v>102</v>
          </cell>
          <cell r="O660" t="str">
            <v>25</v>
          </cell>
          <cell r="P660" t="str">
            <v>70</v>
          </cell>
          <cell r="Q660" t="str">
            <v>0</v>
          </cell>
          <cell r="R660" t="str">
            <v>0</v>
          </cell>
          <cell r="S660" t="str">
            <v>Não</v>
          </cell>
          <cell r="T660" t="str">
            <v xml:space="preserve">HLXU6486099           </v>
          </cell>
          <cell r="U660"/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 xml:space="preserve">7 </v>
          </cell>
          <cell r="AA660" t="str">
            <v>0</v>
          </cell>
          <cell r="AB660" t="str">
            <v>51</v>
          </cell>
          <cell r="AC660" t="str">
            <v>11</v>
          </cell>
          <cell r="AD660" t="str">
            <v xml:space="preserve">HLXU6486099              </v>
          </cell>
          <cell r="AE660" t="str">
            <v/>
          </cell>
          <cell r="AF660" t="str">
            <v/>
          </cell>
          <cell r="AG660" t="str">
            <v>13682900</v>
          </cell>
          <cell r="AH660" t="str">
            <v>Pendente</v>
          </cell>
          <cell r="AI660" t="str">
            <v>Não</v>
          </cell>
          <cell r="AJ660" t="str">
            <v>25/02/2022</v>
          </cell>
          <cell r="AK660" t="str">
            <v>Marítimo</v>
          </cell>
          <cell r="AL660" t="str">
            <v>03/03/2022</v>
          </cell>
          <cell r="AM660" t="str">
            <v>18/03/2022</v>
          </cell>
          <cell r="AN660" t="str">
            <v xml:space="preserve">          </v>
          </cell>
        </row>
        <row r="661">
          <cell r="B661">
            <v>80538311</v>
          </cell>
          <cell r="C661" t="str">
            <v xml:space="preserve">540202460 </v>
          </cell>
          <cell r="E661" t="str">
            <v/>
          </cell>
          <cell r="F661" t="str">
            <v/>
          </cell>
          <cell r="G661" t="str">
            <v xml:space="preserve">MSC MICHELA                                       </v>
          </cell>
          <cell r="H661"/>
          <cell r="I661" t="str">
            <v/>
          </cell>
          <cell r="J661">
            <v>20</v>
          </cell>
          <cell r="K661" t="str">
            <v>8</v>
          </cell>
          <cell r="L661" t="str">
            <v>20</v>
          </cell>
          <cell r="M661" t="str">
            <v>0</v>
          </cell>
          <cell r="N661" t="str">
            <v>31</v>
          </cell>
          <cell r="O661" t="str">
            <v>14</v>
          </cell>
          <cell r="P661" t="str">
            <v>24</v>
          </cell>
          <cell r="Q661" t="str">
            <v>1</v>
          </cell>
          <cell r="R661" t="str">
            <v>1</v>
          </cell>
          <cell r="S661" t="str">
            <v>Não</v>
          </cell>
          <cell r="T661" t="str">
            <v xml:space="preserve">HLXU8613398           </v>
          </cell>
          <cell r="U661" t="str">
            <v>24/03/2022</v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 xml:space="preserve">7 </v>
          </cell>
          <cell r="AA661" t="str">
            <v>1</v>
          </cell>
          <cell r="AB661" t="str">
            <v>70</v>
          </cell>
          <cell r="AC661" t="str">
            <v>11</v>
          </cell>
          <cell r="AD661" t="str">
            <v xml:space="preserve">HLXU8613398              </v>
          </cell>
          <cell r="AE661" t="str">
            <v/>
          </cell>
          <cell r="AF661" t="str">
            <v/>
          </cell>
          <cell r="AG661" t="str">
            <v>13682900</v>
          </cell>
          <cell r="AH661" t="str">
            <v>Pendente</v>
          </cell>
          <cell r="AI661" t="str">
            <v>Não</v>
          </cell>
          <cell r="AJ661" t="str">
            <v>25/02/2022</v>
          </cell>
          <cell r="AK661" t="str">
            <v>Marítimo</v>
          </cell>
          <cell r="AL661" t="str">
            <v>03/03/2022</v>
          </cell>
          <cell r="AM661" t="str">
            <v>18/03/2022</v>
          </cell>
          <cell r="AN661" t="str">
            <v xml:space="preserve">          </v>
          </cell>
        </row>
        <row r="662">
          <cell r="B662">
            <v>80538306</v>
          </cell>
          <cell r="C662" t="str">
            <v xml:space="preserve">540202461 </v>
          </cell>
          <cell r="E662" t="str">
            <v/>
          </cell>
          <cell r="F662" t="str">
            <v/>
          </cell>
          <cell r="G662" t="str">
            <v xml:space="preserve">MSC MICHELA                                       </v>
          </cell>
          <cell r="H662"/>
          <cell r="I662" t="str">
            <v/>
          </cell>
          <cell r="J662">
            <v>60</v>
          </cell>
          <cell r="K662" t="str">
            <v>28</v>
          </cell>
          <cell r="L662" t="str">
            <v>60</v>
          </cell>
          <cell r="M662" t="str">
            <v>147</v>
          </cell>
          <cell r="N662" t="str">
            <v>10</v>
          </cell>
          <cell r="O662" t="str">
            <v>46</v>
          </cell>
          <cell r="P662" t="str">
            <v>36</v>
          </cell>
          <cell r="Q662" t="str">
            <v>0</v>
          </cell>
          <cell r="R662" t="str">
            <v>0</v>
          </cell>
          <cell r="S662" t="str">
            <v>Não</v>
          </cell>
          <cell r="T662" t="str">
            <v xml:space="preserve">UACU5529946           </v>
          </cell>
          <cell r="U662"/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 xml:space="preserve">7 </v>
          </cell>
          <cell r="AA662" t="str">
            <v>0</v>
          </cell>
          <cell r="AB662" t="str">
            <v>70</v>
          </cell>
          <cell r="AC662" t="str">
            <v>11</v>
          </cell>
          <cell r="AD662" t="str">
            <v xml:space="preserve">UACU5529946              </v>
          </cell>
          <cell r="AE662" t="str">
            <v/>
          </cell>
          <cell r="AF662" t="str">
            <v/>
          </cell>
          <cell r="AG662" t="str">
            <v>13682900</v>
          </cell>
          <cell r="AH662" t="str">
            <v>Pendente</v>
          </cell>
          <cell r="AI662" t="str">
            <v>Não</v>
          </cell>
          <cell r="AJ662" t="str">
            <v>25/02/2022</v>
          </cell>
          <cell r="AK662" t="str">
            <v>Marítimo</v>
          </cell>
          <cell r="AL662" t="str">
            <v>03/03/2022</v>
          </cell>
          <cell r="AM662" t="str">
            <v>18/03/2022</v>
          </cell>
          <cell r="AN662" t="str">
            <v xml:space="preserve">          </v>
          </cell>
        </row>
        <row r="663">
          <cell r="B663">
            <v>80538355</v>
          </cell>
          <cell r="C663" t="str">
            <v xml:space="preserve">540202462 </v>
          </cell>
          <cell r="E663" t="str">
            <v/>
          </cell>
          <cell r="F663" t="str">
            <v/>
          </cell>
          <cell r="G663" t="str">
            <v xml:space="preserve">MSC MICHELA                                       </v>
          </cell>
          <cell r="H663"/>
          <cell r="I663" t="str">
            <v/>
          </cell>
          <cell r="J663">
            <v>17</v>
          </cell>
          <cell r="K663" t="str">
            <v>10</v>
          </cell>
          <cell r="L663" t="str">
            <v>17</v>
          </cell>
          <cell r="M663" t="str">
            <v>93</v>
          </cell>
          <cell r="N663" t="str">
            <v>24</v>
          </cell>
          <cell r="O663" t="str">
            <v>0</v>
          </cell>
          <cell r="P663" t="str">
            <v>15</v>
          </cell>
          <cell r="Q663" t="str">
            <v>0</v>
          </cell>
          <cell r="R663" t="str">
            <v>0</v>
          </cell>
          <cell r="S663" t="str">
            <v>Não</v>
          </cell>
          <cell r="T663" t="str">
            <v xml:space="preserve">BSIU9841696           </v>
          </cell>
          <cell r="U663"/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 xml:space="preserve">7 </v>
          </cell>
          <cell r="AA663" t="str">
            <v>0</v>
          </cell>
          <cell r="AB663" t="str">
            <v>41</v>
          </cell>
          <cell r="AC663" t="str">
            <v>11</v>
          </cell>
          <cell r="AD663" t="str">
            <v xml:space="preserve">BSIU9841696              </v>
          </cell>
          <cell r="AE663" t="str">
            <v/>
          </cell>
          <cell r="AF663" t="str">
            <v/>
          </cell>
          <cell r="AG663" t="str">
            <v>13682900</v>
          </cell>
          <cell r="AH663" t="str">
            <v>Pendente</v>
          </cell>
          <cell r="AI663" t="str">
            <v>Não</v>
          </cell>
          <cell r="AJ663" t="str">
            <v>25/02/2022</v>
          </cell>
          <cell r="AK663" t="str">
            <v>Marítimo</v>
          </cell>
          <cell r="AL663" t="str">
            <v>03/03/2022</v>
          </cell>
          <cell r="AM663" t="str">
            <v>18/03/2022</v>
          </cell>
          <cell r="AN663" t="str">
            <v xml:space="preserve">          </v>
          </cell>
        </row>
        <row r="664">
          <cell r="B664">
            <v>80538354</v>
          </cell>
          <cell r="C664" t="str">
            <v xml:space="preserve">540202463 </v>
          </cell>
          <cell r="E664" t="str">
            <v/>
          </cell>
          <cell r="F664" t="str">
            <v/>
          </cell>
          <cell r="G664" t="str">
            <v xml:space="preserve">MSC MICHELA                                       </v>
          </cell>
          <cell r="H664"/>
          <cell r="I664" t="str">
            <v/>
          </cell>
          <cell r="J664">
            <v>23</v>
          </cell>
          <cell r="K664" t="str">
            <v>13</v>
          </cell>
          <cell r="L664" t="str">
            <v>23</v>
          </cell>
          <cell r="M664" t="str">
            <v>0</v>
          </cell>
          <cell r="N664" t="str">
            <v>17</v>
          </cell>
          <cell r="O664" t="str">
            <v>22</v>
          </cell>
          <cell r="P664" t="str">
            <v>43</v>
          </cell>
          <cell r="Q664" t="str">
            <v>0</v>
          </cell>
          <cell r="R664" t="str">
            <v>0</v>
          </cell>
          <cell r="S664" t="str">
            <v>Não</v>
          </cell>
          <cell r="T664" t="str">
            <v xml:space="preserve">BEAU4180989           </v>
          </cell>
          <cell r="U664" t="str">
            <v>22/03/2022</v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 xml:space="preserve">7 </v>
          </cell>
          <cell r="AA664" t="str">
            <v>1</v>
          </cell>
          <cell r="AB664" t="str">
            <v>82</v>
          </cell>
          <cell r="AC664" t="str">
            <v>11</v>
          </cell>
          <cell r="AD664" t="str">
            <v xml:space="preserve">BEAU4180989              </v>
          </cell>
          <cell r="AE664" t="str">
            <v/>
          </cell>
          <cell r="AF664" t="str">
            <v/>
          </cell>
          <cell r="AG664" t="str">
            <v>13682900</v>
          </cell>
          <cell r="AH664" t="str">
            <v>Pendente</v>
          </cell>
          <cell r="AI664" t="str">
            <v>Não</v>
          </cell>
          <cell r="AJ664" t="str">
            <v>25/02/2022</v>
          </cell>
          <cell r="AK664" t="str">
            <v>Marítimo</v>
          </cell>
          <cell r="AL664" t="str">
            <v>03/03/2022</v>
          </cell>
          <cell r="AM664" t="str">
            <v>18/03/2022</v>
          </cell>
          <cell r="AN664" t="str">
            <v xml:space="preserve">          </v>
          </cell>
        </row>
        <row r="665">
          <cell r="B665">
            <v>80537970</v>
          </cell>
          <cell r="C665" t="str">
            <v xml:space="preserve">540202464 </v>
          </cell>
          <cell r="E665" t="str">
            <v/>
          </cell>
          <cell r="F665" t="str">
            <v/>
          </cell>
          <cell r="G665" t="str">
            <v xml:space="preserve">MSC MICHELA                                       </v>
          </cell>
          <cell r="H665"/>
          <cell r="I665" t="str">
            <v/>
          </cell>
          <cell r="J665">
            <v>63</v>
          </cell>
          <cell r="K665" t="str">
            <v>26</v>
          </cell>
          <cell r="L665" t="str">
            <v>63</v>
          </cell>
          <cell r="M665" t="str">
            <v>333</v>
          </cell>
          <cell r="N665" t="str">
            <v>20</v>
          </cell>
          <cell r="O665" t="str">
            <v>17</v>
          </cell>
          <cell r="P665" t="str">
            <v>76</v>
          </cell>
          <cell r="Q665" t="str">
            <v>1</v>
          </cell>
          <cell r="R665" t="str">
            <v>1</v>
          </cell>
          <cell r="S665" t="str">
            <v>Não</v>
          </cell>
          <cell r="T665" t="str">
            <v xml:space="preserve">HLXU8342399           </v>
          </cell>
          <cell r="U665" t="str">
            <v>23/03/2022</v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 xml:space="preserve">7 </v>
          </cell>
          <cell r="AA665" t="str">
            <v>2</v>
          </cell>
          <cell r="AB665" t="str">
            <v>58</v>
          </cell>
          <cell r="AC665" t="str">
            <v>11</v>
          </cell>
          <cell r="AD665" t="str">
            <v xml:space="preserve">HLXU8342399              </v>
          </cell>
          <cell r="AE665" t="str">
            <v/>
          </cell>
          <cell r="AF665" t="str">
            <v/>
          </cell>
          <cell r="AG665" t="str">
            <v>13682900</v>
          </cell>
          <cell r="AH665" t="str">
            <v>Pendente</v>
          </cell>
          <cell r="AI665" t="str">
            <v>Não</v>
          </cell>
          <cell r="AJ665" t="str">
            <v>25/02/2022</v>
          </cell>
          <cell r="AK665" t="str">
            <v>Marítimo</v>
          </cell>
          <cell r="AL665" t="str">
            <v>03/03/2022</v>
          </cell>
          <cell r="AM665" t="str">
            <v>18/03/2022</v>
          </cell>
          <cell r="AN665" t="str">
            <v xml:space="preserve">          </v>
          </cell>
        </row>
        <row r="666">
          <cell r="B666">
            <v>80538393</v>
          </cell>
          <cell r="C666" t="str">
            <v xml:space="preserve">540202465 </v>
          </cell>
          <cell r="E666" t="str">
            <v/>
          </cell>
          <cell r="F666" t="str">
            <v/>
          </cell>
          <cell r="G666" t="str">
            <v xml:space="preserve">MSC MICHELA                                       </v>
          </cell>
          <cell r="H666"/>
          <cell r="I666" t="str">
            <v/>
          </cell>
          <cell r="J666">
            <v>5</v>
          </cell>
          <cell r="K666" t="str">
            <v>3</v>
          </cell>
          <cell r="L666" t="str">
            <v>5</v>
          </cell>
          <cell r="M666" t="str">
            <v>0</v>
          </cell>
          <cell r="N666" t="str">
            <v>0</v>
          </cell>
          <cell r="O666" t="str">
            <v>9</v>
          </cell>
          <cell r="P666" t="str">
            <v>22</v>
          </cell>
          <cell r="Q666" t="str">
            <v>0</v>
          </cell>
          <cell r="R666" t="str">
            <v>0</v>
          </cell>
          <cell r="S666" t="str">
            <v>Não</v>
          </cell>
          <cell r="T666" t="str">
            <v xml:space="preserve">HLBU2572015           </v>
          </cell>
          <cell r="U666" t="str">
            <v>31/03/2022</v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 xml:space="preserve">7 </v>
          </cell>
          <cell r="AA666" t="str">
            <v>1</v>
          </cell>
          <cell r="AB666" t="str">
            <v>31</v>
          </cell>
          <cell r="AC666" t="str">
            <v>11</v>
          </cell>
          <cell r="AD666" t="str">
            <v xml:space="preserve">HLBU2572015              </v>
          </cell>
          <cell r="AE666" t="str">
            <v/>
          </cell>
          <cell r="AF666" t="str">
            <v/>
          </cell>
          <cell r="AG666" t="str">
            <v>13682900</v>
          </cell>
          <cell r="AH666" t="str">
            <v>Pendente</v>
          </cell>
          <cell r="AI666" t="str">
            <v>Não</v>
          </cell>
          <cell r="AJ666" t="str">
            <v>25/02/2022</v>
          </cell>
          <cell r="AK666" t="str">
            <v>Marítimo</v>
          </cell>
          <cell r="AL666" t="str">
            <v>03/03/2022</v>
          </cell>
          <cell r="AM666" t="str">
            <v>18/03/2022</v>
          </cell>
          <cell r="AN666" t="str">
            <v xml:space="preserve">          </v>
          </cell>
        </row>
        <row r="667">
          <cell r="B667">
            <v>80538394</v>
          </cell>
          <cell r="C667" t="str">
            <v xml:space="preserve">540202466 </v>
          </cell>
          <cell r="E667" t="str">
            <v/>
          </cell>
          <cell r="F667" t="str">
            <v/>
          </cell>
          <cell r="G667" t="str">
            <v xml:space="preserve">MSC MICHELA                                       </v>
          </cell>
          <cell r="H667"/>
          <cell r="I667" t="str">
            <v/>
          </cell>
          <cell r="J667">
            <v>31</v>
          </cell>
          <cell r="K667" t="str">
            <v>17</v>
          </cell>
          <cell r="L667" t="str">
            <v>31</v>
          </cell>
          <cell r="M667" t="str">
            <v>70</v>
          </cell>
          <cell r="N667" t="str">
            <v>5</v>
          </cell>
          <cell r="O667" t="str">
            <v>8</v>
          </cell>
          <cell r="P667" t="str">
            <v>49</v>
          </cell>
          <cell r="Q667" t="str">
            <v>0</v>
          </cell>
          <cell r="R667" t="str">
            <v>0</v>
          </cell>
          <cell r="S667" t="str">
            <v>Não</v>
          </cell>
          <cell r="T667" t="str">
            <v xml:space="preserve">HLBU3279790           </v>
          </cell>
          <cell r="U667" t="str">
            <v>28/03/2022</v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 xml:space="preserve">7 </v>
          </cell>
          <cell r="AA667" t="str">
            <v>1</v>
          </cell>
          <cell r="AB667" t="str">
            <v>65</v>
          </cell>
          <cell r="AC667" t="str">
            <v>11</v>
          </cell>
          <cell r="AD667" t="str">
            <v xml:space="preserve">HLBU3279790              </v>
          </cell>
          <cell r="AE667" t="str">
            <v/>
          </cell>
          <cell r="AF667" t="str">
            <v/>
          </cell>
          <cell r="AG667" t="str">
            <v>13682900</v>
          </cell>
          <cell r="AH667" t="str">
            <v>Pendente</v>
          </cell>
          <cell r="AI667" t="str">
            <v>Não</v>
          </cell>
          <cell r="AJ667" t="str">
            <v>25/02/2022</v>
          </cell>
          <cell r="AK667" t="str">
            <v>Marítimo</v>
          </cell>
          <cell r="AL667" t="str">
            <v>03/03/2022</v>
          </cell>
          <cell r="AM667" t="str">
            <v>18/03/2022</v>
          </cell>
          <cell r="AN667" t="str">
            <v xml:space="preserve">          </v>
          </cell>
        </row>
        <row r="668">
          <cell r="B668">
            <v>80538396</v>
          </cell>
          <cell r="C668" t="str">
            <v xml:space="preserve">540202467 </v>
          </cell>
          <cell r="E668" t="str">
            <v/>
          </cell>
          <cell r="F668" t="str">
            <v/>
          </cell>
          <cell r="G668" t="str">
            <v xml:space="preserve">MSC MICHELA                                       </v>
          </cell>
          <cell r="H668"/>
          <cell r="I668" t="str">
            <v/>
          </cell>
          <cell r="J668">
            <v>7</v>
          </cell>
          <cell r="K668" t="str">
            <v>3</v>
          </cell>
          <cell r="L668" t="str">
            <v>7</v>
          </cell>
          <cell r="M668" t="str">
            <v>0</v>
          </cell>
          <cell r="N668" t="str">
            <v>23</v>
          </cell>
          <cell r="O668" t="str">
            <v>1</v>
          </cell>
          <cell r="P668" t="str">
            <v>10</v>
          </cell>
          <cell r="Q668" t="str">
            <v>0</v>
          </cell>
          <cell r="R668" t="str">
            <v>0</v>
          </cell>
          <cell r="S668" t="str">
            <v>Não</v>
          </cell>
          <cell r="T668" t="str">
            <v xml:space="preserve">HLBU1177525           </v>
          </cell>
          <cell r="U668"/>
          <cell r="V668" t="str">
            <v/>
          </cell>
          <cell r="W668" t="str">
            <v>EXO.TRANSM. GW6E-2800/200KV-12 ( TEZOTO-GIBA ) PUXE SBL</v>
          </cell>
          <cell r="X668" t="str">
            <v>SBL</v>
          </cell>
          <cell r="Y668" t="str">
            <v/>
          </cell>
          <cell r="Z668" t="str">
            <v xml:space="preserve">7 </v>
          </cell>
          <cell r="AA668" t="str">
            <v>0</v>
          </cell>
          <cell r="AB668" t="str">
            <v>34</v>
          </cell>
          <cell r="AC668" t="str">
            <v>11</v>
          </cell>
          <cell r="AD668" t="str">
            <v xml:space="preserve">HLBU1177525              </v>
          </cell>
          <cell r="AE668" t="str">
            <v/>
          </cell>
          <cell r="AF668" t="str">
            <v/>
          </cell>
          <cell r="AG668" t="str">
            <v>13682900</v>
          </cell>
          <cell r="AH668" t="str">
            <v>Pendente</v>
          </cell>
          <cell r="AI668" t="str">
            <v>Não</v>
          </cell>
          <cell r="AJ668" t="str">
            <v>25/02/2022</v>
          </cell>
          <cell r="AK668" t="str">
            <v>Marítimo</v>
          </cell>
          <cell r="AL668" t="str">
            <v>03/03/2022</v>
          </cell>
          <cell r="AM668" t="str">
            <v>18/03/2022</v>
          </cell>
          <cell r="AN668" t="str">
            <v xml:space="preserve">          </v>
          </cell>
        </row>
        <row r="669">
          <cell r="B669">
            <v>80538397</v>
          </cell>
          <cell r="C669" t="str">
            <v xml:space="preserve">540202468 </v>
          </cell>
          <cell r="E669" t="str">
            <v/>
          </cell>
          <cell r="F669" t="str">
            <v/>
          </cell>
          <cell r="G669" t="str">
            <v xml:space="preserve">MSC MICHELA                                       </v>
          </cell>
          <cell r="H669"/>
          <cell r="I669" t="str">
            <v/>
          </cell>
          <cell r="J669">
            <v>10</v>
          </cell>
          <cell r="K669" t="str">
            <v>7</v>
          </cell>
          <cell r="L669" t="str">
            <v>10</v>
          </cell>
          <cell r="M669" t="str">
            <v>0</v>
          </cell>
          <cell r="N669" t="str">
            <v>2</v>
          </cell>
          <cell r="O669" t="str">
            <v>13</v>
          </cell>
          <cell r="P669" t="str">
            <v>10</v>
          </cell>
          <cell r="Q669" t="str">
            <v>0</v>
          </cell>
          <cell r="R669" t="str">
            <v>0</v>
          </cell>
          <cell r="S669" t="str">
            <v>Não</v>
          </cell>
          <cell r="T669" t="str">
            <v xml:space="preserve">SEGU5631409           </v>
          </cell>
          <cell r="U669"/>
          <cell r="V669" t="str">
            <v/>
          </cell>
          <cell r="W669" t="str">
            <v>PORTA-OBJETOS AREA DO TETO ( ALVARO ) PUXE SBL</v>
          </cell>
          <cell r="X669" t="str">
            <v>SBL</v>
          </cell>
          <cell r="Y669" t="str">
            <v/>
          </cell>
          <cell r="Z669" t="str">
            <v xml:space="preserve">7 </v>
          </cell>
          <cell r="AA669" t="str">
            <v>0</v>
          </cell>
          <cell r="AB669" t="str">
            <v>26</v>
          </cell>
          <cell r="AC669" t="str">
            <v>11</v>
          </cell>
          <cell r="AD669" t="str">
            <v xml:space="preserve">SEGU5631409              </v>
          </cell>
          <cell r="AE669" t="str">
            <v/>
          </cell>
          <cell r="AF669" t="str">
            <v/>
          </cell>
          <cell r="AG669" t="str">
            <v>13682900</v>
          </cell>
          <cell r="AH669" t="str">
            <v>Pendente</v>
          </cell>
          <cell r="AI669" t="str">
            <v>Não</v>
          </cell>
          <cell r="AJ669" t="str">
            <v>25/02/2022</v>
          </cell>
          <cell r="AK669" t="str">
            <v>Marítimo</v>
          </cell>
          <cell r="AL669" t="str">
            <v>03/03/2022</v>
          </cell>
          <cell r="AM669" t="str">
            <v>18/03/2022</v>
          </cell>
          <cell r="AN669" t="str">
            <v xml:space="preserve">          </v>
          </cell>
        </row>
        <row r="670">
          <cell r="B670">
            <v>80538403</v>
          </cell>
          <cell r="C670" t="str">
            <v xml:space="preserve">540202470 </v>
          </cell>
          <cell r="E670" t="str">
            <v/>
          </cell>
          <cell r="F670" t="str">
            <v/>
          </cell>
          <cell r="G670" t="str">
            <v xml:space="preserve">MSC MICHELA                                       </v>
          </cell>
          <cell r="H670"/>
          <cell r="I670" t="str">
            <v/>
          </cell>
          <cell r="J670">
            <v>16</v>
          </cell>
          <cell r="K670" t="str">
            <v>4</v>
          </cell>
          <cell r="L670" t="str">
            <v>16</v>
          </cell>
          <cell r="M670" t="str">
            <v>9</v>
          </cell>
          <cell r="N670" t="str">
            <v>15</v>
          </cell>
          <cell r="O670" t="str">
            <v>1</v>
          </cell>
          <cell r="P670" t="str">
            <v>10</v>
          </cell>
          <cell r="Q670" t="str">
            <v>2</v>
          </cell>
          <cell r="R670" t="str">
            <v>2</v>
          </cell>
          <cell r="S670" t="str">
            <v>Não</v>
          </cell>
          <cell r="T670" t="str">
            <v xml:space="preserve">FBLU0109165           </v>
          </cell>
          <cell r="U670"/>
          <cell r="V670" t="str">
            <v/>
          </cell>
          <cell r="W670" t="str">
            <v>(SNS) TROCA DE NOTA</v>
          </cell>
          <cell r="X670" t="str">
            <v/>
          </cell>
          <cell r="Y670" t="str">
            <v/>
          </cell>
          <cell r="Z670" t="str">
            <v xml:space="preserve">7 </v>
          </cell>
          <cell r="AA670" t="str">
            <v>0</v>
          </cell>
          <cell r="AB670" t="str">
            <v>38</v>
          </cell>
          <cell r="AC670" t="str">
            <v>11</v>
          </cell>
          <cell r="AD670" t="str">
            <v xml:space="preserve">FBLU0109165              </v>
          </cell>
          <cell r="AE670" t="str">
            <v/>
          </cell>
          <cell r="AF670" t="str">
            <v/>
          </cell>
          <cell r="AG670" t="str">
            <v>13682900</v>
          </cell>
          <cell r="AH670" t="str">
            <v>Pendente</v>
          </cell>
          <cell r="AI670" t="str">
            <v>Não</v>
          </cell>
          <cell r="AJ670" t="str">
            <v>25/02/2022</v>
          </cell>
          <cell r="AK670" t="str">
            <v>Marítimo</v>
          </cell>
          <cell r="AL670" t="str">
            <v>03/03/2022</v>
          </cell>
          <cell r="AM670" t="str">
            <v>18/03/2022</v>
          </cell>
          <cell r="AN670" t="str">
            <v xml:space="preserve">          </v>
          </cell>
        </row>
        <row r="671">
          <cell r="B671">
            <v>80537090</v>
          </cell>
          <cell r="C671" t="str">
            <v xml:space="preserve">540202479 </v>
          </cell>
          <cell r="E671" t="str">
            <v/>
          </cell>
          <cell r="F671" t="str">
            <v/>
          </cell>
          <cell r="G671" t="str">
            <v xml:space="preserve">MSC MICHELA                                       </v>
          </cell>
          <cell r="H671"/>
          <cell r="I671" t="str">
            <v/>
          </cell>
          <cell r="J671">
            <v>25</v>
          </cell>
          <cell r="K671" t="str">
            <v>10</v>
          </cell>
          <cell r="L671" t="str">
            <v>25</v>
          </cell>
          <cell r="M671" t="str">
            <v>167</v>
          </cell>
          <cell r="N671" t="str">
            <v>45</v>
          </cell>
          <cell r="O671" t="str">
            <v>5</v>
          </cell>
          <cell r="P671" t="str">
            <v>9</v>
          </cell>
          <cell r="Q671" t="str">
            <v>0</v>
          </cell>
          <cell r="R671" t="str">
            <v>0</v>
          </cell>
          <cell r="S671" t="str">
            <v>Não</v>
          </cell>
          <cell r="T671" t="str">
            <v xml:space="preserve">GESU5605534           </v>
          </cell>
          <cell r="U671"/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 xml:space="preserve">7 </v>
          </cell>
          <cell r="AA671" t="str">
            <v>0</v>
          </cell>
          <cell r="AB671" t="str">
            <v>61</v>
          </cell>
          <cell r="AC671" t="str">
            <v>11</v>
          </cell>
          <cell r="AD671" t="str">
            <v xml:space="preserve">GESU5605534              </v>
          </cell>
          <cell r="AE671" t="str">
            <v/>
          </cell>
          <cell r="AF671" t="str">
            <v/>
          </cell>
          <cell r="AG671" t="str">
            <v>13682900</v>
          </cell>
          <cell r="AH671" t="str">
            <v>Pendente</v>
          </cell>
          <cell r="AI671" t="str">
            <v>Não</v>
          </cell>
          <cell r="AJ671" t="str">
            <v>18/02/2022</v>
          </cell>
          <cell r="AK671" t="str">
            <v>Marítimo</v>
          </cell>
          <cell r="AL671" t="str">
            <v>03/03/2022</v>
          </cell>
          <cell r="AM671" t="str">
            <v>18/03/2022</v>
          </cell>
          <cell r="AN671" t="str">
            <v xml:space="preserve">          </v>
          </cell>
        </row>
        <row r="672">
          <cell r="B672">
            <v>80537111</v>
          </cell>
          <cell r="C672" t="str">
            <v xml:space="preserve">540202480 </v>
          </cell>
          <cell r="E672" t="str">
            <v/>
          </cell>
          <cell r="F672" t="str">
            <v/>
          </cell>
          <cell r="G672" t="str">
            <v xml:space="preserve">MSC MICHELA                                       </v>
          </cell>
          <cell r="H672"/>
          <cell r="I672" t="str">
            <v/>
          </cell>
          <cell r="J672">
            <v>58</v>
          </cell>
          <cell r="K672" t="str">
            <v>13</v>
          </cell>
          <cell r="L672" t="str">
            <v>58</v>
          </cell>
          <cell r="M672" t="str">
            <v>166</v>
          </cell>
          <cell r="N672" t="str">
            <v>26</v>
          </cell>
          <cell r="O672" t="str">
            <v>3</v>
          </cell>
          <cell r="P672" t="str">
            <v>16</v>
          </cell>
          <cell r="Q672" t="str">
            <v>0</v>
          </cell>
          <cell r="R672" t="str">
            <v>0</v>
          </cell>
          <cell r="S672" t="str">
            <v>Não</v>
          </cell>
          <cell r="T672" t="str">
            <v xml:space="preserve">HLBU3164229           </v>
          </cell>
          <cell r="U672" t="str">
            <v>31/03/2022</v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 xml:space="preserve">7 </v>
          </cell>
          <cell r="AA672" t="str">
            <v>2</v>
          </cell>
          <cell r="AB672" t="str">
            <v>51</v>
          </cell>
          <cell r="AC672" t="str">
            <v>11</v>
          </cell>
          <cell r="AD672" t="str">
            <v xml:space="preserve">HLBU3164229              </v>
          </cell>
          <cell r="AE672" t="str">
            <v/>
          </cell>
          <cell r="AF672" t="str">
            <v/>
          </cell>
          <cell r="AG672" t="str">
            <v>13682900</v>
          </cell>
          <cell r="AH672" t="str">
            <v>Pendente</v>
          </cell>
          <cell r="AI672" t="str">
            <v>Não</v>
          </cell>
          <cell r="AJ672" t="str">
            <v>18/02/2022</v>
          </cell>
          <cell r="AK672" t="str">
            <v>Marítimo</v>
          </cell>
          <cell r="AL672" t="str">
            <v>03/03/2022</v>
          </cell>
          <cell r="AM672" t="str">
            <v>18/03/2022</v>
          </cell>
          <cell r="AN672" t="str">
            <v xml:space="preserve">          </v>
          </cell>
        </row>
        <row r="673">
          <cell r="B673">
            <v>80537130</v>
          </cell>
          <cell r="C673" t="str">
            <v xml:space="preserve">540202481 </v>
          </cell>
          <cell r="E673" t="str">
            <v/>
          </cell>
          <cell r="F673" t="str">
            <v/>
          </cell>
          <cell r="G673" t="str">
            <v xml:space="preserve">MSC MICHELA                                       </v>
          </cell>
          <cell r="H673"/>
          <cell r="I673" t="str">
            <v/>
          </cell>
          <cell r="J673">
            <v>24</v>
          </cell>
          <cell r="K673" t="str">
            <v>8</v>
          </cell>
          <cell r="L673" t="str">
            <v>24</v>
          </cell>
          <cell r="M673" t="str">
            <v>0</v>
          </cell>
          <cell r="N673" t="str">
            <v>31</v>
          </cell>
          <cell r="O673" t="str">
            <v>9</v>
          </cell>
          <cell r="P673" t="str">
            <v>14</v>
          </cell>
          <cell r="Q673" t="str">
            <v>0</v>
          </cell>
          <cell r="R673" t="str">
            <v>0</v>
          </cell>
          <cell r="S673" t="str">
            <v>Não</v>
          </cell>
          <cell r="T673" t="str">
            <v xml:space="preserve">MTSU9663914           </v>
          </cell>
          <cell r="U673" t="str">
            <v>24/03/2022</v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 xml:space="preserve">7 </v>
          </cell>
          <cell r="AA673" t="str">
            <v>1</v>
          </cell>
          <cell r="AB673" t="str">
            <v>54</v>
          </cell>
          <cell r="AC673" t="str">
            <v>11</v>
          </cell>
          <cell r="AD673" t="str">
            <v xml:space="preserve">MTSU9663914              </v>
          </cell>
          <cell r="AE673" t="str">
            <v/>
          </cell>
          <cell r="AF673" t="str">
            <v/>
          </cell>
          <cell r="AG673" t="str">
            <v>13682900</v>
          </cell>
          <cell r="AH673" t="str">
            <v>Pendente</v>
          </cell>
          <cell r="AI673" t="str">
            <v>Não</v>
          </cell>
          <cell r="AJ673" t="str">
            <v>18/02/2022</v>
          </cell>
          <cell r="AK673" t="str">
            <v>Marítimo</v>
          </cell>
          <cell r="AL673" t="str">
            <v>03/03/2022</v>
          </cell>
          <cell r="AM673" t="str">
            <v>18/03/2022</v>
          </cell>
          <cell r="AN673" t="str">
            <v xml:space="preserve">          </v>
          </cell>
        </row>
        <row r="674">
          <cell r="B674">
            <v>80537762</v>
          </cell>
          <cell r="C674" t="str">
            <v xml:space="preserve">540202482 </v>
          </cell>
          <cell r="E674" t="str">
            <v/>
          </cell>
          <cell r="F674" t="str">
            <v/>
          </cell>
          <cell r="G674" t="str">
            <v xml:space="preserve">MSC MICHELA                                       </v>
          </cell>
          <cell r="H674"/>
          <cell r="I674" t="str">
            <v/>
          </cell>
          <cell r="J674">
            <v>38</v>
          </cell>
          <cell r="K674" t="str">
            <v>11</v>
          </cell>
          <cell r="L674" t="str">
            <v>38</v>
          </cell>
          <cell r="M674" t="str">
            <v>203</v>
          </cell>
          <cell r="N674" t="str">
            <v>17</v>
          </cell>
          <cell r="O674" t="str">
            <v>16</v>
          </cell>
          <cell r="P674" t="str">
            <v>3</v>
          </cell>
          <cell r="Q674" t="str">
            <v>0</v>
          </cell>
          <cell r="R674" t="str">
            <v>0</v>
          </cell>
          <cell r="S674" t="str">
            <v>Não</v>
          </cell>
          <cell r="T674" t="str">
            <v xml:space="preserve">MTSU9674858           </v>
          </cell>
          <cell r="U674" t="str">
            <v>23/03/2022</v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 xml:space="preserve">7 </v>
          </cell>
          <cell r="AA674" t="str">
            <v>1</v>
          </cell>
          <cell r="AB674" t="str">
            <v>40</v>
          </cell>
          <cell r="AC674" t="str">
            <v>11</v>
          </cell>
          <cell r="AD674" t="str">
            <v xml:space="preserve">MTSU9674858              </v>
          </cell>
          <cell r="AE674" t="str">
            <v/>
          </cell>
          <cell r="AF674" t="str">
            <v/>
          </cell>
          <cell r="AG674" t="str">
            <v>13682900</v>
          </cell>
          <cell r="AH674" t="str">
            <v>Pendente</v>
          </cell>
          <cell r="AI674" t="str">
            <v>Não</v>
          </cell>
          <cell r="AJ674" t="str">
            <v>18/02/2022</v>
          </cell>
          <cell r="AK674" t="str">
            <v>Marítimo</v>
          </cell>
          <cell r="AL674" t="str">
            <v>03/03/2022</v>
          </cell>
          <cell r="AM674" t="str">
            <v>18/03/2022</v>
          </cell>
          <cell r="AN674" t="str">
            <v xml:space="preserve">          </v>
          </cell>
        </row>
        <row r="675">
          <cell r="B675">
            <v>80537579</v>
          </cell>
          <cell r="C675" t="str">
            <v xml:space="preserve">540202484 </v>
          </cell>
          <cell r="E675" t="str">
            <v/>
          </cell>
          <cell r="F675" t="str">
            <v/>
          </cell>
          <cell r="G675" t="str">
            <v xml:space="preserve">MSC MICHELA                                       </v>
          </cell>
          <cell r="H675"/>
          <cell r="I675" t="str">
            <v/>
          </cell>
          <cell r="J675">
            <v>14</v>
          </cell>
          <cell r="K675" t="str">
            <v>6</v>
          </cell>
          <cell r="L675" t="str">
            <v>14</v>
          </cell>
          <cell r="M675" t="str">
            <v>0</v>
          </cell>
          <cell r="N675" t="str">
            <v>31</v>
          </cell>
          <cell r="O675" t="str">
            <v>28</v>
          </cell>
          <cell r="P675" t="str">
            <v>1</v>
          </cell>
          <cell r="Q675" t="str">
            <v>0</v>
          </cell>
          <cell r="R675" t="str">
            <v>0</v>
          </cell>
          <cell r="S675" t="str">
            <v>Não</v>
          </cell>
          <cell r="T675" t="str">
            <v xml:space="preserve">HLXU8633692           </v>
          </cell>
          <cell r="U675" t="str">
            <v>29/03/2022</v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 xml:space="preserve">7 </v>
          </cell>
          <cell r="AA675" t="str">
            <v>1</v>
          </cell>
          <cell r="AB675" t="str">
            <v>60</v>
          </cell>
          <cell r="AC675" t="str">
            <v>11</v>
          </cell>
          <cell r="AD675" t="str">
            <v xml:space="preserve">HLXU8633692              </v>
          </cell>
          <cell r="AE675" t="str">
            <v/>
          </cell>
          <cell r="AF675" t="str">
            <v/>
          </cell>
          <cell r="AG675" t="str">
            <v>13682900</v>
          </cell>
          <cell r="AH675" t="str">
            <v>Pendente</v>
          </cell>
          <cell r="AI675" t="str">
            <v>Não</v>
          </cell>
          <cell r="AJ675" t="str">
            <v>18/02/2022</v>
          </cell>
          <cell r="AK675" t="str">
            <v>Marítimo</v>
          </cell>
          <cell r="AL675" t="str">
            <v>03/03/2022</v>
          </cell>
          <cell r="AM675" t="str">
            <v>18/03/2022</v>
          </cell>
          <cell r="AN675" t="str">
            <v xml:space="preserve">          </v>
          </cell>
        </row>
        <row r="676">
          <cell r="B676">
            <v>80537573</v>
          </cell>
          <cell r="C676" t="str">
            <v xml:space="preserve">540202485 </v>
          </cell>
          <cell r="E676" t="str">
            <v/>
          </cell>
          <cell r="F676" t="str">
            <v/>
          </cell>
          <cell r="G676" t="str">
            <v xml:space="preserve">MSC MICHELA                                       </v>
          </cell>
          <cell r="H676"/>
          <cell r="I676" t="str">
            <v/>
          </cell>
          <cell r="J676">
            <v>23</v>
          </cell>
          <cell r="K676" t="str">
            <v>6</v>
          </cell>
          <cell r="L676" t="str">
            <v>23</v>
          </cell>
          <cell r="M676" t="str">
            <v>0</v>
          </cell>
          <cell r="N676" t="str">
            <v>37</v>
          </cell>
          <cell r="O676" t="str">
            <v>12</v>
          </cell>
          <cell r="P676" t="str">
            <v>9</v>
          </cell>
          <cell r="Q676" t="str">
            <v>0</v>
          </cell>
          <cell r="R676" t="str">
            <v>0</v>
          </cell>
          <cell r="S676" t="str">
            <v>Não</v>
          </cell>
          <cell r="T676" t="str">
            <v xml:space="preserve">SEGU5098460           </v>
          </cell>
          <cell r="U676" t="str">
            <v>24/03/2022</v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 xml:space="preserve">7 </v>
          </cell>
          <cell r="AA676" t="str">
            <v>1</v>
          </cell>
          <cell r="AB676" t="str">
            <v>58</v>
          </cell>
          <cell r="AC676" t="str">
            <v>11</v>
          </cell>
          <cell r="AD676" t="str">
            <v xml:space="preserve">SEGU5098460              </v>
          </cell>
          <cell r="AE676" t="str">
            <v/>
          </cell>
          <cell r="AF676" t="str">
            <v/>
          </cell>
          <cell r="AG676" t="str">
            <v>13682900</v>
          </cell>
          <cell r="AH676" t="str">
            <v>Pendente</v>
          </cell>
          <cell r="AI676" t="str">
            <v>Não</v>
          </cell>
          <cell r="AJ676" t="str">
            <v>18/02/2022</v>
          </cell>
          <cell r="AK676" t="str">
            <v>Marítimo</v>
          </cell>
          <cell r="AL676" t="str">
            <v>03/03/2022</v>
          </cell>
          <cell r="AM676" t="str">
            <v>18/03/2022</v>
          </cell>
          <cell r="AN676" t="str">
            <v xml:space="preserve">          </v>
          </cell>
        </row>
        <row r="677">
          <cell r="B677">
            <v>80537673</v>
          </cell>
          <cell r="C677" t="str">
            <v xml:space="preserve">540202487 </v>
          </cell>
          <cell r="E677" t="str">
            <v/>
          </cell>
          <cell r="F677" t="str">
            <v/>
          </cell>
          <cell r="G677" t="str">
            <v xml:space="preserve">MSC MICHELA                                       </v>
          </cell>
          <cell r="H677"/>
          <cell r="I677" t="str">
            <v/>
          </cell>
          <cell r="J677">
            <v>16</v>
          </cell>
          <cell r="K677" t="str">
            <v>5</v>
          </cell>
          <cell r="L677" t="str">
            <v>16</v>
          </cell>
          <cell r="M677" t="str">
            <v>1</v>
          </cell>
          <cell r="N677" t="str">
            <v>11</v>
          </cell>
          <cell r="O677" t="str">
            <v>8</v>
          </cell>
          <cell r="P677" t="str">
            <v>21</v>
          </cell>
          <cell r="Q677" t="str">
            <v>4</v>
          </cell>
          <cell r="R677" t="str">
            <v>4</v>
          </cell>
          <cell r="S677" t="str">
            <v>Não</v>
          </cell>
          <cell r="T677" t="str">
            <v xml:space="preserve">CAIU9777360           </v>
          </cell>
          <cell r="U677" t="str">
            <v>22/03/2022</v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 xml:space="preserve">7 </v>
          </cell>
          <cell r="AA677" t="str">
            <v>1</v>
          </cell>
          <cell r="AB677" t="str">
            <v>46</v>
          </cell>
          <cell r="AC677" t="str">
            <v>11</v>
          </cell>
          <cell r="AD677" t="str">
            <v xml:space="preserve">CAIU9777360              </v>
          </cell>
          <cell r="AE677" t="str">
            <v/>
          </cell>
          <cell r="AF677" t="str">
            <v/>
          </cell>
          <cell r="AG677" t="str">
            <v>13682900</v>
          </cell>
          <cell r="AH677" t="str">
            <v>Pendente</v>
          </cell>
          <cell r="AI677" t="str">
            <v>Não</v>
          </cell>
          <cell r="AJ677" t="str">
            <v>18/02/2022</v>
          </cell>
          <cell r="AK677" t="str">
            <v>Marítimo</v>
          </cell>
          <cell r="AL677" t="str">
            <v>03/03/2022</v>
          </cell>
          <cell r="AM677" t="str">
            <v>18/03/2022</v>
          </cell>
          <cell r="AN677" t="str">
            <v xml:space="preserve">          </v>
          </cell>
        </row>
        <row r="678">
          <cell r="B678">
            <v>80537574</v>
          </cell>
          <cell r="C678" t="str">
            <v xml:space="preserve">540202489 </v>
          </cell>
          <cell r="E678" t="str">
            <v/>
          </cell>
          <cell r="F678" t="str">
            <v/>
          </cell>
          <cell r="G678" t="str">
            <v xml:space="preserve">MSC MICHELA                                       </v>
          </cell>
          <cell r="H678"/>
          <cell r="I678" t="str">
            <v/>
          </cell>
          <cell r="J678">
            <v>11</v>
          </cell>
          <cell r="K678" t="str">
            <v>2</v>
          </cell>
          <cell r="L678" t="str">
            <v>11</v>
          </cell>
          <cell r="M678" t="str">
            <v>0</v>
          </cell>
          <cell r="N678" t="str">
            <v>10</v>
          </cell>
          <cell r="O678" t="str">
            <v>18</v>
          </cell>
          <cell r="P678" t="str">
            <v>2</v>
          </cell>
          <cell r="Q678" t="str">
            <v>4</v>
          </cell>
          <cell r="R678" t="str">
            <v>4</v>
          </cell>
          <cell r="S678" t="str">
            <v>Não</v>
          </cell>
          <cell r="T678" t="str">
            <v xml:space="preserve">HLBU3172250           </v>
          </cell>
          <cell r="U678" t="str">
            <v>29/03/2022</v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 xml:space="preserve">7 </v>
          </cell>
          <cell r="AA678" t="str">
            <v>1</v>
          </cell>
          <cell r="AB678" t="str">
            <v>34</v>
          </cell>
          <cell r="AC678" t="str">
            <v>11</v>
          </cell>
          <cell r="AD678" t="str">
            <v xml:space="preserve">HLBU3172250              </v>
          </cell>
          <cell r="AE678" t="str">
            <v/>
          </cell>
          <cell r="AF678" t="str">
            <v/>
          </cell>
          <cell r="AG678" t="str">
            <v>13682900</v>
          </cell>
          <cell r="AH678" t="str">
            <v>Pendente</v>
          </cell>
          <cell r="AI678" t="str">
            <v>Não</v>
          </cell>
          <cell r="AJ678" t="str">
            <v>18/02/2022</v>
          </cell>
          <cell r="AK678" t="str">
            <v>Marítimo</v>
          </cell>
          <cell r="AL678" t="str">
            <v>03/03/2022</v>
          </cell>
          <cell r="AM678" t="str">
            <v>18/03/2022</v>
          </cell>
          <cell r="AN678" t="str">
            <v xml:space="preserve">          </v>
          </cell>
        </row>
        <row r="679">
          <cell r="B679">
            <v>80537700</v>
          </cell>
          <cell r="C679" t="str">
            <v xml:space="preserve">540202492 </v>
          </cell>
          <cell r="E679" t="str">
            <v/>
          </cell>
          <cell r="F679" t="str">
            <v/>
          </cell>
          <cell r="G679" t="str">
            <v xml:space="preserve">MSC MICHELA                                       </v>
          </cell>
          <cell r="H679"/>
          <cell r="I679" t="str">
            <v/>
          </cell>
          <cell r="J679">
            <v>30</v>
          </cell>
          <cell r="K679" t="str">
            <v>10</v>
          </cell>
          <cell r="L679" t="str">
            <v>30</v>
          </cell>
          <cell r="M679" t="str">
            <v>204</v>
          </cell>
          <cell r="N679" t="str">
            <v>20</v>
          </cell>
          <cell r="O679" t="str">
            <v>13</v>
          </cell>
          <cell r="P679" t="str">
            <v>20</v>
          </cell>
          <cell r="Q679" t="str">
            <v>0</v>
          </cell>
          <cell r="R679" t="str">
            <v>0</v>
          </cell>
          <cell r="S679" t="str">
            <v>Não</v>
          </cell>
          <cell r="T679" t="str">
            <v xml:space="preserve">FCIU7039508           </v>
          </cell>
          <cell r="U679"/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 xml:space="preserve">7 </v>
          </cell>
          <cell r="AA679" t="str">
            <v>0</v>
          </cell>
          <cell r="AB679" t="str">
            <v>60</v>
          </cell>
          <cell r="AC679" t="str">
            <v>11</v>
          </cell>
          <cell r="AD679" t="str">
            <v xml:space="preserve">FCIU7039508              </v>
          </cell>
          <cell r="AE679" t="str">
            <v/>
          </cell>
          <cell r="AF679" t="str">
            <v/>
          </cell>
          <cell r="AG679" t="str">
            <v>13682900</v>
          </cell>
          <cell r="AH679" t="str">
            <v>Pendente</v>
          </cell>
          <cell r="AI679" t="str">
            <v>Não</v>
          </cell>
          <cell r="AJ679" t="str">
            <v>18/02/2022</v>
          </cell>
          <cell r="AK679" t="str">
            <v>Marítimo</v>
          </cell>
          <cell r="AL679" t="str">
            <v>03/03/2022</v>
          </cell>
          <cell r="AM679" t="str">
            <v>18/03/2022</v>
          </cell>
          <cell r="AN679" t="str">
            <v xml:space="preserve">          </v>
          </cell>
        </row>
        <row r="680">
          <cell r="B680">
            <v>80537703</v>
          </cell>
          <cell r="C680" t="str">
            <v xml:space="preserve">540202494 </v>
          </cell>
          <cell r="E680" t="str">
            <v/>
          </cell>
          <cell r="F680" t="str">
            <v/>
          </cell>
          <cell r="G680" t="str">
            <v xml:space="preserve">MSC MICHELA                                       </v>
          </cell>
          <cell r="H680"/>
          <cell r="I680" t="str">
            <v/>
          </cell>
          <cell r="J680">
            <v>46</v>
          </cell>
          <cell r="K680" t="str">
            <v>13</v>
          </cell>
          <cell r="L680" t="str">
            <v>46</v>
          </cell>
          <cell r="M680" t="str">
            <v>536</v>
          </cell>
          <cell r="N680" t="str">
            <v>19</v>
          </cell>
          <cell r="O680" t="str">
            <v>9</v>
          </cell>
          <cell r="P680" t="str">
            <v>19</v>
          </cell>
          <cell r="Q680" t="str">
            <v>0</v>
          </cell>
          <cell r="R680" t="str">
            <v>0</v>
          </cell>
          <cell r="S680" t="str">
            <v>Não</v>
          </cell>
          <cell r="T680" t="str">
            <v xml:space="preserve">FANU1653876           </v>
          </cell>
          <cell r="U680"/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 xml:space="preserve">7 </v>
          </cell>
          <cell r="AA680" t="str">
            <v>0</v>
          </cell>
          <cell r="AB680" t="str">
            <v>58</v>
          </cell>
          <cell r="AC680" t="str">
            <v>11</v>
          </cell>
          <cell r="AD680" t="str">
            <v xml:space="preserve">FANU1653876              </v>
          </cell>
          <cell r="AE680" t="str">
            <v/>
          </cell>
          <cell r="AF680" t="str">
            <v/>
          </cell>
          <cell r="AG680" t="str">
            <v>13682900</v>
          </cell>
          <cell r="AH680" t="str">
            <v>Pendente</v>
          </cell>
          <cell r="AI680" t="str">
            <v>Não</v>
          </cell>
          <cell r="AJ680" t="str">
            <v>18/02/2022</v>
          </cell>
          <cell r="AK680" t="str">
            <v>Marítimo</v>
          </cell>
          <cell r="AL680" t="str">
            <v>03/03/2022</v>
          </cell>
          <cell r="AM680" t="str">
            <v>18/03/2022</v>
          </cell>
          <cell r="AN680" t="str">
            <v xml:space="preserve">          </v>
          </cell>
        </row>
        <row r="681">
          <cell r="B681">
            <v>80537722</v>
          </cell>
          <cell r="C681" t="str">
            <v xml:space="preserve">540202496 </v>
          </cell>
          <cell r="E681" t="str">
            <v/>
          </cell>
          <cell r="F681" t="str">
            <v/>
          </cell>
          <cell r="G681" t="str">
            <v xml:space="preserve">MSC MICHELA                                       </v>
          </cell>
          <cell r="H681"/>
          <cell r="I681" t="str">
            <v/>
          </cell>
          <cell r="J681">
            <v>15</v>
          </cell>
          <cell r="K681" t="str">
            <v>6</v>
          </cell>
          <cell r="L681" t="str">
            <v>15</v>
          </cell>
          <cell r="M681" t="str">
            <v>0</v>
          </cell>
          <cell r="N681" t="str">
            <v>32</v>
          </cell>
          <cell r="O681" t="str">
            <v>7</v>
          </cell>
          <cell r="P681" t="str">
            <v>20</v>
          </cell>
          <cell r="Q681" t="str">
            <v>0</v>
          </cell>
          <cell r="R681" t="str">
            <v>0</v>
          </cell>
          <cell r="S681" t="str">
            <v>Não</v>
          </cell>
          <cell r="T681" t="str">
            <v xml:space="preserve">TCNU3631453           </v>
          </cell>
          <cell r="U681"/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 xml:space="preserve">7 </v>
          </cell>
          <cell r="AA681" t="str">
            <v>0</v>
          </cell>
          <cell r="AB681" t="str">
            <v>59</v>
          </cell>
          <cell r="AC681" t="str">
            <v>11</v>
          </cell>
          <cell r="AD681" t="str">
            <v xml:space="preserve">TCNU3631453              </v>
          </cell>
          <cell r="AE681" t="str">
            <v/>
          </cell>
          <cell r="AF681" t="str">
            <v/>
          </cell>
          <cell r="AG681" t="str">
            <v>13682900</v>
          </cell>
          <cell r="AH681" t="str">
            <v>Pendente</v>
          </cell>
          <cell r="AI681" t="str">
            <v>Não</v>
          </cell>
          <cell r="AJ681" t="str">
            <v>18/02/2022</v>
          </cell>
          <cell r="AK681" t="str">
            <v>Marítimo</v>
          </cell>
          <cell r="AL681" t="str">
            <v>03/03/2022</v>
          </cell>
          <cell r="AM681" t="str">
            <v>18/03/2022</v>
          </cell>
          <cell r="AN681" t="str">
            <v xml:space="preserve">          </v>
          </cell>
        </row>
        <row r="682">
          <cell r="B682">
            <v>80537723</v>
          </cell>
          <cell r="C682" t="str">
            <v xml:space="preserve">540202497 </v>
          </cell>
          <cell r="E682" t="str">
            <v/>
          </cell>
          <cell r="F682" t="str">
            <v/>
          </cell>
          <cell r="G682" t="str">
            <v xml:space="preserve">MSC MICHELA                                       </v>
          </cell>
          <cell r="H682"/>
          <cell r="I682" t="str">
            <v/>
          </cell>
          <cell r="J682">
            <v>10</v>
          </cell>
          <cell r="K682" t="str">
            <v>4</v>
          </cell>
          <cell r="L682" t="str">
            <v>10</v>
          </cell>
          <cell r="M682" t="str">
            <v>0</v>
          </cell>
          <cell r="N682" t="str">
            <v>8</v>
          </cell>
          <cell r="O682" t="str">
            <v>12</v>
          </cell>
          <cell r="P682" t="str">
            <v>24</v>
          </cell>
          <cell r="Q682" t="str">
            <v>0</v>
          </cell>
          <cell r="R682" t="str">
            <v>0</v>
          </cell>
          <cell r="S682" t="str">
            <v>Não</v>
          </cell>
          <cell r="T682" t="str">
            <v xml:space="preserve">HLXU8534370           </v>
          </cell>
          <cell r="U682"/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 xml:space="preserve">7 </v>
          </cell>
          <cell r="AA682" t="str">
            <v>0</v>
          </cell>
          <cell r="AB682" t="str">
            <v>44</v>
          </cell>
          <cell r="AC682" t="str">
            <v>11</v>
          </cell>
          <cell r="AD682" t="str">
            <v xml:space="preserve">HLXU8534370              </v>
          </cell>
          <cell r="AE682" t="str">
            <v/>
          </cell>
          <cell r="AF682" t="str">
            <v/>
          </cell>
          <cell r="AG682" t="str">
            <v>13682900</v>
          </cell>
          <cell r="AH682" t="str">
            <v>Pendente</v>
          </cell>
          <cell r="AI682" t="str">
            <v>Não</v>
          </cell>
          <cell r="AJ682" t="str">
            <v>18/02/2022</v>
          </cell>
          <cell r="AK682" t="str">
            <v>Marítimo</v>
          </cell>
          <cell r="AL682" t="str">
            <v>03/03/2022</v>
          </cell>
          <cell r="AM682" t="str">
            <v>18/03/2022</v>
          </cell>
          <cell r="AN682" t="str">
            <v xml:space="preserve">          </v>
          </cell>
        </row>
        <row r="683">
          <cell r="B683">
            <v>80537718</v>
          </cell>
          <cell r="C683" t="str">
            <v xml:space="preserve">540202498 </v>
          </cell>
          <cell r="E683" t="str">
            <v/>
          </cell>
          <cell r="F683" t="str">
            <v/>
          </cell>
          <cell r="G683" t="str">
            <v xml:space="preserve">MSC MICHELA                                       </v>
          </cell>
          <cell r="H683"/>
          <cell r="I683" t="str">
            <v/>
          </cell>
          <cell r="J683">
            <v>17</v>
          </cell>
          <cell r="K683" t="str">
            <v>5</v>
          </cell>
          <cell r="L683" t="str">
            <v>17</v>
          </cell>
          <cell r="M683" t="str">
            <v>0</v>
          </cell>
          <cell r="N683" t="str">
            <v>24</v>
          </cell>
          <cell r="O683" t="str">
            <v>8</v>
          </cell>
          <cell r="P683" t="str">
            <v>4</v>
          </cell>
          <cell r="Q683" t="str">
            <v>1</v>
          </cell>
          <cell r="R683" t="str">
            <v>1</v>
          </cell>
          <cell r="S683" t="str">
            <v>Não</v>
          </cell>
          <cell r="T683" t="str">
            <v xml:space="preserve">FANU1906866           </v>
          </cell>
          <cell r="U683" t="str">
            <v>28/03/2022</v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 xml:space="preserve">7 </v>
          </cell>
          <cell r="AA683" t="str">
            <v>1</v>
          </cell>
          <cell r="AB683" t="str">
            <v>37</v>
          </cell>
          <cell r="AC683" t="str">
            <v>11</v>
          </cell>
          <cell r="AD683" t="str">
            <v xml:space="preserve">FANU1906866              </v>
          </cell>
          <cell r="AE683" t="str">
            <v/>
          </cell>
          <cell r="AF683" t="str">
            <v/>
          </cell>
          <cell r="AG683" t="str">
            <v>13682900</v>
          </cell>
          <cell r="AH683" t="str">
            <v>Pendente</v>
          </cell>
          <cell r="AI683" t="str">
            <v>Não</v>
          </cell>
          <cell r="AJ683" t="str">
            <v>18/02/2022</v>
          </cell>
          <cell r="AK683" t="str">
            <v>Marítimo</v>
          </cell>
          <cell r="AL683" t="str">
            <v>03/03/2022</v>
          </cell>
          <cell r="AM683" t="str">
            <v>18/03/2022</v>
          </cell>
          <cell r="AN683" t="str">
            <v xml:space="preserve">          </v>
          </cell>
        </row>
        <row r="684">
          <cell r="B684">
            <v>80538305</v>
          </cell>
          <cell r="C684" t="str">
            <v xml:space="preserve">540202526 </v>
          </cell>
          <cell r="E684" t="str">
            <v/>
          </cell>
          <cell r="F684" t="str">
            <v/>
          </cell>
          <cell r="G684" t="str">
            <v xml:space="preserve">MSC MICHELA                                       </v>
          </cell>
          <cell r="H684"/>
          <cell r="I684" t="str">
            <v/>
          </cell>
          <cell r="J684">
            <v>99</v>
          </cell>
          <cell r="K684" t="str">
            <v>21</v>
          </cell>
          <cell r="L684" t="str">
            <v>99</v>
          </cell>
          <cell r="M684" t="str">
            <v>543</v>
          </cell>
          <cell r="N684" t="str">
            <v>23</v>
          </cell>
          <cell r="O684" t="str">
            <v>0</v>
          </cell>
          <cell r="P684" t="str">
            <v>21</v>
          </cell>
          <cell r="Q684" t="str">
            <v>1</v>
          </cell>
          <cell r="R684" t="str">
            <v>1</v>
          </cell>
          <cell r="S684" t="str">
            <v>Não</v>
          </cell>
          <cell r="T684" t="str">
            <v xml:space="preserve">HLBU1885400           </v>
          </cell>
          <cell r="U684" t="str">
            <v>23/03/2022</v>
          </cell>
          <cell r="V684" t="str">
            <v/>
          </cell>
          <cell r="W684" t="str">
            <v>CJ TRAVESSA ( DARIO ) PUXE SBL</v>
          </cell>
          <cell r="X684" t="str">
            <v>SBL</v>
          </cell>
          <cell r="Y684" t="str">
            <v/>
          </cell>
          <cell r="Z684" t="str">
            <v xml:space="preserve">7 </v>
          </cell>
          <cell r="AA684" t="str">
            <v>2</v>
          </cell>
          <cell r="AB684" t="str">
            <v>55</v>
          </cell>
          <cell r="AC684" t="str">
            <v>11</v>
          </cell>
          <cell r="AD684" t="str">
            <v xml:space="preserve">HLBU1885400              </v>
          </cell>
          <cell r="AE684" t="str">
            <v/>
          </cell>
          <cell r="AF684" t="str">
            <v/>
          </cell>
          <cell r="AG684" t="str">
            <v>13682900</v>
          </cell>
          <cell r="AH684" t="str">
            <v>Pendente</v>
          </cell>
          <cell r="AI684" t="str">
            <v>Não</v>
          </cell>
          <cell r="AJ684" t="str">
            <v>25/02/2022</v>
          </cell>
          <cell r="AK684" t="str">
            <v>Marítimo</v>
          </cell>
          <cell r="AL684" t="str">
            <v>03/03/2022</v>
          </cell>
          <cell r="AM684" t="str">
            <v>18/03/2022</v>
          </cell>
          <cell r="AN684" t="str">
            <v xml:space="preserve">          </v>
          </cell>
        </row>
        <row r="685">
          <cell r="B685">
            <v>80538548</v>
          </cell>
          <cell r="C685" t="str">
            <v xml:space="preserve">540202530 </v>
          </cell>
          <cell r="E685" t="str">
            <v/>
          </cell>
          <cell r="F685" t="str">
            <v/>
          </cell>
          <cell r="G685" t="str">
            <v xml:space="preserve">MSC MICHELA                                       </v>
          </cell>
          <cell r="H685"/>
          <cell r="I685" t="str">
            <v/>
          </cell>
          <cell r="J685">
            <v>44</v>
          </cell>
          <cell r="K685" t="str">
            <v>9</v>
          </cell>
          <cell r="L685" t="str">
            <v>44</v>
          </cell>
          <cell r="M685" t="str">
            <v>429</v>
          </cell>
          <cell r="N685" t="str">
            <v>18</v>
          </cell>
          <cell r="O685" t="str">
            <v>14</v>
          </cell>
          <cell r="P685" t="str">
            <v>13</v>
          </cell>
          <cell r="Q685" t="str">
            <v>0</v>
          </cell>
          <cell r="R685" t="str">
            <v>0</v>
          </cell>
          <cell r="S685" t="str">
            <v>Não</v>
          </cell>
          <cell r="T685" t="str">
            <v xml:space="preserve">HLXU8174150           </v>
          </cell>
          <cell r="U685" t="str">
            <v>22/03/2022</v>
          </cell>
          <cell r="V685" t="str">
            <v/>
          </cell>
          <cell r="W685" t="str">
            <v>CJ TRAVESSA ( DARIO ) PUXE SBL</v>
          </cell>
          <cell r="X685" t="str">
            <v>SBL</v>
          </cell>
          <cell r="Y685" t="str">
            <v/>
          </cell>
          <cell r="Z685" t="str">
            <v xml:space="preserve">7 </v>
          </cell>
          <cell r="AA685" t="str">
            <v>1</v>
          </cell>
          <cell r="AB685" t="str">
            <v>51</v>
          </cell>
          <cell r="AC685" t="str">
            <v>11</v>
          </cell>
          <cell r="AD685" t="str">
            <v xml:space="preserve">HLXU8174150              </v>
          </cell>
          <cell r="AE685" t="str">
            <v/>
          </cell>
          <cell r="AF685" t="str">
            <v/>
          </cell>
          <cell r="AG685" t="str">
            <v>13682900</v>
          </cell>
          <cell r="AH685" t="str">
            <v>Pendente</v>
          </cell>
          <cell r="AI685" t="str">
            <v>Não</v>
          </cell>
          <cell r="AJ685" t="str">
            <v>25/02/2022</v>
          </cell>
          <cell r="AK685" t="str">
            <v>Marítimo</v>
          </cell>
          <cell r="AL685" t="str">
            <v>03/03/2022</v>
          </cell>
          <cell r="AM685" t="str">
            <v>18/03/2022</v>
          </cell>
          <cell r="AN685" t="str">
            <v xml:space="preserve">          </v>
          </cell>
        </row>
        <row r="686">
          <cell r="B686">
            <v>80538141</v>
          </cell>
          <cell r="C686" t="str">
            <v xml:space="preserve">540202536 </v>
          </cell>
          <cell r="E686" t="str">
            <v/>
          </cell>
          <cell r="F686" t="str">
            <v/>
          </cell>
          <cell r="G686" t="str">
            <v xml:space="preserve">MSC MICHELA                                       </v>
          </cell>
          <cell r="H686"/>
          <cell r="I686" t="str">
            <v/>
          </cell>
          <cell r="J686">
            <v>51</v>
          </cell>
          <cell r="K686" t="str">
            <v>12</v>
          </cell>
          <cell r="L686" t="str">
            <v>51</v>
          </cell>
          <cell r="M686" t="str">
            <v>323</v>
          </cell>
          <cell r="N686" t="str">
            <v>12</v>
          </cell>
          <cell r="O686" t="str">
            <v>36</v>
          </cell>
          <cell r="P686" t="str">
            <v>0</v>
          </cell>
          <cell r="Q686" t="str">
            <v>1</v>
          </cell>
          <cell r="R686" t="str">
            <v>1</v>
          </cell>
          <cell r="S686" t="str">
            <v>Não</v>
          </cell>
          <cell r="T686" t="str">
            <v xml:space="preserve">HLBU1943174           </v>
          </cell>
          <cell r="U686" t="str">
            <v>22/03/2022</v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 xml:space="preserve">7 </v>
          </cell>
          <cell r="AA686" t="str">
            <v>1</v>
          </cell>
          <cell r="AB686" t="str">
            <v>57</v>
          </cell>
          <cell r="AC686" t="str">
            <v>11</v>
          </cell>
          <cell r="AD686" t="str">
            <v xml:space="preserve">HLBU1943174              </v>
          </cell>
          <cell r="AE686" t="str">
            <v/>
          </cell>
          <cell r="AF686" t="str">
            <v/>
          </cell>
          <cell r="AG686" t="str">
            <v>13682900</v>
          </cell>
          <cell r="AH686" t="str">
            <v>Pendente</v>
          </cell>
          <cell r="AI686" t="str">
            <v>Não</v>
          </cell>
          <cell r="AJ686" t="str">
            <v>25/02/2022</v>
          </cell>
          <cell r="AK686" t="str">
            <v>Marítimo</v>
          </cell>
          <cell r="AL686" t="str">
            <v>03/03/2022</v>
          </cell>
          <cell r="AM686" t="str">
            <v>18/03/2022</v>
          </cell>
          <cell r="AN686" t="str">
            <v xml:space="preserve">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>
            <v>44637</v>
          </cell>
          <cell r="AK5">
            <v>44637</v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>Produtivo</v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>Produtivo</v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>Produtivo</v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>Produtivo</v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>Produtivo</v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>Produtivo</v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>Produtivo</v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>
            <v>44621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44563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0817900
SAO PAULO</v>
          </cell>
          <cell r="AB99" t="str">
            <v>EADI SANTO ANDRE TERMINAL DE CARGAS LTDA.</v>
          </cell>
          <cell r="AC99">
            <v>44641</v>
          </cell>
          <cell r="AD99" t="str">
            <v>22/0531102-5</v>
          </cell>
          <cell r="AE99">
            <v>44641</v>
          </cell>
          <cell r="AF99" t="str">
            <v>Verde</v>
          </cell>
          <cell r="AG99">
            <v>44641</v>
          </cell>
          <cell r="AH99" t="str">
            <v/>
          </cell>
          <cell r="AI99" t="str">
            <v/>
          </cell>
          <cell r="AJ99">
            <v>44641</v>
          </cell>
          <cell r="AK99">
            <v>44641</v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44563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0817900
SAO PAULO</v>
          </cell>
          <cell r="AB103" t="str">
            <v>EADI SANTO ANDRE TERMINAL DE CARGAS LTDA.</v>
          </cell>
          <cell r="AC103">
            <v>44642</v>
          </cell>
          <cell r="AD103" t="str">
            <v>22/0546975-3</v>
          </cell>
          <cell r="AE103">
            <v>44642</v>
          </cell>
          <cell r="AF103" t="str">
            <v>Verde</v>
          </cell>
          <cell r="AG103">
            <v>44642</v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>
            <v>44642</v>
          </cell>
          <cell r="AK105">
            <v>44642</v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44557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0817800
PORTO DE SANTOS</v>
          </cell>
          <cell r="AB110" t="str">
            <v>BRASIL TERMINAL PORTUÁRIO S/A</v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44563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0817900
SAO PAULO</v>
          </cell>
          <cell r="AB111" t="str">
            <v>EADI SANTO ANDRE TERMINAL DE CARGAS LTDA.</v>
          </cell>
          <cell r="AC111">
            <v>44638</v>
          </cell>
          <cell r="AD111" t="str">
            <v>22/0521419-4</v>
          </cell>
          <cell r="AE111">
            <v>44638</v>
          </cell>
          <cell r="AF111" t="str">
            <v>Verde</v>
          </cell>
          <cell r="AG111">
            <v>44638</v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44557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0817800
PORTO DE SANTOS</v>
          </cell>
          <cell r="AB130" t="str">
            <v>BRASIL TERMINAL PORTUÁRIO S/A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44563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0817900
SAO PAULO</v>
          </cell>
          <cell r="AB132" t="str">
            <v>EADI SANTO ANDRE TERMINAL DE CARGAS LTDA.</v>
          </cell>
          <cell r="AC132">
            <v>44642</v>
          </cell>
          <cell r="AD132" t="str">
            <v>22/0546992-3</v>
          </cell>
          <cell r="AE132">
            <v>44642</v>
          </cell>
          <cell r="AF132" t="str">
            <v>Verde</v>
          </cell>
          <cell r="AG132">
            <v>44642</v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>
            <v>44635</v>
          </cell>
          <cell r="AK139">
            <v>44635</v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44556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0817800
PORTO DE SANTOS</v>
          </cell>
          <cell r="AB153" t="str">
            <v>BRASIL TERMINAL PORTUÁRIO S/A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44556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0817800
PORTO DE SANTOS</v>
          </cell>
          <cell r="AB154" t="str">
            <v>BRASIL TERMINAL PORTUÁRIO S/A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44556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0817800
PORTO DE SANTOS</v>
          </cell>
          <cell r="AB156" t="str">
            <v>BRASIL TERMINAL PORTUÁRIO S/A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>
            <v>44637</v>
          </cell>
          <cell r="AK165">
            <v>44637</v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>
            <v>44641</v>
          </cell>
          <cell r="AK177">
            <v>44641</v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44563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0817900
SAO PAULO</v>
          </cell>
          <cell r="AB184" t="str">
            <v>EADI SANTO ANDRE TERMINAL DE CARGAS LTDA.</v>
          </cell>
          <cell r="AC184">
            <v>44642</v>
          </cell>
          <cell r="AD184" t="str">
            <v>22/0547009-3</v>
          </cell>
          <cell r="AE184">
            <v>44642</v>
          </cell>
          <cell r="AF184" t="str">
            <v>Verde</v>
          </cell>
          <cell r="AG184">
            <v>44642</v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>
            <v>44637</v>
          </cell>
          <cell r="AK188">
            <v>44637</v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44563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0817900
SAO PAULO</v>
          </cell>
          <cell r="AB196" t="str">
            <v>EADI SANTO ANDRE TERMINAL DE CARGAS LTDA.</v>
          </cell>
          <cell r="AC196">
            <v>44638</v>
          </cell>
          <cell r="AD196" t="str">
            <v>22/0521420-8</v>
          </cell>
          <cell r="AE196">
            <v>44638</v>
          </cell>
          <cell r="AF196" t="str">
            <v>Verde</v>
          </cell>
          <cell r="AG196">
            <v>44638</v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44561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0817800
PORTO DE SANTOS</v>
          </cell>
          <cell r="AB212" t="str">
            <v>BRASIL TERMINAL PORTUÁRIO S/A</v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44561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0817800
PORTO DE SANTOS</v>
          </cell>
          <cell r="AB226" t="str">
            <v>BRASIL TERMINAL PORTUÁRIO S/A</v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44571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0817900
SAO PAULO</v>
          </cell>
          <cell r="AB228" t="str">
            <v>EADI SANTO ANDRE TERMINAL DE CARGAS LTDA.</v>
          </cell>
          <cell r="AC228">
            <v>44638</v>
          </cell>
          <cell r="AD228" t="str">
            <v>22/0521444-5</v>
          </cell>
          <cell r="AE228">
            <v>44638</v>
          </cell>
          <cell r="AF228" t="str">
            <v>Verde</v>
          </cell>
          <cell r="AG228">
            <v>44638</v>
          </cell>
          <cell r="AH228" t="str">
            <v/>
          </cell>
          <cell r="AI228" t="str">
            <v/>
          </cell>
          <cell r="AJ228">
            <v>44641</v>
          </cell>
          <cell r="AK228">
            <v>44641</v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>
            <v>44637</v>
          </cell>
          <cell r="AH229" t="str">
            <v/>
          </cell>
          <cell r="AI229" t="str">
            <v/>
          </cell>
          <cell r="AJ229">
            <v>44637</v>
          </cell>
          <cell r="AK229">
            <v>44637</v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>
            <v>44621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>
            <v>44621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>
            <v>44621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>
            <v>44621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>
            <v>44621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>
            <v>44621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>
            <v>44621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>
            <v>44621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>
            <v>44621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>
            <v>44621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>
            <v>44621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>
            <v>44621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>
            <v>44621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>
            <v>44621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>
            <v>44621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>
            <v>44621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>
            <v>44621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>
            <v>44621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>
            <v>44621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>
            <v>44641</v>
          </cell>
          <cell r="AK272">
            <v>44641</v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>
            <v>44637</v>
          </cell>
          <cell r="AK279">
            <v>44637</v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>
            <v>44635</v>
          </cell>
          <cell r="AK314">
            <v>44635</v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44580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>0817800
PORTO DE SANTOS</v>
          </cell>
          <cell r="AB321" t="str">
            <v>BRASIL TERMINAL PORTUÁRIO S/A</v>
          </cell>
          <cell r="AC321">
            <v>44635</v>
          </cell>
          <cell r="AD321" t="str">
            <v>22/0494917-4</v>
          </cell>
          <cell r="AE321">
            <v>44635</v>
          </cell>
          <cell r="AF321" t="str">
            <v>Verde</v>
          </cell>
          <cell r="AG321">
            <v>44635</v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44576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0817800
PORTO DE SANTOS</v>
          </cell>
          <cell r="AB324" t="str">
            <v>BRASIL TERMINAL PORTUÁRIO S/A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44576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0817800
PORTO DE SANTOS</v>
          </cell>
          <cell r="AB338" t="str">
            <v>BRASIL TERMINAL PORTUÁRIO S/A</v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44580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0817900
SAO PAULO</v>
          </cell>
          <cell r="AB339" t="str">
            <v>EADI SANTO ANDRE TERMINAL DE CARGAS LTDA.</v>
          </cell>
          <cell r="AC339">
            <v>44642</v>
          </cell>
          <cell r="AD339" t="str">
            <v>22/0543265-5</v>
          </cell>
          <cell r="AE339">
            <v>44642</v>
          </cell>
          <cell r="AF339" t="str">
            <v>Verde</v>
          </cell>
          <cell r="AG339">
            <v>44642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>
            <v>44635</v>
          </cell>
          <cell r="AK354">
            <v>44635</v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44580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0817900
SAO PAULO</v>
          </cell>
          <cell r="AB357" t="str">
            <v>EADI SANTO ANDRE TERMINAL DE CARGAS LTDA.</v>
          </cell>
          <cell r="AC357">
            <v>44643</v>
          </cell>
          <cell r="AD357" t="str">
            <v>22/0552640-4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44580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0817900
SAO PAULO</v>
          </cell>
          <cell r="AB371" t="str">
            <v>EADI SANTO ANDRE TERMINAL DE CARGAS LTDA.</v>
          </cell>
          <cell r="AC371">
            <v>44637</v>
          </cell>
          <cell r="AD371" t="str">
            <v>22/0512557-4</v>
          </cell>
          <cell r="AE371">
            <v>44637</v>
          </cell>
          <cell r="AF371" t="str">
            <v>Verde</v>
          </cell>
          <cell r="AG371">
            <v>44637</v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44576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0817800
PORTO DE SANTOS</v>
          </cell>
          <cell r="AB376" t="str">
            <v>BRASIL TERMINAL PORTUÁRIO S/A</v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>0817800
PORTO DE SANTOS</v>
          </cell>
          <cell r="AB381" t="str">
            <v>BRASIL TERMINAL PORTUÁRIO S/A</v>
          </cell>
          <cell r="AC381">
            <v>44635</v>
          </cell>
          <cell r="AD381" t="str">
            <v>22/0496613-3</v>
          </cell>
          <cell r="AE381">
            <v>44636</v>
          </cell>
          <cell r="AF381" t="str">
            <v>Verde</v>
          </cell>
          <cell r="AG381">
            <v>44636</v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0817800
PORTO DE SANTOS</v>
          </cell>
          <cell r="AB387" t="str">
            <v>BRASIL TERMINAL PORTUÁRIO S/A</v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0817900
SAO PAULO</v>
          </cell>
          <cell r="AB394" t="str">
            <v>EADI SANTO ANDRE TERMINAL DE CARGAS LTDA.</v>
          </cell>
          <cell r="AC394">
            <v>44642</v>
          </cell>
          <cell r="AD394" t="str">
            <v>22/0547021-2</v>
          </cell>
          <cell r="AE394">
            <v>44642</v>
          </cell>
          <cell r="AF394" t="str">
            <v>Verde</v>
          </cell>
          <cell r="AG394">
            <v>44642</v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0817800
PORTO DE SANTOS</v>
          </cell>
          <cell r="AB407" t="str">
            <v>BRASIL TERMINAL PORTUÁRIO S/A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0817800
PORTO DE SANTOS</v>
          </cell>
          <cell r="AB424" t="str">
            <v>BRASIL TERMINAL PORTUÁRIO S/A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>0817800
PORTO DE SANTOS</v>
          </cell>
          <cell r="AB470" t="str">
            <v>BRASIL TERMINAL PORTUÁRIO S/A</v>
          </cell>
          <cell r="AC470">
            <v>44637</v>
          </cell>
          <cell r="AD470" t="str">
            <v>22/0510332-5</v>
          </cell>
          <cell r="AE470">
            <v>44637</v>
          </cell>
          <cell r="AF470" t="str">
            <v>Verde</v>
          </cell>
          <cell r="AG470">
            <v>44637</v>
          </cell>
          <cell r="AH470" t="str">
            <v/>
          </cell>
          <cell r="AI470" t="str">
            <v/>
          </cell>
          <cell r="AJ470">
            <v>44638</v>
          </cell>
          <cell r="AK470">
            <v>44638</v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>
            <v>44635</v>
          </cell>
          <cell r="AF482" t="str">
            <v>Verde</v>
          </cell>
          <cell r="AG482">
            <v>44635</v>
          </cell>
          <cell r="AH482" t="str">
            <v/>
          </cell>
          <cell r="AI482" t="str">
            <v/>
          </cell>
          <cell r="AJ482">
            <v>44641</v>
          </cell>
          <cell r="AK482">
            <v>44641</v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44588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>0817900
SAO PAULO</v>
          </cell>
          <cell r="AB484" t="str">
            <v>EADI SANTO ANDRE TERMINAL DE CARGAS LTDA.</v>
          </cell>
          <cell r="AC484">
            <v>44643</v>
          </cell>
          <cell r="AD484" t="str">
            <v>22/0552328-6</v>
          </cell>
          <cell r="AE484">
            <v>44643</v>
          </cell>
          <cell r="AF484" t="str">
            <v>Verde</v>
          </cell>
          <cell r="AG484">
            <v>44643</v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>
            <v>44638</v>
          </cell>
          <cell r="AK488">
            <v>44638</v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44588</v>
          </cell>
          <cell r="Q493" t="str">
            <v>9710220 - UASC AL KHOR</v>
          </cell>
          <cell r="R493" t="str">
            <v>FCL</v>
          </cell>
          <cell r="S493">
            <v>44582</v>
          </cell>
          <cell r="T493">
            <v>44611</v>
          </cell>
          <cell r="U493" t="str">
            <v>152205028160381</v>
          </cell>
          <cell r="V493">
            <v>44611</v>
          </cell>
          <cell r="W493" t="str">
            <v/>
          </cell>
          <cell r="X493" t="str">
            <v/>
          </cell>
          <cell r="Y493" t="str">
            <v/>
          </cell>
          <cell r="Z493" t="str">
            <v>0817800
PORTO DE SANTOS</v>
          </cell>
          <cell r="AA493" t="str">
            <v>0817800
PORTO DE SANTOS</v>
          </cell>
          <cell r="AB493" t="str">
            <v>BRASIL TERMINAL PORTUÁRIO S/A</v>
          </cell>
          <cell r="AC493">
            <v>44630</v>
          </cell>
          <cell r="AD493" t="str">
            <v>22/0468624-6</v>
          </cell>
          <cell r="AE493">
            <v>44631</v>
          </cell>
          <cell r="AF493" t="str">
            <v>Verde</v>
          </cell>
          <cell r="AG493">
            <v>44631</v>
          </cell>
          <cell r="AH493" t="str">
            <v/>
          </cell>
          <cell r="AI493" t="str">
            <v/>
          </cell>
          <cell r="AJ493">
            <v>44637</v>
          </cell>
          <cell r="AK493">
            <v>44637</v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44588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0817900
SAO PAULO</v>
          </cell>
          <cell r="AB495" t="str">
            <v>EADI SANTO ANDRE TERMINAL DE CARGAS LTDA.</v>
          </cell>
          <cell r="AC495">
            <v>44638</v>
          </cell>
          <cell r="AD495" t="str">
            <v>22/0521445-3</v>
          </cell>
          <cell r="AE495">
            <v>44638</v>
          </cell>
          <cell r="AF495" t="str">
            <v>Verde</v>
          </cell>
          <cell r="AG495">
            <v>44638</v>
          </cell>
          <cell r="AH495" t="str">
            <v/>
          </cell>
          <cell r="AI495" t="str">
            <v/>
          </cell>
          <cell r="AJ495">
            <v>44641</v>
          </cell>
          <cell r="AK495">
            <v>44641</v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44583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>
            <v>44637</v>
          </cell>
          <cell r="AH497" t="str">
            <v/>
          </cell>
          <cell r="AI497" t="str">
            <v/>
          </cell>
          <cell r="AJ497">
            <v>44641</v>
          </cell>
          <cell r="AK497">
            <v>44641</v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44588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44588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0817900
SAO PAULO</v>
          </cell>
          <cell r="AB503" t="str">
            <v>EADI SANTO ANDRE TERMINAL DE CARGAS LTDA.</v>
          </cell>
          <cell r="AC503">
            <v>44641</v>
          </cell>
          <cell r="AD503" t="str">
            <v>22/0536795-0</v>
          </cell>
          <cell r="AE503">
            <v>44642</v>
          </cell>
          <cell r="AF503" t="str">
            <v>Verde</v>
          </cell>
          <cell r="AG503">
            <v>44642</v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44583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0817800
PORTO DE SANTOS</v>
          </cell>
          <cell r="AB505" t="str">
            <v>BRASIL TERMINAL PORTUÁRIO S/A</v>
          </cell>
          <cell r="AC505" t="str">
            <v/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44588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0817900
SAO PAULO</v>
          </cell>
          <cell r="AB507" t="str">
            <v>EADI SANTO ANDRE TERMINAL DE CARGAS LTDA.</v>
          </cell>
          <cell r="AC507">
            <v>44638</v>
          </cell>
          <cell r="AD507" t="str">
            <v>22/0521446-1</v>
          </cell>
          <cell r="AE507">
            <v>44638</v>
          </cell>
          <cell r="AF507" t="str">
            <v>Verde</v>
          </cell>
          <cell r="AG507">
            <v>44638</v>
          </cell>
          <cell r="AH507" t="str">
            <v/>
          </cell>
          <cell r="AI507" t="str">
            <v/>
          </cell>
          <cell r="AJ507">
            <v>44642</v>
          </cell>
          <cell r="AK507">
            <v>44642</v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>
            <v>44642</v>
          </cell>
          <cell r="AK509">
            <v>44642</v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44588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>0817900
SAO PAULO</v>
          </cell>
          <cell r="AB517" t="str">
            <v>EADI SANTO ANDRE TERMINAL DE CARGAS LTDA.</v>
          </cell>
          <cell r="AC517">
            <v>44642</v>
          </cell>
          <cell r="AD517" t="str">
            <v>22/0547040-9</v>
          </cell>
          <cell r="AE517">
            <v>44642</v>
          </cell>
          <cell r="AF517" t="str">
            <v>Verde</v>
          </cell>
          <cell r="AG517">
            <v>44642</v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44588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>0817800
PORTO DE SANTOS</v>
          </cell>
          <cell r="AB520" t="str">
            <v>BRASIL TERMINAL PORTUÁRIO S/A</v>
          </cell>
          <cell r="AC520">
            <v>44637</v>
          </cell>
          <cell r="AD520" t="str">
            <v>22/0512773-9</v>
          </cell>
          <cell r="AE520">
            <v>44637</v>
          </cell>
          <cell r="AF520" t="str">
            <v>Verde</v>
          </cell>
          <cell r="AG520">
            <v>44637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44588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>0817800
PORTO DE SANTOS</v>
          </cell>
          <cell r="AB530" t="str">
            <v>BRASIL TERMINAL PORTUÁRIO S/A</v>
          </cell>
          <cell r="AC530">
            <v>44637</v>
          </cell>
          <cell r="AD530" t="str">
            <v>22/0515292-0</v>
          </cell>
          <cell r="AE530">
            <v>44638</v>
          </cell>
          <cell r="AF530" t="str">
            <v>Verde</v>
          </cell>
          <cell r="AG530">
            <v>44638</v>
          </cell>
          <cell r="AH530" t="str">
            <v/>
          </cell>
          <cell r="AI530" t="str">
            <v/>
          </cell>
          <cell r="AJ530">
            <v>44642</v>
          </cell>
          <cell r="AK530">
            <v>44642</v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>
            <v>44638</v>
          </cell>
          <cell r="AK532">
            <v>44638</v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44582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0817800
PORTO DE SANTOS</v>
          </cell>
          <cell r="AB541" t="str">
            <v>BRASIL TERMINAL PORTUÁRIO S/A</v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>0817800
PORTO DE SANTOS</v>
          </cell>
          <cell r="AB558" t="str">
            <v>BRASIL TERMINAL PORTUÁRIO S/A</v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44588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>0817800
PORTO DE SANTOS</v>
          </cell>
          <cell r="AB575" t="str">
            <v>BRASIL TERMINAL PORTUÁRIO S/A</v>
          </cell>
          <cell r="AC575">
            <v>44636</v>
          </cell>
          <cell r="AD575" t="str">
            <v>22/0503596-6</v>
          </cell>
          <cell r="AE575">
            <v>44636</v>
          </cell>
          <cell r="AF575" t="str">
            <v>Verde</v>
          </cell>
          <cell r="AG575">
            <v>44636</v>
          </cell>
          <cell r="AH575" t="str">
            <v/>
          </cell>
          <cell r="AI575" t="str">
            <v/>
          </cell>
          <cell r="AJ575">
            <v>44638</v>
          </cell>
          <cell r="AK575">
            <v>44638</v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>
            <v>44641</v>
          </cell>
          <cell r="AK576">
            <v>44641</v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44588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>0817800
PORTO DE SANTOS</v>
          </cell>
          <cell r="AB577" t="str">
            <v>BRASIL TERMINAL PORTUÁRIO S/A</v>
          </cell>
          <cell r="AC577">
            <v>44636</v>
          </cell>
          <cell r="AD577" t="str">
            <v>22/0503594-0</v>
          </cell>
          <cell r="AE577">
            <v>44636</v>
          </cell>
          <cell r="AF577" t="str">
            <v>Verde</v>
          </cell>
          <cell r="AG577">
            <v>44636</v>
          </cell>
          <cell r="AH577" t="str">
            <v/>
          </cell>
          <cell r="AI577" t="str">
            <v/>
          </cell>
          <cell r="AJ577">
            <v>44641</v>
          </cell>
          <cell r="AK577">
            <v>44641</v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>
            <v>44637</v>
          </cell>
          <cell r="AK580">
            <v>44637</v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44583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0817800
PORTO DE SANTOS</v>
          </cell>
          <cell r="AB585" t="str">
            <v>BRASIL TERMINAL PORTUÁRIO S/A</v>
          </cell>
          <cell r="AC585" t="str">
            <v/>
          </cell>
          <cell r="AD585" t="str">
            <v/>
          </cell>
          <cell r="AE585" t="str">
            <v/>
          </cell>
          <cell r="AF585" t="str">
            <v/>
          </cell>
          <cell r="AG585" t="str">
            <v/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>
            <v>44635</v>
          </cell>
          <cell r="AF589" t="str">
            <v>Verde</v>
          </cell>
          <cell r="AG589">
            <v>44635</v>
          </cell>
          <cell r="AH589" t="str">
            <v/>
          </cell>
          <cell r="AI589" t="str">
            <v/>
          </cell>
          <cell r="AJ589">
            <v>44635</v>
          </cell>
          <cell r="AK589">
            <v>44635</v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44588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0817900
SAO PAULO</v>
          </cell>
          <cell r="AB593" t="str">
            <v>EADI SANTO ANDRE TERMINAL DE CARGAS LTDA.</v>
          </cell>
          <cell r="AC593">
            <v>44638</v>
          </cell>
          <cell r="AD593" t="str">
            <v>22/0523536-1</v>
          </cell>
          <cell r="AE593">
            <v>44638</v>
          </cell>
          <cell r="AF593" t="str">
            <v>Verde</v>
          </cell>
          <cell r="AG593">
            <v>44638</v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44588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0817900
SAO PAULO</v>
          </cell>
          <cell r="AB599" t="str">
            <v>EADI SANTO ANDRE TERMINAL DE CARGAS LTDA.</v>
          </cell>
          <cell r="AC599">
            <v>44638</v>
          </cell>
          <cell r="AD599" t="str">
            <v>22/0521421-6</v>
          </cell>
          <cell r="AE599">
            <v>44638</v>
          </cell>
          <cell r="AF599" t="str">
            <v>Verde</v>
          </cell>
          <cell r="AG599">
            <v>44638</v>
          </cell>
          <cell r="AH599" t="str">
            <v/>
          </cell>
          <cell r="AI599" t="str">
            <v/>
          </cell>
          <cell r="AJ599">
            <v>44642</v>
          </cell>
          <cell r="AK599">
            <v>44642</v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>
            <v>44635</v>
          </cell>
          <cell r="AF603" t="str">
            <v>Verde</v>
          </cell>
          <cell r="AG603">
            <v>44635</v>
          </cell>
          <cell r="AH603" t="str">
            <v/>
          </cell>
          <cell r="AI603" t="str">
            <v/>
          </cell>
          <cell r="AJ603">
            <v>44635</v>
          </cell>
          <cell r="AK603">
            <v>44635</v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>
            <v>44621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44591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0817800
PORTO DE SANTOS</v>
          </cell>
          <cell r="AB623" t="str">
            <v>BRASIL TERMINAL PORTUÁRIO S/A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>
            <v>44641</v>
          </cell>
          <cell r="AK627">
            <v>44641</v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>
            <v>44635</v>
          </cell>
          <cell r="AK637">
            <v>44635</v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>
            <v>44641</v>
          </cell>
          <cell r="AK641">
            <v>44641</v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44596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>0817900
SAO PAULO</v>
          </cell>
          <cell r="AB643" t="str">
            <v>EADI SANTO ANDRE TERMINAL DE CARGAS LTDA.</v>
          </cell>
          <cell r="AC643">
            <v>44642</v>
          </cell>
          <cell r="AD643" t="str">
            <v>22/0542576-4</v>
          </cell>
          <cell r="AE643">
            <v>44642</v>
          </cell>
          <cell r="AF643" t="str">
            <v>Verde</v>
          </cell>
          <cell r="AG643">
            <v>44642</v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>
            <v>44635</v>
          </cell>
          <cell r="AK651">
            <v>44635</v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>
            <v>44641</v>
          </cell>
          <cell r="AK671">
            <v>44641</v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>0817800
PORTO DE SANTOS</v>
          </cell>
          <cell r="AB678" t="str">
            <v>BRASIL TERMINAL PORTUÁRIO S/A</v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44591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0817800
PORTO DE SANTOS</v>
          </cell>
          <cell r="AB679" t="str">
            <v>BRASIL TERMINAL PORTUÁRIO S/A</v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44591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0817800
PORTO DE SANTOS</v>
          </cell>
          <cell r="AB688" t="str">
            <v>BRASIL TERMINAL PORTUÁRIO S/A</v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44591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0817800
PORTO DE SANTOS</v>
          </cell>
          <cell r="AB689" t="str">
            <v>BRASIL TERMINAL PORTUÁRIO S/A</v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>
            <v>44636</v>
          </cell>
          <cell r="AK693">
            <v>44636</v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44596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>0817800
PORTO DE SANTOS</v>
          </cell>
          <cell r="AB694" t="str">
            <v>BRASIL TERMINAL PORTUÁRIO S/A</v>
          </cell>
          <cell r="AC694">
            <v>44637</v>
          </cell>
          <cell r="AD694" t="str">
            <v>22/0515186-9</v>
          </cell>
          <cell r="AE694">
            <v>44638</v>
          </cell>
          <cell r="AF694" t="str">
            <v>Verde</v>
          </cell>
          <cell r="AG694">
            <v>44638</v>
          </cell>
          <cell r="AH694" t="str">
            <v/>
          </cell>
          <cell r="AI694" t="str">
            <v/>
          </cell>
          <cell r="AJ694">
            <v>44638</v>
          </cell>
          <cell r="AK694">
            <v>44638</v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44596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0817900
SAO PAULO</v>
          </cell>
          <cell r="AB700" t="str">
            <v>EADI SANTO ANDRE TERMINAL DE CARGAS LTDA.</v>
          </cell>
          <cell r="AC700">
            <v>44643</v>
          </cell>
          <cell r="AD700" t="str">
            <v>22/0552641-2</v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44596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>0817800
PORTO DE SANTOS</v>
          </cell>
          <cell r="AB705" t="str">
            <v>BRASIL TERMINAL PORTUÁRIO S/A</v>
          </cell>
          <cell r="AC705">
            <v>44637</v>
          </cell>
          <cell r="AD705" t="str">
            <v>22/0512559-0</v>
          </cell>
          <cell r="AE705">
            <v>44637</v>
          </cell>
          <cell r="AF705" t="str">
            <v>Verde</v>
          </cell>
          <cell r="AG705">
            <v>44637</v>
          </cell>
          <cell r="AH705" t="str">
            <v/>
          </cell>
          <cell r="AI705" t="str">
            <v/>
          </cell>
          <cell r="AJ705">
            <v>44638</v>
          </cell>
          <cell r="AK705">
            <v>44638</v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44596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0817900
SAO PAULO</v>
          </cell>
          <cell r="AB706" t="str">
            <v>EADI SANTO ANDRE TERMINAL DE CARGAS LTDA.</v>
          </cell>
          <cell r="AC706">
            <v>44637</v>
          </cell>
          <cell r="AD706" t="str">
            <v>22/0512558-2</v>
          </cell>
          <cell r="AE706">
            <v>44637</v>
          </cell>
          <cell r="AF706" t="str">
            <v>Verde</v>
          </cell>
          <cell r="AG706">
            <v>44637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>
            <v>44637</v>
          </cell>
          <cell r="AK707">
            <v>44637</v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44591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>0817800
PORTO DE SANTOS</v>
          </cell>
          <cell r="AB709" t="str">
            <v>BRASIL TERMINAL PORTUÁRIO S/A</v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>
            <v>44642</v>
          </cell>
          <cell r="AK713">
            <v>44642</v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44596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0817900
SAO PAULO</v>
          </cell>
          <cell r="AB715" t="str">
            <v>EADI SANTO ANDRE TERMINAL DE CARGAS LTDA.</v>
          </cell>
          <cell r="AC715">
            <v>44636</v>
          </cell>
          <cell r="AD715" t="str">
            <v>22/0503598-2</v>
          </cell>
          <cell r="AE715">
            <v>44636</v>
          </cell>
          <cell r="AF715" t="str">
            <v>Verde</v>
          </cell>
          <cell r="AG715">
            <v>44636</v>
          </cell>
          <cell r="AH715" t="str">
            <v/>
          </cell>
          <cell r="AI715" t="str">
            <v/>
          </cell>
          <cell r="AJ715">
            <v>44637</v>
          </cell>
          <cell r="AK715">
            <v>44637</v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44591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0817800
PORTO DE SANTOS</v>
          </cell>
          <cell r="AB717" t="str">
            <v>BRASIL TERMINAL PORTUÁRIO S/A</v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44591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>0817800
PORTO DE SANTOS</v>
          </cell>
          <cell r="AB731" t="str">
            <v>BRASIL TERMINAL PORTUÁRIO S/A</v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>0817800
PORTO DE SANTOS</v>
          </cell>
          <cell r="AB732" t="str">
            <v>BRASIL TERMINAL PORTUÁRIO S/A</v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44596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>0817800
PORTO DE SANTOS</v>
          </cell>
          <cell r="AB733" t="str">
            <v>BRASIL TERMINAL PORTUÁRIO S/A</v>
          </cell>
          <cell r="AC733">
            <v>44641</v>
          </cell>
          <cell r="AD733" t="str">
            <v>22/0532178-0</v>
          </cell>
          <cell r="AE733">
            <v>44641</v>
          </cell>
          <cell r="AF733" t="str">
            <v>Verde</v>
          </cell>
          <cell r="AG733">
            <v>44641</v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44591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0817800
PORTO DE SANTOS</v>
          </cell>
          <cell r="AB734" t="str">
            <v>BRASIL TERMINAL PORTUÁRIO S/A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 t="str">
            <v/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 t="str">
            <v/>
          </cell>
          <cell r="AK737" t="str">
            <v/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44596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>0817800
PORTO DE SANTOS</v>
          </cell>
          <cell r="AB740" t="str">
            <v>BRASIL TERMINAL PORTUÁRIO S/A</v>
          </cell>
          <cell r="AC740">
            <v>44635</v>
          </cell>
          <cell r="AD740" t="str">
            <v>22/0496920-5</v>
          </cell>
          <cell r="AE740">
            <v>44636</v>
          </cell>
          <cell r="AF740" t="str">
            <v>Verde</v>
          </cell>
          <cell r="AG740">
            <v>44636</v>
          </cell>
          <cell r="AH740" t="str">
            <v/>
          </cell>
          <cell r="AI740" t="str">
            <v/>
          </cell>
          <cell r="AJ740">
            <v>44636</v>
          </cell>
          <cell r="AK740">
            <v>44636</v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44596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>0817800
PORTO DE SANTOS</v>
          </cell>
          <cell r="AB741" t="str">
            <v>BRASIL TERMINAL PORTUÁRIO S/A</v>
          </cell>
          <cell r="AC741">
            <v>44643</v>
          </cell>
          <cell r="AD741" t="str">
            <v>22/0552935-7</v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44596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>0817800
PORTO DE SANTOS</v>
          </cell>
          <cell r="AB746" t="str">
            <v>BRASIL TERMINAL PORTUÁRIO S/A</v>
          </cell>
          <cell r="AC746">
            <v>44638</v>
          </cell>
          <cell r="AD746" t="str">
            <v>22/0521403-8</v>
          </cell>
          <cell r="AE746">
            <v>44638</v>
          </cell>
          <cell r="AF746" t="str">
            <v>Verde</v>
          </cell>
          <cell r="AG746">
            <v>44638</v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>
            <v>44637</v>
          </cell>
          <cell r="AK747">
            <v>44637</v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44591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0817800
PORTO DE SANTOS</v>
          </cell>
          <cell r="AB749" t="str">
            <v>BRASIL TERMINAL PORTUÁRIO S/A</v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>
            <v>44638</v>
          </cell>
          <cell r="AK751">
            <v>44638</v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44596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>0817800
PORTO DE SANTOS</v>
          </cell>
          <cell r="AB757" t="str">
            <v>BRASIL TERMINAL PORTUÁRIO S/A</v>
          </cell>
          <cell r="AC757">
            <v>44638</v>
          </cell>
          <cell r="AD757" t="str">
            <v>22/0521405-4</v>
          </cell>
          <cell r="AE757">
            <v>44638</v>
          </cell>
          <cell r="AF757" t="str">
            <v>Verde</v>
          </cell>
          <cell r="AG757">
            <v>44638</v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44596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>0817800
PORTO DE SANTOS</v>
          </cell>
          <cell r="AB758" t="str">
            <v>BRASIL TERMINAL PORTUÁRIO S/A</v>
          </cell>
          <cell r="AC758">
            <v>44637</v>
          </cell>
          <cell r="AD758" t="str">
            <v>22/0515293-8</v>
          </cell>
          <cell r="AE758">
            <v>44638</v>
          </cell>
          <cell r="AF758" t="str">
            <v>Verde</v>
          </cell>
          <cell r="AG758">
            <v>44638</v>
          </cell>
          <cell r="AH758" t="str">
            <v/>
          </cell>
          <cell r="AI758" t="str">
            <v/>
          </cell>
          <cell r="AJ758">
            <v>44638</v>
          </cell>
          <cell r="AK758">
            <v>44638</v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44596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0817900
SAO PAULO</v>
          </cell>
          <cell r="AB759" t="str">
            <v>EADI SANTO ANDRE TERMINAL DE CARGAS LTDA.</v>
          </cell>
          <cell r="AC759">
            <v>44641</v>
          </cell>
          <cell r="AD759" t="str">
            <v>22/0532622-7</v>
          </cell>
          <cell r="AE759">
            <v>44641</v>
          </cell>
          <cell r="AF759" t="str">
            <v>Verde</v>
          </cell>
          <cell r="AG759">
            <v>44641</v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44596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0817900
SAO PAULO</v>
          </cell>
          <cell r="AB762" t="str">
            <v>EADI SANTO ANDRE TERMINAL DE CARGAS LTDA.</v>
          </cell>
          <cell r="AC762">
            <v>44635</v>
          </cell>
          <cell r="AD762" t="str">
            <v>22/0494918-2</v>
          </cell>
          <cell r="AE762">
            <v>44635</v>
          </cell>
          <cell r="AF762" t="str">
            <v>Verde</v>
          </cell>
          <cell r="AG762">
            <v>44635</v>
          </cell>
          <cell r="AH762" t="str">
            <v/>
          </cell>
          <cell r="AI762" t="str">
            <v/>
          </cell>
          <cell r="AJ762">
            <v>44641</v>
          </cell>
          <cell r="AK762">
            <v>44641</v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>
            <v>44636</v>
          </cell>
          <cell r="AK763">
            <v>44636</v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44591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0817800
PORTO DE SANTOS</v>
          </cell>
          <cell r="AB766" t="str">
            <v>BRASIL TERMINAL PORTUÁRIO S/A</v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>
            <v>44636</v>
          </cell>
          <cell r="AK770">
            <v>44636</v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44596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44638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>0817800
PORTO DE SANTOS</v>
          </cell>
          <cell r="AB773" t="str">
            <v>BRASIL TERMINAL PORTUÁRIO S/A</v>
          </cell>
          <cell r="AC773">
            <v>44641</v>
          </cell>
          <cell r="AD773" t="str">
            <v>22/0531105-0</v>
          </cell>
          <cell r="AE773">
            <v>44641</v>
          </cell>
          <cell r="AF773" t="str">
            <v>Verde</v>
          </cell>
          <cell r="AG773">
            <v>44641</v>
          </cell>
          <cell r="AH773" t="str">
            <v/>
          </cell>
          <cell r="AI773" t="str">
            <v/>
          </cell>
          <cell r="AJ773">
            <v>44641</v>
          </cell>
          <cell r="AK773">
            <v>44641</v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>
            <v>44621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>
            <v>44621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>
            <v>44621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>
            <v>44621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>
            <v>44621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>
            <v>44621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>
            <v>44621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>
            <v>44621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>
            <v>44621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44603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>0817800
PORTO DE SANTOS</v>
          </cell>
          <cell r="AB789" t="str">
            <v>BRASIL TERMINAL PORTUÁRIO S/A</v>
          </cell>
          <cell r="AC789">
            <v>44636</v>
          </cell>
          <cell r="AD789" t="str">
            <v>22/0507162-8</v>
          </cell>
          <cell r="AE789">
            <v>44637</v>
          </cell>
          <cell r="AF789" t="str">
            <v>Verde</v>
          </cell>
          <cell r="AG789">
            <v>44637</v>
          </cell>
          <cell r="AH789" t="str">
            <v/>
          </cell>
          <cell r="AI789" t="str">
            <v/>
          </cell>
          <cell r="AJ789">
            <v>44641</v>
          </cell>
          <cell r="AK789">
            <v>44641</v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44598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0817800
PORTO DE SANTOS</v>
          </cell>
          <cell r="AB796" t="str">
            <v>BRASIL TERMINAL PORTUÁRIO S/A</v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44598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44638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44594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0817800
PORTO DE SANTOS</v>
          </cell>
          <cell r="AB800" t="str">
            <v>BRASIL TERMINAL PORTUÁRIO S/A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44628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>0817800
PORTO DE SANTOS</v>
          </cell>
          <cell r="AB807" t="str">
            <v>BRASIL TERMINAL PORTUÁRIO S/A</v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>
            <v>44635</v>
          </cell>
          <cell r="AK808">
            <v>44635</v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44603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0817900
SAO PAULO</v>
          </cell>
          <cell r="AB809" t="str">
            <v>EADI SANTO ANDRE TERMINAL DE CARGAS LTDA.</v>
          </cell>
          <cell r="AC809">
            <v>44641</v>
          </cell>
          <cell r="AD809" t="str">
            <v>22/0531107-6</v>
          </cell>
          <cell r="AE809">
            <v>44641</v>
          </cell>
          <cell r="AF809" t="str">
            <v>Verde</v>
          </cell>
          <cell r="AG809">
            <v>44641</v>
          </cell>
          <cell r="AH809" t="str">
            <v/>
          </cell>
          <cell r="AI809" t="str">
            <v/>
          </cell>
          <cell r="AJ809">
            <v>44642</v>
          </cell>
          <cell r="AK809">
            <v>44642</v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44598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0817800
PORTO DE SANTOS</v>
          </cell>
          <cell r="AB810" t="str">
            <v>BRASIL TERMINAL PORTUÁRIO S/A</v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>
            <v>44638</v>
          </cell>
          <cell r="AK812">
            <v>44638</v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44603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>0817800
PORTO DE SANTOS</v>
          </cell>
          <cell r="AB813" t="str">
            <v>BRASIL TERMINAL PORTUÁRIO S/A</v>
          </cell>
          <cell r="AC813">
            <v>44638</v>
          </cell>
          <cell r="AD813" t="str">
            <v>22/0525034-4</v>
          </cell>
          <cell r="AE813">
            <v>44641</v>
          </cell>
          <cell r="AF813" t="str">
            <v>Verde</v>
          </cell>
          <cell r="AG813">
            <v>44641</v>
          </cell>
          <cell r="AH813" t="str">
            <v/>
          </cell>
          <cell r="AI813" t="str">
            <v/>
          </cell>
          <cell r="AJ813">
            <v>44642</v>
          </cell>
          <cell r="AK813">
            <v>44642</v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44603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>0817800
PORTO DE SANTOS</v>
          </cell>
          <cell r="AB815" t="str">
            <v>BRASIL TERMINAL PORTUÁRIO S/A</v>
          </cell>
          <cell r="AC815">
            <v>44638</v>
          </cell>
          <cell r="AD815" t="str">
            <v>22/0521406-2</v>
          </cell>
          <cell r="AE815">
            <v>44638</v>
          </cell>
          <cell r="AF815" t="str">
            <v>Verde</v>
          </cell>
          <cell r="AG815">
            <v>44638</v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44603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0817900
SAO PAULO</v>
          </cell>
          <cell r="AB820" t="str">
            <v>EADI SANTO ANDRE TERMINAL DE CARGAS LTDA.</v>
          </cell>
          <cell r="AC820">
            <v>44643</v>
          </cell>
          <cell r="AD820" t="str">
            <v>22/0552936-5</v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44603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0817900
SAO PAULO</v>
          </cell>
          <cell r="AB821" t="str">
            <v>EADI SANTO ANDRE TERMINAL DE CARGAS LTDA.</v>
          </cell>
          <cell r="AC821">
            <v>44642</v>
          </cell>
          <cell r="AD821" t="str">
            <v>22/0547049-2</v>
          </cell>
          <cell r="AE821">
            <v>44642</v>
          </cell>
          <cell r="AF821" t="str">
            <v>Verde</v>
          </cell>
          <cell r="AG821">
            <v>44642</v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>
            <v>44636</v>
          </cell>
          <cell r="AK823">
            <v>44636</v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>
            <v>44603</v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0817900
SAO PAULO</v>
          </cell>
          <cell r="AB824" t="str">
            <v>EADI SANTO ANDRE TERMINAL DE CARGAS LTDA.</v>
          </cell>
          <cell r="AC824">
            <v>44635</v>
          </cell>
          <cell r="AD824" t="str">
            <v>22/0496615-0</v>
          </cell>
          <cell r="AE824">
            <v>44635</v>
          </cell>
          <cell r="AF824" t="str">
            <v>Verde</v>
          </cell>
          <cell r="AG824">
            <v>44635</v>
          </cell>
          <cell r="AH824" t="str">
            <v/>
          </cell>
          <cell r="AI824" t="str">
            <v/>
          </cell>
          <cell r="AJ824">
            <v>44638</v>
          </cell>
          <cell r="AK824">
            <v>44638</v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>
            <v>44603</v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0817900
SAO PAULO</v>
          </cell>
          <cell r="AB826" t="str">
            <v>EADI SANTO ANDRE TERMINAL DE CARGAS LTDA.</v>
          </cell>
          <cell r="AC826">
            <v>44635</v>
          </cell>
          <cell r="AD826" t="str">
            <v>22/0496697-4</v>
          </cell>
          <cell r="AE826">
            <v>44635</v>
          </cell>
          <cell r="AF826" t="str">
            <v>Verde</v>
          </cell>
          <cell r="AG826">
            <v>44635</v>
          </cell>
          <cell r="AH826" t="str">
            <v/>
          </cell>
          <cell r="AI826" t="str">
            <v/>
          </cell>
          <cell r="AJ826">
            <v>44638</v>
          </cell>
          <cell r="AK826">
            <v>44638</v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44603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0817900
SAO PAULO</v>
          </cell>
          <cell r="AB828" t="str">
            <v>EADI SANTO ANDRE TERMINAL DE CARGAS LTDA.</v>
          </cell>
          <cell r="AC828">
            <v>44642</v>
          </cell>
          <cell r="AD828" t="str">
            <v>22/0549470-7</v>
          </cell>
          <cell r="AE828">
            <v>44643</v>
          </cell>
          <cell r="AF828" t="str">
            <v>Verde</v>
          </cell>
          <cell r="AG828">
            <v>44643</v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44628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>
            <v>44636</v>
          </cell>
          <cell r="AK834">
            <v>44636</v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44597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0817800
PORTO DE SANTOS</v>
          </cell>
          <cell r="AB835" t="str">
            <v>BRASIL TERMINAL PORTUÁRIO S/A</v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44603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0817900
SAO PAULO</v>
          </cell>
          <cell r="AB838" t="str">
            <v>EADI SANTO ANDRE TERMINAL DE CARGAS LTDA.</v>
          </cell>
          <cell r="AC838">
            <v>44635</v>
          </cell>
          <cell r="AD838" t="str">
            <v>22/0495142-0</v>
          </cell>
          <cell r="AE838">
            <v>44635</v>
          </cell>
          <cell r="AF838" t="str">
            <v>Verde</v>
          </cell>
          <cell r="AG838">
            <v>44635</v>
          </cell>
          <cell r="AH838" t="str">
            <v/>
          </cell>
          <cell r="AI838" t="str">
            <v/>
          </cell>
          <cell r="AJ838">
            <v>44638</v>
          </cell>
          <cell r="AK838">
            <v>44638</v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44597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0817800
PORTO DE SANTOS</v>
          </cell>
          <cell r="AB841" t="str">
            <v>BRASIL TERMINAL PORTUÁRIO S/A</v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44597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0817800
PORTO DE SANTOS</v>
          </cell>
          <cell r="AB845" t="str">
            <v>BRASIL TERMINAL PORTUÁRIO S/A</v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>0817800
PORTO DE SANTOS</v>
          </cell>
          <cell r="AB848" t="str">
            <v>BRASIL TERMINAL PORTUÁRIO S/A</v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44603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>0817800
PORTO DE SANTOS</v>
          </cell>
          <cell r="AB851" t="str">
            <v>BRASIL TERMINAL PORTUÁRIO S/A</v>
          </cell>
          <cell r="AC851">
            <v>44638</v>
          </cell>
          <cell r="AD851" t="str">
            <v>22/0521447-0</v>
          </cell>
          <cell r="AE851">
            <v>44638</v>
          </cell>
          <cell r="AF851" t="str">
            <v>Verde</v>
          </cell>
          <cell r="AG851">
            <v>44638</v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44603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0817900
SAO PAULO</v>
          </cell>
          <cell r="AB852" t="str">
            <v>EADI SANTO ANDRE TERMINAL DE CARGAS LTDA.</v>
          </cell>
          <cell r="AC852">
            <v>44641</v>
          </cell>
          <cell r="AD852" t="str">
            <v>22/0532181-0</v>
          </cell>
          <cell r="AE852">
            <v>44641</v>
          </cell>
          <cell r="AF852" t="str">
            <v>Verde</v>
          </cell>
          <cell r="AG852">
            <v>44641</v>
          </cell>
          <cell r="AH852" t="str">
            <v/>
          </cell>
          <cell r="AI852" t="str">
            <v/>
          </cell>
          <cell r="AJ852">
            <v>44642</v>
          </cell>
          <cell r="AK852">
            <v>44642</v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>0817800
PORTO DE SANTOS</v>
          </cell>
          <cell r="AB856" t="str">
            <v>BRASIL TERMINAL PORTUÁRIO S/A</v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44597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>0817800
PORTO DE SANTOS</v>
          </cell>
          <cell r="AB860" t="str">
            <v>BRASIL TERMINAL PORTUÁRIO S/A</v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44638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44628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44603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0817900
SAO PAULO</v>
          </cell>
          <cell r="AB870" t="str">
            <v>EADI SANTO ANDRE TERMINAL DE CARGAS LTDA.</v>
          </cell>
          <cell r="AC870">
            <v>44636</v>
          </cell>
          <cell r="AD870" t="str">
            <v>22/0503656-3</v>
          </cell>
          <cell r="AE870">
            <v>44636</v>
          </cell>
          <cell r="AF870" t="str">
            <v>Verde</v>
          </cell>
          <cell r="AG870">
            <v>44636</v>
          </cell>
          <cell r="AH870" t="str">
            <v/>
          </cell>
          <cell r="AI870" t="str">
            <v/>
          </cell>
          <cell r="AJ870">
            <v>44638</v>
          </cell>
          <cell r="AK870">
            <v>44638</v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>
            <v>44636</v>
          </cell>
          <cell r="AK871">
            <v>44636</v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>
            <v>44635</v>
          </cell>
          <cell r="AK873">
            <v>44635</v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44594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>0817800
PORTO DE SANTOS</v>
          </cell>
          <cell r="AB874" t="str">
            <v>BRASIL TERMINAL PORTUÁRIO S/A</v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 t="str">
            <v/>
          </cell>
          <cell r="AJ874" t="str">
            <v/>
          </cell>
          <cell r="AK874" t="str">
            <v/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44597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>0817800
PORTO DE SANTOS</v>
          </cell>
          <cell r="AB876" t="str">
            <v>BRASIL TERMINAL PORTUÁRIO S/A</v>
          </cell>
          <cell r="AC876" t="str">
            <v/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44597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>0817800
PORTO DE SANTOS</v>
          </cell>
          <cell r="AB879" t="str">
            <v>BRASIL TERMINAL PORTUÁRIO S/A</v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44603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>0817900
SAO PAULO</v>
          </cell>
          <cell r="AB881" t="str">
            <v>EADI SANTO ANDRE TERMINAL DE CARGAS LTDA.</v>
          </cell>
          <cell r="AC881">
            <v>44641</v>
          </cell>
          <cell r="AD881" t="str">
            <v>22/0537795-6</v>
          </cell>
          <cell r="AE881">
            <v>44642</v>
          </cell>
          <cell r="AF881" t="str">
            <v>Verde</v>
          </cell>
          <cell r="AG881">
            <v>44642</v>
          </cell>
          <cell r="AH881" t="str">
            <v/>
          </cell>
          <cell r="AI881" t="str">
            <v/>
          </cell>
          <cell r="AJ881">
            <v>44642</v>
          </cell>
          <cell r="AK881">
            <v>44642</v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>
            <v>44641</v>
          </cell>
          <cell r="AK883">
            <v>44641</v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44603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>0817900
SAO PAULO</v>
          </cell>
          <cell r="AB885" t="str">
            <v>EADI SANTO ANDRE TERMINAL DE CARGAS LTDA.</v>
          </cell>
          <cell r="AC885">
            <v>44641</v>
          </cell>
          <cell r="AD885" t="str">
            <v>22/0532336-8</v>
          </cell>
          <cell r="AE885">
            <v>44641</v>
          </cell>
          <cell r="AF885" t="str">
            <v>Verde</v>
          </cell>
          <cell r="AG885">
            <v>44641</v>
          </cell>
          <cell r="AH885" t="str">
            <v/>
          </cell>
          <cell r="AI885" t="str">
            <v/>
          </cell>
          <cell r="AJ885">
            <v>44642</v>
          </cell>
          <cell r="AK885">
            <v>44642</v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44594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0817800
PORTO DE SANTOS</v>
          </cell>
          <cell r="AB886" t="str">
            <v>BRASIL TERMINAL PORTUÁRIO S/A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>
            <v>44641</v>
          </cell>
          <cell r="AK888">
            <v>44641</v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44597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>0817800
PORTO DE SANTOS</v>
          </cell>
          <cell r="AB889" t="str">
            <v>BRASIL TERMINAL PORTUÁRIO S/A</v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>
            <v>44635</v>
          </cell>
          <cell r="AF890" t="str">
            <v>Verde</v>
          </cell>
          <cell r="AG890">
            <v>44635</v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44597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>0817800
PORTO DE SANTOS</v>
          </cell>
          <cell r="AB893" t="str">
            <v>BRASIL TERMINAL PORTUÁRIO S/A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44603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>0817900
SAO PAULO</v>
          </cell>
          <cell r="AB901" t="str">
            <v>EADI SANTO ANDRE TERMINAL DE CARGAS LTDA.</v>
          </cell>
          <cell r="AC901">
            <v>44641</v>
          </cell>
          <cell r="AD901" t="str">
            <v>22/0532205-1</v>
          </cell>
          <cell r="AE901">
            <v>44641</v>
          </cell>
          <cell r="AF901" t="str">
            <v>Verde</v>
          </cell>
          <cell r="AG901">
            <v>44641</v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44628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44603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>0817800
PORTO DE SANTOS</v>
          </cell>
          <cell r="AB903" t="str">
            <v>BRASIL TERMINAL PORTUÁRIO S/A</v>
          </cell>
          <cell r="AC903">
            <v>44636</v>
          </cell>
          <cell r="AD903" t="str">
            <v>22/0503657-1</v>
          </cell>
          <cell r="AE903">
            <v>44636</v>
          </cell>
          <cell r="AF903" t="str">
            <v>Verde</v>
          </cell>
          <cell r="AG903">
            <v>44636</v>
          </cell>
          <cell r="AH903" t="str">
            <v/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44594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0817800
PORTO DE SANTOS</v>
          </cell>
          <cell r="AB907" t="str">
            <v>BRASIL TERMINAL PORTUÁRIO S/A</v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>0817800
PORTO DE SANTOS</v>
          </cell>
          <cell r="AB911" t="str">
            <v>BRASIL TERMINAL PORTUÁRIO S/A</v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44594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>0817800
PORTO DE SANTOS</v>
          </cell>
          <cell r="AB912" t="str">
            <v>BRASIL TERMINAL PORTUÁRIO S/A</v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>
            <v>44635</v>
          </cell>
          <cell r="AF917" t="str">
            <v>Verde</v>
          </cell>
          <cell r="AG917">
            <v>44635</v>
          </cell>
          <cell r="AH917" t="str">
            <v/>
          </cell>
          <cell r="AI917" t="str">
            <v/>
          </cell>
          <cell r="AJ917">
            <v>44635</v>
          </cell>
          <cell r="AK917">
            <v>44635</v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>
            <v>44635</v>
          </cell>
          <cell r="AF918" t="str">
            <v>Verde</v>
          </cell>
          <cell r="AG918">
            <v>44635</v>
          </cell>
          <cell r="AH918" t="str">
            <v/>
          </cell>
          <cell r="AI918" t="str">
            <v/>
          </cell>
          <cell r="AJ918">
            <v>44635</v>
          </cell>
          <cell r="AK918">
            <v>44635</v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>
            <v>44635</v>
          </cell>
          <cell r="AF919" t="str">
            <v>Verde</v>
          </cell>
          <cell r="AG919">
            <v>44635</v>
          </cell>
          <cell r="AH919" t="str">
            <v/>
          </cell>
          <cell r="AI919" t="str">
            <v/>
          </cell>
          <cell r="AJ919">
            <v>44635</v>
          </cell>
          <cell r="AK919">
            <v>44635</v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>
            <v>44635</v>
          </cell>
          <cell r="AF921" t="str">
            <v>Verde</v>
          </cell>
          <cell r="AG921">
            <v>44635</v>
          </cell>
          <cell r="AH921" t="str">
            <v/>
          </cell>
          <cell r="AI921" t="str">
            <v/>
          </cell>
          <cell r="AJ921">
            <v>44635</v>
          </cell>
          <cell r="AK921">
            <v>44635</v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>
            <v>44635</v>
          </cell>
          <cell r="AF923" t="str">
            <v>Verde</v>
          </cell>
          <cell r="AG923">
            <v>44635</v>
          </cell>
          <cell r="AH923" t="str">
            <v/>
          </cell>
          <cell r="AI923" t="str">
            <v/>
          </cell>
          <cell r="AJ923">
            <v>44636</v>
          </cell>
          <cell r="AK923">
            <v>44636</v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>
            <v>44635</v>
          </cell>
          <cell r="AF924" t="str">
            <v>Verde</v>
          </cell>
          <cell r="AG924">
            <v>44635</v>
          </cell>
          <cell r="AH924" t="str">
            <v/>
          </cell>
          <cell r="AI924" t="str">
            <v/>
          </cell>
          <cell r="AJ924">
            <v>44636</v>
          </cell>
          <cell r="AK924">
            <v>44636</v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>
            <v>44635</v>
          </cell>
          <cell r="AF925" t="str">
            <v>Verde</v>
          </cell>
          <cell r="AG925">
            <v>44635</v>
          </cell>
          <cell r="AH925" t="str">
            <v/>
          </cell>
          <cell r="AI925" t="str">
            <v/>
          </cell>
          <cell r="AJ925">
            <v>44636</v>
          </cell>
          <cell r="AK925">
            <v>44636</v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44579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>
            <v>44635</v>
          </cell>
          <cell r="AF926" t="str">
            <v>Verde</v>
          </cell>
          <cell r="AG926">
            <v>44635</v>
          </cell>
          <cell r="AH926" t="str">
            <v/>
          </cell>
          <cell r="AI926" t="str">
            <v/>
          </cell>
          <cell r="AJ926">
            <v>44636</v>
          </cell>
          <cell r="AK926">
            <v>44636</v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>
            <v>44635</v>
          </cell>
          <cell r="AF927" t="str">
            <v>Verde</v>
          </cell>
          <cell r="AG927">
            <v>44635</v>
          </cell>
          <cell r="AH927" t="str">
            <v/>
          </cell>
          <cell r="AI927" t="str">
            <v/>
          </cell>
          <cell r="AJ927">
            <v>44636</v>
          </cell>
          <cell r="AK927">
            <v>44636</v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>
            <v>44635</v>
          </cell>
          <cell r="AF928" t="str">
            <v>Verde</v>
          </cell>
          <cell r="AG928">
            <v>44635</v>
          </cell>
          <cell r="AH928" t="str">
            <v/>
          </cell>
          <cell r="AI928" t="str">
            <v/>
          </cell>
          <cell r="AJ928">
            <v>44636</v>
          </cell>
          <cell r="AK928">
            <v>44636</v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>
            <v>44635</v>
          </cell>
          <cell r="AF929" t="str">
            <v>Verde</v>
          </cell>
          <cell r="AG929">
            <v>44635</v>
          </cell>
          <cell r="AH929" t="str">
            <v/>
          </cell>
          <cell r="AI929" t="str">
            <v/>
          </cell>
          <cell r="AJ929">
            <v>44635</v>
          </cell>
          <cell r="AK929">
            <v>44635</v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44579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>0817800
PORTO DE SANTOS</v>
          </cell>
          <cell r="AB930" t="str">
            <v>BRASIL TERMINAL PORTUÁRIO S/A</v>
          </cell>
          <cell r="AC930">
            <v>44635</v>
          </cell>
          <cell r="AD930" t="str">
            <v>22/0493364-2</v>
          </cell>
          <cell r="AE930">
            <v>44635</v>
          </cell>
          <cell r="AF930" t="str">
            <v>Verde</v>
          </cell>
          <cell r="AG930">
            <v>44635</v>
          </cell>
          <cell r="AH930" t="str">
            <v/>
          </cell>
          <cell r="AI930" t="str">
            <v/>
          </cell>
          <cell r="AJ930">
            <v>44636</v>
          </cell>
          <cell r="AK930">
            <v>44636</v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44579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>0817800
PORTO DE SANTOS</v>
          </cell>
          <cell r="AB934" t="str">
            <v>BRASIL TERMINAL PORTUÁRIO S/A</v>
          </cell>
          <cell r="AC934">
            <v>44635</v>
          </cell>
          <cell r="AD934" t="str">
            <v>22/0493378-2</v>
          </cell>
          <cell r="AE934">
            <v>44635</v>
          </cell>
          <cell r="AF934" t="str">
            <v>Verde</v>
          </cell>
          <cell r="AG934">
            <v>44635</v>
          </cell>
          <cell r="AH934" t="str">
            <v/>
          </cell>
          <cell r="AI934" t="str">
            <v/>
          </cell>
          <cell r="AJ934">
            <v>44636</v>
          </cell>
          <cell r="AK934">
            <v>44636</v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44579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>0817800
PORTO DE SANTOS</v>
          </cell>
          <cell r="AB935" t="str">
            <v>BRASIL TERMINAL PORTUÁRIO S/A</v>
          </cell>
          <cell r="AC935">
            <v>44638</v>
          </cell>
          <cell r="AD935" t="str">
            <v>22/0520837-2</v>
          </cell>
          <cell r="AE935">
            <v>44638</v>
          </cell>
          <cell r="AF935" t="str">
            <v>Verde</v>
          </cell>
          <cell r="AG935">
            <v>44638</v>
          </cell>
          <cell r="AH935" t="str">
            <v/>
          </cell>
          <cell r="AI935" t="str">
            <v/>
          </cell>
          <cell r="AJ935">
            <v>44642</v>
          </cell>
          <cell r="AK935">
            <v>44642</v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44579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>0817800
PORTO DE SANTOS</v>
          </cell>
          <cell r="AB936" t="str">
            <v>BRASIL TERMINAL PORTUÁRIO S/A</v>
          </cell>
          <cell r="AC936">
            <v>44638</v>
          </cell>
          <cell r="AD936" t="str">
            <v>22/0520855-0</v>
          </cell>
          <cell r="AE936">
            <v>44638</v>
          </cell>
          <cell r="AF936" t="str">
            <v>Verde</v>
          </cell>
          <cell r="AG936">
            <v>44638</v>
          </cell>
          <cell r="AH936" t="str">
            <v/>
          </cell>
          <cell r="AI936" t="str">
            <v/>
          </cell>
          <cell r="AJ936">
            <v>44642</v>
          </cell>
          <cell r="AK936">
            <v>44642</v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44579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>0817800
PORTO DE SANTOS</v>
          </cell>
          <cell r="AB937" t="str">
            <v>BRASIL TERMINAL PORTUÁRIO S/A</v>
          </cell>
          <cell r="AC937">
            <v>44638</v>
          </cell>
          <cell r="AD937" t="str">
            <v>22/0521049-0</v>
          </cell>
          <cell r="AE937">
            <v>44638</v>
          </cell>
          <cell r="AF937" t="str">
            <v>Verde</v>
          </cell>
          <cell r="AG937">
            <v>44638</v>
          </cell>
          <cell r="AH937" t="str">
            <v/>
          </cell>
          <cell r="AI937" t="str">
            <v/>
          </cell>
          <cell r="AJ937">
            <v>44642</v>
          </cell>
          <cell r="AK937">
            <v>44642</v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>0817900
SAO PAULO</v>
          </cell>
          <cell r="AB938" t="str">
            <v>EADI SANTO ANDRE TERMINAL DE CARGAS LTDA.</v>
          </cell>
          <cell r="AC938">
            <v>44637</v>
          </cell>
          <cell r="AD938" t="str">
            <v>22/0512918-9</v>
          </cell>
          <cell r="AE938">
            <v>44637</v>
          </cell>
          <cell r="AF938" t="str">
            <v>Verde</v>
          </cell>
          <cell r="AG938">
            <v>44637</v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>0817800
PORTO DE SANTOS</v>
          </cell>
          <cell r="AB939" t="str">
            <v>BRASIL TERMINAL PORTUÁRIO S/A</v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44609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>0817800
PORTO DE SANTOS</v>
          </cell>
          <cell r="AB940" t="str">
            <v>BRASIL TERMINAL PORTUÁRIO S/A</v>
          </cell>
          <cell r="AC940">
            <v>44635</v>
          </cell>
          <cell r="AD940" t="str">
            <v>22/0494903-4</v>
          </cell>
          <cell r="AE940">
            <v>44635</v>
          </cell>
          <cell r="AF940" t="str">
            <v>Verde</v>
          </cell>
          <cell r="AG940">
            <v>44635</v>
          </cell>
          <cell r="AH940" t="str">
            <v/>
          </cell>
          <cell r="AI940" t="str">
            <v/>
          </cell>
          <cell r="AJ940">
            <v>44635</v>
          </cell>
          <cell r="AK940">
            <v>44635</v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44609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>0817800
PORTO DE SANTOS</v>
          </cell>
          <cell r="AB942" t="str">
            <v>BRASIL TERMINAL PORTUÁRIO S/A</v>
          </cell>
          <cell r="AC942">
            <v>44641</v>
          </cell>
          <cell r="AD942" t="str">
            <v>22/0536797-7</v>
          </cell>
          <cell r="AE942">
            <v>44642</v>
          </cell>
          <cell r="AF942" t="str">
            <v>Verde</v>
          </cell>
          <cell r="AG942">
            <v>44642</v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>
            <v>44635</v>
          </cell>
          <cell r="AF946" t="str">
            <v>Verde</v>
          </cell>
          <cell r="AG946">
            <v>44635</v>
          </cell>
          <cell r="AH946" t="str">
            <v/>
          </cell>
          <cell r="AI946" t="str">
            <v/>
          </cell>
          <cell r="AJ946">
            <v>44638</v>
          </cell>
          <cell r="AK946">
            <v>44638</v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>
            <v>44642</v>
          </cell>
          <cell r="AK947">
            <v>44642</v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>
            <v>44641</v>
          </cell>
          <cell r="AK948">
            <v>44641</v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44609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>0817900
SAO PAULO</v>
          </cell>
          <cell r="AB949" t="str">
            <v>EADI SANTO ANDRE TERMINAL DE CARGAS LTDA.</v>
          </cell>
          <cell r="AC949">
            <v>44641</v>
          </cell>
          <cell r="AD949" t="str">
            <v>22/0532182-9</v>
          </cell>
          <cell r="AE949">
            <v>44641</v>
          </cell>
          <cell r="AF949" t="str">
            <v>Verde</v>
          </cell>
          <cell r="AG949">
            <v>44641</v>
          </cell>
          <cell r="AH949" t="str">
            <v/>
          </cell>
          <cell r="AI949" t="str">
            <v/>
          </cell>
          <cell r="AJ949">
            <v>44642</v>
          </cell>
          <cell r="AK949">
            <v>44642</v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>0817800
PORTO DE SANTOS</v>
          </cell>
          <cell r="AB952" t="str">
            <v>BRASIL TERMINAL PORTUÁRIO S/A</v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44609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>0817900
SAO PAULO</v>
          </cell>
          <cell r="AB953" t="str">
            <v>EADI SANTO ANDRE TERMINAL DE CARGAS LTDA.</v>
          </cell>
          <cell r="AC953">
            <v>44637</v>
          </cell>
          <cell r="AD953" t="str">
            <v>22/0512778-0</v>
          </cell>
          <cell r="AE953">
            <v>44637</v>
          </cell>
          <cell r="AF953" t="str">
            <v>Verde</v>
          </cell>
          <cell r="AG953">
            <v>44637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44608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>0817800
PORTO DE SANTOS</v>
          </cell>
          <cell r="AB954" t="str">
            <v>BRASIL TERMINAL PORTUÁRIO S/A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44608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>0817800
PORTO DE SANTOS</v>
          </cell>
          <cell r="AB955" t="str">
            <v>BRASIL TERMINAL PORTUÁRIO S/A</v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>0817800
PORTO DE SANTOS</v>
          </cell>
          <cell r="AB956" t="str">
            <v>BRASIL TERMINAL PORTUÁRIO S/A</v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44628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>Protótipo</v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>
            <v>44621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>Produtivo</v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>
            <v>44621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>Protótipo</v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>
            <v>44621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>Produtivo</v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>
            <v>44621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>Produtivo</v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>
            <v>44621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>Produtivo</v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>
            <v>44621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>Produtivo</v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>
            <v>44621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>Produtivo</v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>
            <v>44621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>Produtivo</v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>
            <v>44621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>Produtivo</v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>
            <v>44621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>Produtivo</v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>
            <v>44621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>
            <v>44642</v>
          </cell>
          <cell r="AK970">
            <v>44642</v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44608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>0817800
PORTO DE SANTOS</v>
          </cell>
          <cell r="AB971" t="str">
            <v>BRASIL TERMINAL PORTUÁRIO S/A</v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44628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44608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>0817800
PORTO DE SANTOS</v>
          </cell>
          <cell r="AB973" t="str">
            <v>BRASIL TERMINAL PORTUÁRIO S/A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44608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>0817800
PORTO DE SANTOS</v>
          </cell>
          <cell r="AB974" t="str">
            <v>BRASIL TERMINAL PORTUÁRIO S/A</v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 t="str">
            <v/>
          </cell>
          <cell r="AH974" t="str">
            <v/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>
            <v>44635</v>
          </cell>
          <cell r="AF979" t="str">
            <v>Verde</v>
          </cell>
          <cell r="AG979">
            <v>44635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44628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44608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>0817800
PORTO DE SANTOS</v>
          </cell>
          <cell r="AB981" t="str">
            <v>BRASIL TERMINAL PORTUÁRIO S/A</v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44608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>0817800
PORTO DE SANTOS</v>
          </cell>
          <cell r="AB982" t="str">
            <v>BRASIL TERMINAL PORTUÁRIO S/A</v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44608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>0817800
PORTO DE SANTOS</v>
          </cell>
          <cell r="AB983" t="str">
            <v>BRASIL TERMINAL PORTUÁRIO S/A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44608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>0817800
PORTO DE SANTOS</v>
          </cell>
          <cell r="AB985" t="str">
            <v>BRASIL TERMINAL PORTUÁRIO S/A</v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44609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>0817800
PORTO DE SANTOS</v>
          </cell>
          <cell r="AB986" t="str">
            <v>BRASIL TERMINAL PORTUÁRIO S/A</v>
          </cell>
          <cell r="AC986">
            <v>44641</v>
          </cell>
          <cell r="AD986" t="str">
            <v>22/0532154-3</v>
          </cell>
          <cell r="AE986">
            <v>44641</v>
          </cell>
          <cell r="AF986" t="str">
            <v>Verde</v>
          </cell>
          <cell r="AG986">
            <v>44641</v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44608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>0817800
PORTO DE SANTOS</v>
          </cell>
          <cell r="AB987" t="str">
            <v>BRASIL TERMINAL PORTUÁRIO S/A</v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44609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>0817800
PORTO DE SANTOS</v>
          </cell>
          <cell r="AB989" t="str">
            <v>BRASIL TERMINAL PORTUÁRIO S/A</v>
          </cell>
          <cell r="AC989">
            <v>44637</v>
          </cell>
          <cell r="AD989" t="str">
            <v>22/0512779-8</v>
          </cell>
          <cell r="AE989">
            <v>44637</v>
          </cell>
          <cell r="AF989" t="str">
            <v>Verde</v>
          </cell>
          <cell r="AG989">
            <v>44637</v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44609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>0817900
SAO PAULO</v>
          </cell>
          <cell r="AB990" t="str">
            <v>EADI SANTO ANDRE TERMINAL DE CARGAS LTDA.</v>
          </cell>
          <cell r="AC990">
            <v>44638</v>
          </cell>
          <cell r="AD990" t="str">
            <v>22/0521448-8</v>
          </cell>
          <cell r="AE990">
            <v>44638</v>
          </cell>
          <cell r="AF990" t="str">
            <v>Verde</v>
          </cell>
          <cell r="AG990">
            <v>44638</v>
          </cell>
          <cell r="AH990" t="str">
            <v/>
          </cell>
          <cell r="AI990" t="str">
            <v/>
          </cell>
          <cell r="AJ990">
            <v>44642</v>
          </cell>
          <cell r="AK990">
            <v>44642</v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44609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>0817800
PORTO DE SANTOS</v>
          </cell>
          <cell r="AB991" t="str">
            <v>BRASIL TERMINAL PORTUÁRIO S/A</v>
          </cell>
          <cell r="AC991">
            <v>44641</v>
          </cell>
          <cell r="AD991" t="str">
            <v>22/0532156-0</v>
          </cell>
          <cell r="AE991">
            <v>44641</v>
          </cell>
          <cell r="AF991" t="str">
            <v>Verde</v>
          </cell>
          <cell r="AG991">
            <v>44641</v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44609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>0817800
PORTO DE SANTOS</v>
          </cell>
          <cell r="AB992" t="str">
            <v>BRASIL TERMINAL PORTUÁRIO S/A</v>
          </cell>
          <cell r="AC992">
            <v>44635</v>
          </cell>
          <cell r="AD992" t="str">
            <v>22/0496926-4</v>
          </cell>
          <cell r="AE992">
            <v>44636</v>
          </cell>
          <cell r="AF992" t="str">
            <v>Verde</v>
          </cell>
          <cell r="AG992">
            <v>44636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>0817800
PORTO DE SANTOS</v>
          </cell>
          <cell r="AB993" t="str">
            <v>BRASIL TERMINAL PORTUÁRIO S/A</v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44608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>0817800
PORTO DE SANTOS</v>
          </cell>
          <cell r="AB994" t="str">
            <v>BRASIL TERMINAL PORTUÁRIO S/A</v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>0817800
PORTO DE SANTOS</v>
          </cell>
          <cell r="AB996" t="str">
            <v>BRASIL TERMINAL PORTUÁRIO S/A</v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>
            <v>44635</v>
          </cell>
          <cell r="AF997" t="str">
            <v>Verde</v>
          </cell>
          <cell r="AG997">
            <v>44635</v>
          </cell>
          <cell r="AH997" t="str">
            <v/>
          </cell>
          <cell r="AI997" t="str">
            <v/>
          </cell>
          <cell r="AJ997">
            <v>44642</v>
          </cell>
          <cell r="AK997">
            <v>44642</v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>
            <v>44635</v>
          </cell>
          <cell r="AF998" t="str">
            <v>Verde</v>
          </cell>
          <cell r="AG998">
            <v>44635</v>
          </cell>
          <cell r="AH998" t="str">
            <v/>
          </cell>
          <cell r="AI998" t="str">
            <v/>
          </cell>
          <cell r="AJ998">
            <v>44635</v>
          </cell>
          <cell r="AK998">
            <v>44635</v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44609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>0817900
SAO PAULO</v>
          </cell>
          <cell r="AB1000" t="str">
            <v>EADI SANTO ANDRE TERMINAL DE CARGAS LTDA.</v>
          </cell>
          <cell r="AC1000">
            <v>44638</v>
          </cell>
          <cell r="AD1000" t="str">
            <v>22/0521450-0</v>
          </cell>
          <cell r="AE1000">
            <v>44638</v>
          </cell>
          <cell r="AF1000" t="str">
            <v>Verde</v>
          </cell>
          <cell r="AG1000">
            <v>44638</v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>0817800
PORTO DE SANTOS</v>
          </cell>
          <cell r="AB1001" t="str">
            <v>BRASIL TERMINAL PORTUÁRIO S/A</v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44608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>0817800
PORTO DE SANTOS</v>
          </cell>
          <cell r="AB1002" t="str">
            <v>BRASIL TERMINAL PORTUÁRIO S/A</v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HLCUSTR220200098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>
            <v>44634</v>
          </cell>
          <cell r="AF1004" t="str">
            <v>Verde</v>
          </cell>
          <cell r="AG1004">
            <v>44634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>
            <v>44635</v>
          </cell>
          <cell r="AF1006" t="str">
            <v>Verde</v>
          </cell>
          <cell r="AG1006">
            <v>44635</v>
          </cell>
          <cell r="AH1006" t="str">
            <v/>
          </cell>
          <cell r="AI1006" t="str">
            <v/>
          </cell>
          <cell r="AJ1006">
            <v>44638</v>
          </cell>
          <cell r="AK1006">
            <v>44638</v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/>
          </cell>
          <cell r="AB1007" t="str">
            <v/>
          </cell>
          <cell r="AC1007">
            <v>44634</v>
          </cell>
          <cell r="AD1007" t="str">
            <v>22/0484229-9</v>
          </cell>
          <cell r="AE1007">
            <v>44634</v>
          </cell>
          <cell r="AF1007" t="str">
            <v>Verde</v>
          </cell>
          <cell r="AG1007">
            <v>44634</v>
          </cell>
          <cell r="AH1007" t="str">
            <v/>
          </cell>
          <cell r="AI1007" t="str">
            <v/>
          </cell>
          <cell r="AJ1007">
            <v>44634</v>
          </cell>
          <cell r="AK1007">
            <v>44634</v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44638</v>
          </cell>
          <cell r="AK1009">
            <v>44638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>
            <v>44637</v>
          </cell>
          <cell r="AK1010">
            <v>44637</v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>
            <v>44636</v>
          </cell>
          <cell r="AK1011">
            <v>44636</v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>
            <v>44636</v>
          </cell>
          <cell r="AK1012">
            <v>44636</v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>
            <v>44635</v>
          </cell>
          <cell r="AK1014">
            <v>44635</v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44608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>0817800
PORTO DE SANTOS</v>
          </cell>
          <cell r="AB1015" t="str">
            <v>BRASIL TERMINAL PORTUÁRIO S/A</v>
          </cell>
          <cell r="AC1015" t="str">
            <v/>
          </cell>
          <cell r="AD1015" t="str">
            <v/>
          </cell>
          <cell r="AE1015" t="str">
            <v/>
          </cell>
          <cell r="AF1015" t="str">
            <v/>
          </cell>
          <cell r="AG1015" t="str">
            <v/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>
            <v>44636</v>
          </cell>
          <cell r="AK1017">
            <v>44636</v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44608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>0817800
PORTO DE SANTOS</v>
          </cell>
          <cell r="AB1018" t="str">
            <v>BRASIL TERMINAL PORTUÁRIO S/A</v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>
            <v>44635</v>
          </cell>
          <cell r="AF1020" t="str">
            <v>Verde</v>
          </cell>
          <cell r="AG1020">
            <v>44635</v>
          </cell>
          <cell r="AH1020" t="str">
            <v/>
          </cell>
          <cell r="AI1020" t="str">
            <v/>
          </cell>
          <cell r="AJ1020">
            <v>44638</v>
          </cell>
          <cell r="AK1020">
            <v>44638</v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44609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>0817900
SAO PAULO</v>
          </cell>
          <cell r="AB1021" t="str">
            <v>EADI SANTO ANDRE TERMINAL DE CARGAS LTDA.</v>
          </cell>
          <cell r="AC1021">
            <v>44638</v>
          </cell>
          <cell r="AD1021" t="str">
            <v>22/0526171-0</v>
          </cell>
          <cell r="AE1021">
            <v>44641</v>
          </cell>
          <cell r="AF1021" t="str">
            <v>Verde</v>
          </cell>
          <cell r="AG1021">
            <v>44641</v>
          </cell>
          <cell r="AH1021" t="str">
            <v/>
          </cell>
          <cell r="AI1021" t="str">
            <v/>
          </cell>
          <cell r="AJ1021">
            <v>44642</v>
          </cell>
          <cell r="AK1021">
            <v>44642</v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>0817800
PORTO DE SANTOS</v>
          </cell>
          <cell r="AB1023" t="str">
            <v>BRASIL TERMINAL PORTUÁRIO S/A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44609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>0817900
SAO PAULO</v>
          </cell>
          <cell r="AB1026" t="str">
            <v>EADI SANTO ANDRE TERMINAL DE CARGAS LTDA.</v>
          </cell>
          <cell r="AC1026">
            <v>44641</v>
          </cell>
          <cell r="AD1026" t="str">
            <v>22/0532152-7</v>
          </cell>
          <cell r="AE1026">
            <v>44641</v>
          </cell>
          <cell r="AF1026" t="str">
            <v>Verde</v>
          </cell>
          <cell r="AG1026">
            <v>44641</v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44608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>0817800
PORTO DE SANTOS</v>
          </cell>
          <cell r="AB1027" t="str">
            <v>BRASIL TERMINAL PORTUÁRIO S/A</v>
          </cell>
          <cell r="AC1027" t="str">
            <v/>
          </cell>
          <cell r="AD1027" t="str">
            <v/>
          </cell>
          <cell r="AE1027" t="str">
            <v/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>
            <v>44635</v>
          </cell>
          <cell r="AF1030" t="str">
            <v>Verde</v>
          </cell>
          <cell r="AG1030">
            <v>44635</v>
          </cell>
          <cell r="AH1030" t="str">
            <v/>
          </cell>
          <cell r="AI1030" t="str">
            <v/>
          </cell>
          <cell r="AJ1030">
            <v>44638</v>
          </cell>
          <cell r="AK1030">
            <v>44638</v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>0817800
PORTO DE SANTOS</v>
          </cell>
          <cell r="AB1031" t="str">
            <v>BRASIL TERMINAL PORTUÁRIO S/A</v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>
            <v>44635</v>
          </cell>
          <cell r="AF1032" t="str">
            <v>Verde</v>
          </cell>
          <cell r="AG1032">
            <v>44635</v>
          </cell>
          <cell r="AH1032" t="str">
            <v/>
          </cell>
          <cell r="AI1032" t="str">
            <v/>
          </cell>
          <cell r="AJ1032">
            <v>44638</v>
          </cell>
          <cell r="AK1032">
            <v>44638</v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44609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>0817900
SAO PAULO</v>
          </cell>
          <cell r="AB1033" t="str">
            <v>EADI SANTO ANDRE TERMINAL DE CARGAS LTDA.</v>
          </cell>
          <cell r="AC1033">
            <v>44641</v>
          </cell>
          <cell r="AD1033" t="str">
            <v>22/0531108-4</v>
          </cell>
          <cell r="AE1033">
            <v>44641</v>
          </cell>
          <cell r="AF1033" t="str">
            <v>Verde</v>
          </cell>
          <cell r="AG1033">
            <v>44641</v>
          </cell>
          <cell r="AH1033" t="str">
            <v/>
          </cell>
          <cell r="AI1033" t="str">
            <v/>
          </cell>
          <cell r="AJ1033">
            <v>44641</v>
          </cell>
          <cell r="AK1033">
            <v>44641</v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44628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>0817800
PORTO DE SANTOS</v>
          </cell>
          <cell r="AB1036" t="str">
            <v>BRASIL TERMINAL PORTUÁRIO S/A</v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>
            <v>44635</v>
          </cell>
          <cell r="AF1037" t="str">
            <v>Verde</v>
          </cell>
          <cell r="AG1037">
            <v>44635</v>
          </cell>
          <cell r="AH1037" t="str">
            <v/>
          </cell>
          <cell r="AI1037" t="str">
            <v/>
          </cell>
          <cell r="AJ1037">
            <v>44638</v>
          </cell>
          <cell r="AK1037">
            <v>44638</v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44609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>0817900
SAO PAULO</v>
          </cell>
          <cell r="AB1038" t="str">
            <v>EADI SANTO ANDRE TERMINAL DE CARGAS LTDA.</v>
          </cell>
          <cell r="AC1038">
            <v>44638</v>
          </cell>
          <cell r="AD1038" t="str">
            <v>22/0524923-0</v>
          </cell>
          <cell r="AE1038">
            <v>44641</v>
          </cell>
          <cell r="AF1038" t="str">
            <v>Verde</v>
          </cell>
          <cell r="AG1038">
            <v>44641</v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>
            <v>44635</v>
          </cell>
          <cell r="AF1039" t="str">
            <v>Verde</v>
          </cell>
          <cell r="AG1039">
            <v>44635</v>
          </cell>
          <cell r="AH1039" t="str">
            <v/>
          </cell>
          <cell r="AI1039" t="str">
            <v/>
          </cell>
          <cell r="AJ1039">
            <v>44642</v>
          </cell>
          <cell r="AK1039">
            <v>44642</v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44608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44609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>0817900
SAO PAULO</v>
          </cell>
          <cell r="AB1041" t="str">
            <v>EADI SANTO ANDRE TERMINAL DE CARGAS LTDA.</v>
          </cell>
          <cell r="AC1041">
            <v>44641</v>
          </cell>
          <cell r="AD1041" t="str">
            <v>22/0536798-5</v>
          </cell>
          <cell r="AE1041">
            <v>44642</v>
          </cell>
          <cell r="AF1041" t="str">
            <v>Verde</v>
          </cell>
          <cell r="AG1041">
            <v>44642</v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44609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>0817900
SAO PAULO</v>
          </cell>
          <cell r="AB1042" t="str">
            <v>EADI SANTO ANDRE TERMINAL DE CARGAS LTDA.</v>
          </cell>
          <cell r="AC1042">
            <v>44638</v>
          </cell>
          <cell r="AD1042" t="str">
            <v>22/0521449-6</v>
          </cell>
          <cell r="AE1042">
            <v>44638</v>
          </cell>
          <cell r="AF1042" t="str">
            <v>Verde</v>
          </cell>
          <cell r="AG1042">
            <v>44638</v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44609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>0817900
SAO PAULO</v>
          </cell>
          <cell r="AB1043" t="str">
            <v>EADI SANTO ANDRE TERMINAL DE CARGAS LTDA.</v>
          </cell>
          <cell r="AC1043">
            <v>44641</v>
          </cell>
          <cell r="AD1043" t="str">
            <v>22/0531113-0</v>
          </cell>
          <cell r="AE1043">
            <v>44641</v>
          </cell>
          <cell r="AF1043" t="str">
            <v>Verde</v>
          </cell>
          <cell r="AG1043">
            <v>44641</v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44609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>0817900
SAO PAULO</v>
          </cell>
          <cell r="AB1044" t="str">
            <v>EADI SANTO ANDRE TERMINAL DE CARGAS LTDA.</v>
          </cell>
          <cell r="AC1044">
            <v>44638</v>
          </cell>
          <cell r="AD1044" t="str">
            <v>22/0524925-7</v>
          </cell>
          <cell r="AE1044">
            <v>44641</v>
          </cell>
          <cell r="AF1044" t="str">
            <v>Verde</v>
          </cell>
          <cell r="AG1044">
            <v>44641</v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44609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>0817900
SAO PAULO</v>
          </cell>
          <cell r="AB1045" t="str">
            <v>EADI SANTO ANDRE TERMINAL DE CARGAS LTDA.</v>
          </cell>
          <cell r="AC1045">
            <v>44642</v>
          </cell>
          <cell r="AD1045" t="str">
            <v>22/0543266-3</v>
          </cell>
          <cell r="AE1045">
            <v>44642</v>
          </cell>
          <cell r="AF1045" t="str">
            <v>Verde</v>
          </cell>
          <cell r="AG1045">
            <v>44642</v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44609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>0817800
PORTO DE SANTOS</v>
          </cell>
          <cell r="AB1047" t="str">
            <v>BRASIL TERMINAL PORTUÁRIO S/A</v>
          </cell>
          <cell r="AC1047">
            <v>44636</v>
          </cell>
          <cell r="AD1047" t="str">
            <v>22/0503659-8</v>
          </cell>
          <cell r="AE1047">
            <v>44636</v>
          </cell>
          <cell r="AF1047" t="str">
            <v>Verde</v>
          </cell>
          <cell r="AG1047">
            <v>44636</v>
          </cell>
          <cell r="AH1047" t="str">
            <v/>
          </cell>
          <cell r="AI1047" t="str">
            <v/>
          </cell>
          <cell r="AJ1047">
            <v>44638</v>
          </cell>
          <cell r="AK1047">
            <v>44638</v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>0817800
PORTO DE SANTOS</v>
          </cell>
          <cell r="AB1048" t="str">
            <v>BRASIL TERMINAL PORTUÁRIO S/A</v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>
            <v>44641</v>
          </cell>
          <cell r="AK1049">
            <v>44641</v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>0817800
PORTO DE SANTOS</v>
          </cell>
          <cell r="AB1050" t="str">
            <v>BRASIL TERMINAL PORTUÁRIO S/A</v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44608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>0817800
PORTO DE SANTOS</v>
          </cell>
          <cell r="AB1051" t="str">
            <v>BRASIL TERMINAL PORTUÁRIO S/A</v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44608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>0817800
PORTO DE SANTOS</v>
          </cell>
          <cell r="AB1052" t="str">
            <v>BRASIL TERMINAL PORTUÁRIO S/A</v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44608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>0817800
PORTO DE SANTOS</v>
          </cell>
          <cell r="AB1053" t="str">
            <v>BRASIL TERMINAL PORTUÁRIO S/A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>0817800
PORTO DE SANTOS</v>
          </cell>
          <cell r="AB1054" t="str">
            <v>BRASIL TERMINAL PORTUÁRIO S/A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44641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>0817800
PORTO DE SANTOS</v>
          </cell>
          <cell r="AB1057" t="str">
            <v>BRASIL TERMINAL PORTUÁRIO S/A</v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44608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>0817800
PORTO DE SANTOS</v>
          </cell>
          <cell r="AB1058" t="str">
            <v>BRASIL TERMINAL PORTUÁRIO S/A</v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44609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>0817800
PORTO DE SANTOS</v>
          </cell>
          <cell r="AB1059" t="str">
            <v>BRASIL TERMINAL PORTUÁRIO S/A</v>
          </cell>
          <cell r="AC1059">
            <v>44636</v>
          </cell>
          <cell r="AD1059" t="str">
            <v>22/0503660-1</v>
          </cell>
          <cell r="AE1059">
            <v>44636</v>
          </cell>
          <cell r="AF1059" t="str">
            <v>Verde</v>
          </cell>
          <cell r="AG1059">
            <v>44636</v>
          </cell>
          <cell r="AH1059" t="str">
            <v/>
          </cell>
          <cell r="AI1059" t="str">
            <v/>
          </cell>
          <cell r="AJ1059">
            <v>44638</v>
          </cell>
          <cell r="AK1059">
            <v>44638</v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>0817800
PORTO DE SANTOS</v>
          </cell>
          <cell r="AB1060" t="str">
            <v>BRASIL TERMINAL PORTUÁRIO S/A</v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44608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>0817800
PORTO DE SANTOS</v>
          </cell>
          <cell r="AB1062" t="str">
            <v>BRASIL TERMINAL PORTUÁRIO S/A</v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>0817800
PORTO DE SANTOS</v>
          </cell>
          <cell r="AB1063" t="str">
            <v>BRASIL TERMINAL PORTUÁRIO S/A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44609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>0817800
PORTO DE SANTOS</v>
          </cell>
          <cell r="AB1065" t="str">
            <v>BRASIL TERMINAL PORTUÁRIO S/A</v>
          </cell>
          <cell r="AC1065">
            <v>44635</v>
          </cell>
          <cell r="AD1065" t="str">
            <v>22/0496620-6</v>
          </cell>
          <cell r="AE1065">
            <v>44636</v>
          </cell>
          <cell r="AF1065" t="str">
            <v>Verde</v>
          </cell>
          <cell r="AG1065">
            <v>44636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>
            <v>44635</v>
          </cell>
          <cell r="AK1067">
            <v>44635</v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>
            <v>44635</v>
          </cell>
          <cell r="AF1068" t="str">
            <v>Verde</v>
          </cell>
          <cell r="AG1068">
            <v>44635</v>
          </cell>
          <cell r="AH1068" t="str">
            <v/>
          </cell>
          <cell r="AI1068" t="str">
            <v/>
          </cell>
          <cell r="AJ1068">
            <v>44635</v>
          </cell>
          <cell r="AK1068">
            <v>44635</v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>0817800
PORTO DE SANTOS</v>
          </cell>
          <cell r="AB1071" t="str">
            <v>BRASIL TERMINAL PORTUÁRIO S/A</v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9793935 - MONTEVIDEO EXPRESS</v>
          </cell>
          <cell r="R1077" t="str">
            <v>FCL</v>
          </cell>
          <cell r="S1077">
            <v>44650</v>
          </cell>
          <cell r="T1077" t="str">
            <v/>
          </cell>
          <cell r="U1077" t="str">
            <v>152205067177516</v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>0817800
PORTO DE SANTOS</v>
          </cell>
          <cell r="AB1079" t="str">
            <v>BRASIL TERMINAL PORTUÁRIO S/A</v>
          </cell>
          <cell r="AC1079">
            <v>44638</v>
          </cell>
          <cell r="AD1079" t="str">
            <v>22/0522755-5</v>
          </cell>
          <cell r="AE1079">
            <v>44641</v>
          </cell>
          <cell r="AF1079" t="str">
            <v>Verde</v>
          </cell>
          <cell r="AG1079">
            <v>44641</v>
          </cell>
          <cell r="AH1079" t="str">
            <v/>
          </cell>
          <cell r="AI1079" t="str">
            <v/>
          </cell>
          <cell r="AJ1079">
            <v>44641</v>
          </cell>
          <cell r="AK1079">
            <v>44641</v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44566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>0817800
PORTO DE SANTOS</v>
          </cell>
          <cell r="AB1081" t="str">
            <v>BRASIL TERMINAL PORTUÁRIO S/A</v>
          </cell>
          <cell r="AC1081">
            <v>44638</v>
          </cell>
          <cell r="AD1081" t="str">
            <v>22/0522744-0</v>
          </cell>
          <cell r="AE1081">
            <v>44641</v>
          </cell>
          <cell r="AF1081" t="str">
            <v>Verde</v>
          </cell>
          <cell r="AG1081">
            <v>44641</v>
          </cell>
          <cell r="AH1081" t="str">
            <v/>
          </cell>
          <cell r="AI1081" t="str">
            <v/>
          </cell>
          <cell r="AJ1081">
            <v>44641</v>
          </cell>
          <cell r="AK1081">
            <v>44641</v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>
            <v>44636</v>
          </cell>
          <cell r="U1082" t="str">
            <v>152205058658469</v>
          </cell>
          <cell r="V1082">
            <v>44636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>0817800
PORTO DE SANTOS</v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>0817800
PORTO DE SANTOS</v>
          </cell>
          <cell r="AB1083" t="str">
            <v>BRASIL TERMINAL PORTUÁRIO S/A</v>
          </cell>
          <cell r="AC1083">
            <v>44638</v>
          </cell>
          <cell r="AD1083" t="str">
            <v>22/0522765-2</v>
          </cell>
          <cell r="AE1083">
            <v>44641</v>
          </cell>
          <cell r="AF1083" t="str">
            <v>Verde</v>
          </cell>
          <cell r="AG1083">
            <v>44641</v>
          </cell>
          <cell r="AH1083" t="str">
            <v/>
          </cell>
          <cell r="AI1083" t="str">
            <v/>
          </cell>
          <cell r="AJ1083">
            <v>44641</v>
          </cell>
          <cell r="AK1083">
            <v>44641</v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44637</v>
          </cell>
          <cell r="T1086">
            <v>44637</v>
          </cell>
          <cell r="U1086" t="str">
            <v>152205053349999</v>
          </cell>
          <cell r="V1086">
            <v>44637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>0817800
PORTO DE SANTOS</v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44637</v>
          </cell>
          <cell r="T1087">
            <v>44637</v>
          </cell>
          <cell r="U1087" t="str">
            <v>152205053350067</v>
          </cell>
          <cell r="V1087">
            <v>44637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>0817800
PORTO DE SANTOS</v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44637</v>
          </cell>
          <cell r="T1088">
            <v>44637</v>
          </cell>
          <cell r="U1088" t="str">
            <v>152205053350229</v>
          </cell>
          <cell r="V1088">
            <v>44637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>0817800
PORTO DE SANTOS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44637</v>
          </cell>
          <cell r="T1089">
            <v>44637</v>
          </cell>
          <cell r="U1089" t="str">
            <v>152205053350571</v>
          </cell>
          <cell r="V1089">
            <v>44637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>0817800
PORTO DE SANTOS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44637</v>
          </cell>
          <cell r="T1090">
            <v>44637</v>
          </cell>
          <cell r="U1090" t="str">
            <v>152205053350490</v>
          </cell>
          <cell r="V1090">
            <v>44637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>0817800
PORTO DE SANTOS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44637</v>
          </cell>
          <cell r="T1091">
            <v>44637</v>
          </cell>
          <cell r="U1091" t="str">
            <v>152205053350733</v>
          </cell>
          <cell r="V1091">
            <v>44637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>0817800
PORTO DE SANTOS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44637</v>
          </cell>
          <cell r="T1092">
            <v>44637</v>
          </cell>
          <cell r="U1092" t="str">
            <v>152205053350300</v>
          </cell>
          <cell r="V1092">
            <v>44637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>0817800
PORTO DE SANTOS</v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44637</v>
          </cell>
          <cell r="T1093">
            <v>44637</v>
          </cell>
          <cell r="U1093" t="str">
            <v>152205053350148</v>
          </cell>
          <cell r="V1093">
            <v>44637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>0817800
PORTO DE SANTOS</v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44637</v>
          </cell>
          <cell r="T1094">
            <v>44637</v>
          </cell>
          <cell r="U1094" t="str">
            <v>152205053350652</v>
          </cell>
          <cell r="V1094">
            <v>44637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>0817800
PORTO DE SANTOS</v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44637</v>
          </cell>
          <cell r="T1095">
            <v>44637</v>
          </cell>
          <cell r="U1095" t="str">
            <v>152205053350814</v>
          </cell>
          <cell r="V1095">
            <v>44637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>0817800
PORTO DE SANTOS</v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44628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9699206 - SAN VICENTE</v>
          </cell>
          <cell r="R1097" t="str">
            <v>FCL</v>
          </cell>
          <cell r="S1097">
            <v>44645</v>
          </cell>
          <cell r="T1097" t="str">
            <v/>
          </cell>
          <cell r="U1097" t="str">
            <v>152205063630704</v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9699206 - SAN VICENTE</v>
          </cell>
          <cell r="R1098" t="str">
            <v>FCL</v>
          </cell>
          <cell r="S1098">
            <v>44645</v>
          </cell>
          <cell r="T1098" t="str">
            <v/>
          </cell>
          <cell r="U1098" t="str">
            <v>152205063630623</v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9699206 - SAN VICENTE</v>
          </cell>
          <cell r="R1099" t="str">
            <v>FCL</v>
          </cell>
          <cell r="S1099">
            <v>44645</v>
          </cell>
          <cell r="T1099" t="str">
            <v/>
          </cell>
          <cell r="U1099" t="str">
            <v>152205063630895</v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9699206 - SAN VICENTE</v>
          </cell>
          <cell r="R1100" t="str">
            <v>FCL</v>
          </cell>
          <cell r="S1100">
            <v>44645</v>
          </cell>
          <cell r="T1100" t="str">
            <v/>
          </cell>
          <cell r="U1100" t="str">
            <v>152205063630542</v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9699206 - SAN VICENTE</v>
          </cell>
          <cell r="R1101" t="str">
            <v>FCL</v>
          </cell>
          <cell r="S1101">
            <v>44645</v>
          </cell>
          <cell r="T1101" t="str">
            <v/>
          </cell>
          <cell r="U1101" t="str">
            <v>152205063633487</v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9699206 - SAN VICENTE</v>
          </cell>
          <cell r="R1102" t="str">
            <v>FCL</v>
          </cell>
          <cell r="S1102">
            <v>44645</v>
          </cell>
          <cell r="T1102" t="str">
            <v/>
          </cell>
          <cell r="U1102" t="str">
            <v>152205063633215</v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9699206 - SAN VICENTE</v>
          </cell>
          <cell r="R1103" t="str">
            <v>FCL</v>
          </cell>
          <cell r="S1103">
            <v>44645</v>
          </cell>
          <cell r="T1103" t="str">
            <v/>
          </cell>
          <cell r="U1103" t="str">
            <v>152205063633568</v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9699206 - SAN VICENTE</v>
          </cell>
          <cell r="R1104" t="str">
            <v>FCL</v>
          </cell>
          <cell r="S1104">
            <v>44645</v>
          </cell>
          <cell r="T1104" t="str">
            <v/>
          </cell>
          <cell r="U1104" t="str">
            <v>152205063633053</v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9699206 - SAN VICENTE</v>
          </cell>
          <cell r="R1105" t="str">
            <v>FCL</v>
          </cell>
          <cell r="S1105">
            <v>44645</v>
          </cell>
          <cell r="T1105" t="str">
            <v/>
          </cell>
          <cell r="U1105" t="str">
            <v>152205063633134</v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9699206 - SAN VICENTE</v>
          </cell>
          <cell r="R1106" t="str">
            <v>FCL</v>
          </cell>
          <cell r="S1106">
            <v>44645</v>
          </cell>
          <cell r="T1106" t="str">
            <v/>
          </cell>
          <cell r="U1106" t="str">
            <v>152205063633304</v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9699206 - SAN VICENTE</v>
          </cell>
          <cell r="R1107" t="str">
            <v>FCL</v>
          </cell>
          <cell r="S1107">
            <v>44645</v>
          </cell>
          <cell r="T1107" t="str">
            <v/>
          </cell>
          <cell r="U1107" t="str">
            <v>152205063633649</v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9699206 - SAN VICENTE</v>
          </cell>
          <cell r="R1108" t="str">
            <v>FCL</v>
          </cell>
          <cell r="S1108">
            <v>44645</v>
          </cell>
          <cell r="T1108" t="str">
            <v/>
          </cell>
          <cell r="U1108" t="str">
            <v>152205063633720</v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9699206 - SAN VICENTE</v>
          </cell>
          <cell r="R1109" t="str">
            <v>FCL</v>
          </cell>
          <cell r="S1109">
            <v>44645</v>
          </cell>
          <cell r="T1109" t="str">
            <v/>
          </cell>
          <cell r="U1109" t="str">
            <v>152205063633800</v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9699206 - SAN VICENTE</v>
          </cell>
          <cell r="R1110" t="str">
            <v>FCL</v>
          </cell>
          <cell r="S1110">
            <v>44645</v>
          </cell>
          <cell r="T1110" t="str">
            <v/>
          </cell>
          <cell r="U1110" t="str">
            <v>152205063634106</v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44601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9699206 - SAN VICENTE</v>
          </cell>
          <cell r="R1111" t="str">
            <v>FCL</v>
          </cell>
          <cell r="S1111">
            <v>44645</v>
          </cell>
          <cell r="T1111" t="str">
            <v/>
          </cell>
          <cell r="U1111" t="str">
            <v>152205063634297</v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9699206 - SAN VICENTE</v>
          </cell>
          <cell r="R1112" t="str">
            <v>FCL</v>
          </cell>
          <cell r="S1112">
            <v>44645</v>
          </cell>
          <cell r="T1112" t="str">
            <v/>
          </cell>
          <cell r="U1112" t="str">
            <v>152205063634025</v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9699206 - SAN VICENTE</v>
          </cell>
          <cell r="R1113" t="str">
            <v>FCL</v>
          </cell>
          <cell r="S1113">
            <v>44645</v>
          </cell>
          <cell r="T1113" t="str">
            <v/>
          </cell>
          <cell r="U1113" t="str">
            <v>152205063635269</v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9699206 - SAN VICENTE</v>
          </cell>
          <cell r="R1114" t="str">
            <v>FCL</v>
          </cell>
          <cell r="S1114">
            <v>44645</v>
          </cell>
          <cell r="T1114" t="str">
            <v/>
          </cell>
          <cell r="U1114" t="str">
            <v>152205063633991</v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44609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9699206 - SAN VICENTE</v>
          </cell>
          <cell r="R1115" t="str">
            <v>FCL</v>
          </cell>
          <cell r="S1115">
            <v>44645</v>
          </cell>
          <cell r="T1115" t="str">
            <v/>
          </cell>
          <cell r="U1115" t="str">
            <v>152205063635420</v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44609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9699206 - SAN VICENTE</v>
          </cell>
          <cell r="R1116" t="str">
            <v>FCL</v>
          </cell>
          <cell r="S1116">
            <v>44645</v>
          </cell>
          <cell r="T1116" t="str">
            <v/>
          </cell>
          <cell r="U1116" t="str">
            <v>152205063637393</v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44609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9699206 - SAN VICENTE</v>
          </cell>
          <cell r="R1117" t="str">
            <v>FCL</v>
          </cell>
          <cell r="S1117">
            <v>44645</v>
          </cell>
          <cell r="T1117" t="str">
            <v/>
          </cell>
          <cell r="U1117" t="str">
            <v>152205063635340</v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44609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9699206 - SAN VICENTE</v>
          </cell>
          <cell r="R1118" t="str">
            <v>FCL</v>
          </cell>
          <cell r="S1118">
            <v>44645</v>
          </cell>
          <cell r="T1118" t="str">
            <v/>
          </cell>
          <cell r="U1118" t="str">
            <v>152205063637555</v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44609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9699206 - SAN VICENTE</v>
          </cell>
          <cell r="R1119" t="str">
            <v>FCL</v>
          </cell>
          <cell r="S1119">
            <v>44645</v>
          </cell>
          <cell r="T1119" t="str">
            <v/>
          </cell>
          <cell r="U1119" t="str">
            <v>152205063637474</v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44609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9699206 - SAN VICENTE</v>
          </cell>
          <cell r="R1120" t="str">
            <v>FCL</v>
          </cell>
          <cell r="S1120">
            <v>44645</v>
          </cell>
          <cell r="T1120" t="str">
            <v/>
          </cell>
          <cell r="U1120" t="str">
            <v>152205063637717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44609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9699206 - SAN VICENTE</v>
          </cell>
          <cell r="R1121" t="str">
            <v>FCL</v>
          </cell>
          <cell r="S1121">
            <v>44645</v>
          </cell>
          <cell r="T1121" t="str">
            <v/>
          </cell>
          <cell r="U1121" t="str">
            <v>152205063637636</v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44609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9699206 - SAN VICENTE</v>
          </cell>
          <cell r="R1122" t="str">
            <v>FCL</v>
          </cell>
          <cell r="S1122">
            <v>44645</v>
          </cell>
          <cell r="T1122" t="str">
            <v/>
          </cell>
          <cell r="U1122" t="str">
            <v>152205063637806</v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44609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9699206 - SAN VICENTE</v>
          </cell>
          <cell r="R1123" t="str">
            <v>FCL</v>
          </cell>
          <cell r="S1123">
            <v>44645</v>
          </cell>
          <cell r="T1123" t="str">
            <v/>
          </cell>
          <cell r="U1123" t="str">
            <v>152205063638365</v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44609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9699206 - SAN VICENTE</v>
          </cell>
          <cell r="R1124" t="str">
            <v>FCL</v>
          </cell>
          <cell r="S1124">
            <v>44645</v>
          </cell>
          <cell r="T1124" t="str">
            <v/>
          </cell>
          <cell r="U1124" t="str">
            <v>152205063638012</v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44609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9699206 - SAN VICENTE</v>
          </cell>
          <cell r="R1125" t="str">
            <v>FCL</v>
          </cell>
          <cell r="S1125">
            <v>44645</v>
          </cell>
          <cell r="T1125" t="str">
            <v/>
          </cell>
          <cell r="U1125" t="str">
            <v>152205063638101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44609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9699206 - SAN VICENTE</v>
          </cell>
          <cell r="R1126" t="str">
            <v>FCL</v>
          </cell>
          <cell r="S1126">
            <v>44645</v>
          </cell>
          <cell r="T1126" t="str">
            <v/>
          </cell>
          <cell r="U1126" t="str">
            <v>152205063638446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44609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9699206 - SAN VICENTE</v>
          </cell>
          <cell r="R1127" t="str">
            <v>FCL</v>
          </cell>
          <cell r="S1127">
            <v>44645</v>
          </cell>
          <cell r="T1127" t="str">
            <v/>
          </cell>
          <cell r="U1127" t="str">
            <v>152205063638284</v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44609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9699206 - SAN VICENTE</v>
          </cell>
          <cell r="R1128" t="str">
            <v>FCL</v>
          </cell>
          <cell r="S1128">
            <v>44645</v>
          </cell>
          <cell r="T1128" t="str">
            <v/>
          </cell>
          <cell r="U1128" t="str">
            <v>152205063637989</v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>0817800
PORTO DE SANTOS</v>
          </cell>
          <cell r="AB1129" t="str">
            <v>BRASIL TERMINAL PORTUÁRIO S/A</v>
          </cell>
          <cell r="AC1129">
            <v>44638</v>
          </cell>
          <cell r="AD1129" t="str">
            <v>22/0523693-7</v>
          </cell>
          <cell r="AE1129">
            <v>44641</v>
          </cell>
          <cell r="AF1129" t="str">
            <v>Verde</v>
          </cell>
          <cell r="AG1129">
            <v>44641</v>
          </cell>
          <cell r="AH1129" t="str">
            <v/>
          </cell>
          <cell r="AI1129" t="str">
            <v/>
          </cell>
          <cell r="AJ1129">
            <v>44641</v>
          </cell>
          <cell r="AK1129">
            <v>44641</v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>0817800
PORTO DE SANTOS</v>
          </cell>
          <cell r="AB1130" t="str">
            <v>BRASIL TERMINAL PORTUÁRIO S/A</v>
          </cell>
          <cell r="AC1130">
            <v>44638</v>
          </cell>
          <cell r="AD1130" t="str">
            <v>22/0523680-5</v>
          </cell>
          <cell r="AE1130">
            <v>44641</v>
          </cell>
          <cell r="AF1130" t="str">
            <v>Verde</v>
          </cell>
          <cell r="AG1130">
            <v>44641</v>
          </cell>
          <cell r="AH1130" t="str">
            <v/>
          </cell>
          <cell r="AI1130" t="str">
            <v/>
          </cell>
          <cell r="AJ1130">
            <v>44641</v>
          </cell>
          <cell r="AK1130">
            <v>44641</v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</v>
          </cell>
          <cell r="L1131" t="str">
            <v/>
          </cell>
          <cell r="P1131">
            <v>44575</v>
          </cell>
          <cell r="Q1131" t="str">
            <v>9290816 - LIMARI</v>
          </cell>
          <cell r="R1131" t="str">
            <v>FCL</v>
          </cell>
          <cell r="S1131">
            <v>44636</v>
          </cell>
          <cell r="T1131">
            <v>44636</v>
          </cell>
          <cell r="U1131" t="str">
            <v>152205056651971</v>
          </cell>
          <cell r="V1131">
            <v>44636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>0817800
PORTO DE SANTOS</v>
          </cell>
          <cell r="AA1131" t="str">
            <v>0817800
PORTO DE SANTOS</v>
          </cell>
          <cell r="AB1131" t="str">
            <v>BRASIL TERMINAL PORTUÁRIO S/A</v>
          </cell>
          <cell r="AC1131">
            <v>44638</v>
          </cell>
          <cell r="AD1131" t="str">
            <v>22/0523707-0</v>
          </cell>
          <cell r="AE1131">
            <v>44641</v>
          </cell>
          <cell r="AF1131" t="str">
            <v>Verde</v>
          </cell>
          <cell r="AG1131">
            <v>44641</v>
          </cell>
          <cell r="AH1131" t="str">
            <v/>
          </cell>
          <cell r="AI1131" t="str">
            <v/>
          </cell>
          <cell r="AJ1131">
            <v>44641</v>
          </cell>
          <cell r="AK1131">
            <v>44641</v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</v>
          </cell>
          <cell r="L1132" t="str">
            <v/>
          </cell>
          <cell r="P1132">
            <v>44582</v>
          </cell>
          <cell r="Q1132" t="str">
            <v>9702261 -MSC SARA ELENA</v>
          </cell>
          <cell r="R1132" t="str">
            <v>FCL</v>
          </cell>
          <cell r="S1132">
            <v>44641</v>
          </cell>
          <cell r="T1132">
            <v>44642</v>
          </cell>
          <cell r="U1132" t="str">
            <v>152205062125798</v>
          </cell>
          <cell r="V1132">
            <v>44642</v>
          </cell>
          <cell r="W1132" t="str">
            <v/>
          </cell>
          <cell r="X1132" t="str">
            <v/>
          </cell>
          <cell r="Y1132" t="str">
            <v/>
          </cell>
          <cell r="Z1132" t="str">
            <v>0817800
PORTO DE SANTOS</v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>
            <v>44636</v>
          </cell>
          <cell r="U1133" t="str">
            <v>152205056652005</v>
          </cell>
          <cell r="V1133">
            <v>44636</v>
          </cell>
          <cell r="W1133" t="str">
            <v/>
          </cell>
          <cell r="X1133" t="str">
            <v/>
          </cell>
          <cell r="Y1133" t="str">
            <v/>
          </cell>
          <cell r="Z1133" t="str">
            <v>0817800
PORTO DE SANTOS</v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</v>
          </cell>
          <cell r="L1134" t="str">
            <v/>
          </cell>
          <cell r="P1134">
            <v>44582</v>
          </cell>
          <cell r="Q1134" t="str">
            <v>9702261 -MSC SARA ELENA</v>
          </cell>
          <cell r="R1134" t="str">
            <v>FCL</v>
          </cell>
          <cell r="S1134">
            <v>44641</v>
          </cell>
          <cell r="T1134">
            <v>44642</v>
          </cell>
          <cell r="U1134" t="str">
            <v>152205062125879</v>
          </cell>
          <cell r="V1134">
            <v>44642</v>
          </cell>
          <cell r="W1134" t="str">
            <v/>
          </cell>
          <cell r="X1134" t="str">
            <v/>
          </cell>
          <cell r="Y1134" t="str">
            <v/>
          </cell>
          <cell r="Z1134" t="str">
            <v>0817800
PORTO DE SANTOS</v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>1250252603</v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>
            <v>44639</v>
          </cell>
          <cell r="U1136" t="str">
            <v>152205057126595</v>
          </cell>
          <cell r="V1136">
            <v>44639</v>
          </cell>
          <cell r="W1136" t="str">
            <v/>
          </cell>
          <cell r="X1136" t="str">
            <v/>
          </cell>
          <cell r="Y1136" t="str">
            <v/>
          </cell>
          <cell r="Z1136" t="str">
            <v>0817800
PORTO DE SANTOS</v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>
            <v>44639</v>
          </cell>
          <cell r="U1137" t="str">
            <v>152205057126838</v>
          </cell>
          <cell r="V1137">
            <v>44640</v>
          </cell>
          <cell r="W1137" t="str">
            <v/>
          </cell>
          <cell r="X1137" t="str">
            <v/>
          </cell>
          <cell r="Y1137" t="str">
            <v/>
          </cell>
          <cell r="Z1137" t="str">
            <v>0817800
PORTO DE SANTOS</v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/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>
            <v>44639</v>
          </cell>
          <cell r="U1138" t="str">
            <v>152205057127567</v>
          </cell>
          <cell r="V1138">
            <v>44640</v>
          </cell>
          <cell r="W1138" t="str">
            <v/>
          </cell>
          <cell r="X1138" t="str">
            <v/>
          </cell>
          <cell r="Y1138" t="str">
            <v/>
          </cell>
          <cell r="Z1138" t="str">
            <v>0817800
PORTO DE SANTOS</v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>
            <v>44639</v>
          </cell>
          <cell r="U1139" t="str">
            <v>152205057126676</v>
          </cell>
          <cell r="V1139">
            <v>44639</v>
          </cell>
          <cell r="W1139" t="str">
            <v/>
          </cell>
          <cell r="X1139" t="str">
            <v/>
          </cell>
          <cell r="Y1139" t="str">
            <v/>
          </cell>
          <cell r="Z1139" t="str">
            <v>0817800
PORTO DE SANTOS</v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>
            <v>44639</v>
          </cell>
          <cell r="U1140" t="str">
            <v>152205057128377</v>
          </cell>
          <cell r="V1140">
            <v>44640</v>
          </cell>
          <cell r="W1140" t="str">
            <v/>
          </cell>
          <cell r="X1140" t="str">
            <v/>
          </cell>
          <cell r="Y1140" t="str">
            <v/>
          </cell>
          <cell r="Z1140" t="str">
            <v>0817800
PORTO DE SANTOS</v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>
            <v>44639</v>
          </cell>
          <cell r="U1141" t="str">
            <v>152205057128539</v>
          </cell>
          <cell r="V1141">
            <v>44640</v>
          </cell>
          <cell r="W1141" t="str">
            <v/>
          </cell>
          <cell r="X1141" t="str">
            <v/>
          </cell>
          <cell r="Y1141" t="str">
            <v/>
          </cell>
          <cell r="Z1141" t="str">
            <v>0817800
PORTO DE SANTOS</v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>
            <v>44639</v>
          </cell>
          <cell r="U1142" t="str">
            <v>152205057128105</v>
          </cell>
          <cell r="V1142">
            <v>44640</v>
          </cell>
          <cell r="W1142" t="str">
            <v/>
          </cell>
          <cell r="X1142" t="str">
            <v/>
          </cell>
          <cell r="Y1142" t="str">
            <v/>
          </cell>
          <cell r="Z1142" t="str">
            <v>0817800
PORTO DE SANTOS</v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>
            <v>44639</v>
          </cell>
          <cell r="U1143" t="str">
            <v>152205057128024</v>
          </cell>
          <cell r="V1143">
            <v>44640</v>
          </cell>
          <cell r="W1143" t="str">
            <v/>
          </cell>
          <cell r="X1143" t="str">
            <v/>
          </cell>
          <cell r="Y1143" t="str">
            <v/>
          </cell>
          <cell r="Z1143" t="str">
            <v>0817800
PORTO DE SANTOS</v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>
            <v>44639</v>
          </cell>
          <cell r="U1144" t="str">
            <v>152205057128458</v>
          </cell>
          <cell r="V1144">
            <v>44640</v>
          </cell>
          <cell r="W1144" t="str">
            <v/>
          </cell>
          <cell r="X1144" t="str">
            <v/>
          </cell>
          <cell r="Y1144" t="str">
            <v/>
          </cell>
          <cell r="Z1144" t="str">
            <v>0817800
PORTO DE SANTOS</v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>
            <v>44639</v>
          </cell>
          <cell r="U1145" t="str">
            <v>152205057128962</v>
          </cell>
          <cell r="V1145">
            <v>44639</v>
          </cell>
          <cell r="W1145" t="str">
            <v/>
          </cell>
          <cell r="X1145" t="str">
            <v/>
          </cell>
          <cell r="Y1145" t="str">
            <v/>
          </cell>
          <cell r="Z1145" t="str">
            <v>0817800
PORTO DE SANTOS</v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>
            <v>44639</v>
          </cell>
          <cell r="U1146" t="str">
            <v>152205057129420</v>
          </cell>
          <cell r="V1146">
            <v>44639</v>
          </cell>
          <cell r="W1146" t="str">
            <v/>
          </cell>
          <cell r="X1146" t="str">
            <v/>
          </cell>
          <cell r="Y1146" t="str">
            <v/>
          </cell>
          <cell r="Z1146" t="str">
            <v>0817800
PORTO DE SANTOS</v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/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>
            <v>44639</v>
          </cell>
          <cell r="U1147" t="str">
            <v>152205057129187</v>
          </cell>
          <cell r="V1147">
            <v>44639</v>
          </cell>
          <cell r="W1147" t="str">
            <v/>
          </cell>
          <cell r="X1147" t="str">
            <v/>
          </cell>
          <cell r="Y1147" t="str">
            <v/>
          </cell>
          <cell r="Z1147" t="str">
            <v>0817800
PORTO DE SANTOS</v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/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>
            <v>44639</v>
          </cell>
          <cell r="U1148" t="str">
            <v>152205057129004</v>
          </cell>
          <cell r="V1148">
            <v>44640</v>
          </cell>
          <cell r="W1148" t="str">
            <v/>
          </cell>
          <cell r="X1148" t="str">
            <v/>
          </cell>
          <cell r="Y1148" t="str">
            <v/>
          </cell>
          <cell r="Z1148" t="str">
            <v>0817800
PORTO DE SANTOS</v>
          </cell>
          <cell r="AA1148" t="str">
            <v>0817800
PORTO DE SANTOS</v>
          </cell>
          <cell r="AB1148" t="str">
            <v>BRASIL TERMINAL PORTUÁRIO S/A</v>
          </cell>
          <cell r="AC1148">
            <v>44643</v>
          </cell>
          <cell r="AD1148" t="str">
            <v>22/0552346-4</v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/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>
            <v>44639</v>
          </cell>
          <cell r="U1149" t="str">
            <v>152205057129268</v>
          </cell>
          <cell r="V1149">
            <v>44640</v>
          </cell>
          <cell r="W1149" t="str">
            <v/>
          </cell>
          <cell r="X1149" t="str">
            <v/>
          </cell>
          <cell r="Y1149" t="str">
            <v/>
          </cell>
          <cell r="Z1149" t="str">
            <v>0817800
PORTO DE SANTOS</v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>
            <v>44639</v>
          </cell>
          <cell r="U1150" t="str">
            <v>152205057129349</v>
          </cell>
          <cell r="V1150">
            <v>44639</v>
          </cell>
          <cell r="W1150" t="str">
            <v/>
          </cell>
          <cell r="X1150" t="str">
            <v/>
          </cell>
          <cell r="Y1150" t="str">
            <v/>
          </cell>
          <cell r="Z1150" t="str">
            <v>0817800
PORTO DE SANTOS</v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>
            <v>44639</v>
          </cell>
          <cell r="U1151" t="str">
            <v>152205057129691</v>
          </cell>
          <cell r="V1151">
            <v>44640</v>
          </cell>
          <cell r="W1151" t="str">
            <v/>
          </cell>
          <cell r="X1151" t="str">
            <v/>
          </cell>
          <cell r="Y1151" t="str">
            <v/>
          </cell>
          <cell r="Z1151" t="str">
            <v>0817800
PORTO DE SANTOS</v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>
            <v>44639</v>
          </cell>
          <cell r="U1152" t="str">
            <v>152205057129500</v>
          </cell>
          <cell r="V1152">
            <v>44640</v>
          </cell>
          <cell r="W1152" t="str">
            <v/>
          </cell>
          <cell r="X1152" t="str">
            <v/>
          </cell>
          <cell r="Y1152" t="str">
            <v/>
          </cell>
          <cell r="Z1152" t="str">
            <v>0817800
PORTO DE SANTOS</v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>
            <v>44639</v>
          </cell>
          <cell r="U1153" t="str">
            <v>152205057129853</v>
          </cell>
          <cell r="V1153">
            <v>44640</v>
          </cell>
          <cell r="W1153" t="str">
            <v/>
          </cell>
          <cell r="X1153" t="str">
            <v/>
          </cell>
          <cell r="Y1153" t="str">
            <v/>
          </cell>
          <cell r="Z1153" t="str">
            <v>0817800
PORTO DE SANTOS</v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>
            <v>44639</v>
          </cell>
          <cell r="U1154" t="str">
            <v>152205057129772</v>
          </cell>
          <cell r="V1154">
            <v>44639</v>
          </cell>
          <cell r="W1154" t="str">
            <v/>
          </cell>
          <cell r="X1154" t="str">
            <v/>
          </cell>
          <cell r="Y1154" t="str">
            <v/>
          </cell>
          <cell r="Z1154" t="str">
            <v>0817800
PORTO DE SANTOS</v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>
            <v>44639</v>
          </cell>
          <cell r="U1155" t="str">
            <v>152205057129934</v>
          </cell>
          <cell r="V1155">
            <v>44640</v>
          </cell>
          <cell r="W1155" t="str">
            <v/>
          </cell>
          <cell r="X1155" t="str">
            <v/>
          </cell>
          <cell r="Y1155" t="str">
            <v/>
          </cell>
          <cell r="Z1155" t="str">
            <v>0817800
PORTO DE SANTOS</v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>
            <v>44639</v>
          </cell>
          <cell r="U1156" t="str">
            <v>152205057130606</v>
          </cell>
          <cell r="V1156">
            <v>44639</v>
          </cell>
          <cell r="W1156" t="str">
            <v/>
          </cell>
          <cell r="X1156" t="str">
            <v/>
          </cell>
          <cell r="Y1156" t="str">
            <v/>
          </cell>
          <cell r="Z1156" t="str">
            <v>0817800
PORTO DE SANTOS</v>
          </cell>
          <cell r="AA1156" t="str">
            <v>0817800
PORTO DE SANTOS</v>
          </cell>
          <cell r="AB1156" t="str">
            <v>BRASIL TERMINAL PORTUÁRIO S/A</v>
          </cell>
          <cell r="AC1156">
            <v>44642</v>
          </cell>
          <cell r="AD1156" t="str">
            <v>22/0548822-7</v>
          </cell>
          <cell r="AE1156">
            <v>44643</v>
          </cell>
          <cell r="AF1156" t="str">
            <v>Verde</v>
          </cell>
          <cell r="AG1156">
            <v>44643</v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/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>
            <v>44639</v>
          </cell>
          <cell r="U1157" t="str">
            <v>152205057130517</v>
          </cell>
          <cell r="V1157">
            <v>44640</v>
          </cell>
          <cell r="W1157" t="str">
            <v/>
          </cell>
          <cell r="X1157" t="str">
            <v/>
          </cell>
          <cell r="Y1157" t="str">
            <v/>
          </cell>
          <cell r="Z1157" t="str">
            <v>0817800
PORTO DE SANTOS</v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>
            <v>44639</v>
          </cell>
          <cell r="U1158" t="str">
            <v>152205057130436</v>
          </cell>
          <cell r="V1158">
            <v>44639</v>
          </cell>
          <cell r="W1158" t="str">
            <v/>
          </cell>
          <cell r="X1158" t="str">
            <v/>
          </cell>
          <cell r="Y1158" t="str">
            <v/>
          </cell>
          <cell r="Z1158" t="str">
            <v>0817800
PORTO DE SANTOS</v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>
            <v>44639</v>
          </cell>
          <cell r="U1159" t="str">
            <v>152205057130002</v>
          </cell>
          <cell r="V1159">
            <v>44640</v>
          </cell>
          <cell r="W1159" t="str">
            <v/>
          </cell>
          <cell r="X1159" t="str">
            <v/>
          </cell>
          <cell r="Y1159" t="str">
            <v/>
          </cell>
          <cell r="Z1159" t="str">
            <v>0817800
PORTO DE SANTOS</v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>
            <v>44639</v>
          </cell>
          <cell r="U1160" t="str">
            <v>152205057130193</v>
          </cell>
          <cell r="V1160">
            <v>44640</v>
          </cell>
          <cell r="W1160" t="str">
            <v/>
          </cell>
          <cell r="X1160" t="str">
            <v/>
          </cell>
          <cell r="Y1160" t="str">
            <v/>
          </cell>
          <cell r="Z1160" t="str">
            <v>0817800
PORTO DE SANTOS</v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>
            <v>44639</v>
          </cell>
          <cell r="U1161" t="str">
            <v>152205057130355</v>
          </cell>
          <cell r="V1161">
            <v>44640</v>
          </cell>
          <cell r="W1161" t="str">
            <v/>
          </cell>
          <cell r="X1161" t="str">
            <v/>
          </cell>
          <cell r="Y1161" t="str">
            <v/>
          </cell>
          <cell r="Z1161" t="str">
            <v>0817800
PORTO DE SANTOS</v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>
            <v>44639</v>
          </cell>
          <cell r="U1162" t="str">
            <v>152205057131750</v>
          </cell>
          <cell r="V1162">
            <v>44639</v>
          </cell>
          <cell r="W1162" t="str">
            <v/>
          </cell>
          <cell r="X1162" t="str">
            <v/>
          </cell>
          <cell r="Y1162" t="str">
            <v/>
          </cell>
          <cell r="Z1162" t="str">
            <v>0817800
PORTO DE SANTOS</v>
          </cell>
          <cell r="AA1162" t="str">
            <v>0817800
PORTO DE SANTOS</v>
          </cell>
          <cell r="AB1162" t="str">
            <v>BRASIL TERMINAL PORTUÁRIO S/A</v>
          </cell>
          <cell r="AC1162">
            <v>44641</v>
          </cell>
          <cell r="AD1162" t="str">
            <v>22/0537149-4</v>
          </cell>
          <cell r="AE1162">
            <v>44642</v>
          </cell>
          <cell r="AF1162" t="str">
            <v>Verde</v>
          </cell>
          <cell r="AG1162">
            <v>44642</v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>
            <v>44639</v>
          </cell>
          <cell r="U1163" t="str">
            <v>152205057130274</v>
          </cell>
          <cell r="V1163">
            <v>44640</v>
          </cell>
          <cell r="W1163" t="str">
            <v/>
          </cell>
          <cell r="X1163" t="str">
            <v/>
          </cell>
          <cell r="Y1163" t="str">
            <v/>
          </cell>
          <cell r="Z1163" t="str">
            <v>0817800
PORTO DE SANTOS</v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>
            <v>44639</v>
          </cell>
          <cell r="U1164" t="str">
            <v>152205057132218</v>
          </cell>
          <cell r="V1164">
            <v>44640</v>
          </cell>
          <cell r="W1164" t="str">
            <v/>
          </cell>
          <cell r="X1164" t="str">
            <v/>
          </cell>
          <cell r="Y1164" t="str">
            <v/>
          </cell>
          <cell r="Z1164" t="str">
            <v>0817800
PORTO DE SANTOS</v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>
            <v>44639</v>
          </cell>
          <cell r="U1165" t="str">
            <v>152205057132307</v>
          </cell>
          <cell r="V1165">
            <v>44640</v>
          </cell>
          <cell r="W1165" t="str">
            <v/>
          </cell>
          <cell r="X1165" t="str">
            <v/>
          </cell>
          <cell r="Y1165" t="str">
            <v/>
          </cell>
          <cell r="Z1165" t="str">
            <v>0817800
PORTO DE SANTOS</v>
          </cell>
          <cell r="AA1165" t="str">
            <v>0817800
PORTO DE SANTOS</v>
          </cell>
          <cell r="AB1165" t="str">
            <v>BRASIL TERMINAL PORTUÁRIO S/A</v>
          </cell>
          <cell r="AC1165">
            <v>44641</v>
          </cell>
          <cell r="AD1165" t="str">
            <v>22/0535566-9</v>
          </cell>
          <cell r="AE1165">
            <v>44642</v>
          </cell>
          <cell r="AF1165" t="str">
            <v>Verde</v>
          </cell>
          <cell r="AG1165">
            <v>44642</v>
          </cell>
          <cell r="AH1165" t="str">
            <v/>
          </cell>
          <cell r="AI1165" t="str">
            <v/>
          </cell>
          <cell r="AJ1165">
            <v>44642</v>
          </cell>
          <cell r="AK1165">
            <v>44642</v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>
            <v>44639</v>
          </cell>
          <cell r="U1166" t="str">
            <v>152205057132641</v>
          </cell>
          <cell r="V1166">
            <v>44640</v>
          </cell>
          <cell r="W1166" t="str">
            <v/>
          </cell>
          <cell r="X1166" t="str">
            <v/>
          </cell>
          <cell r="Y1166" t="str">
            <v/>
          </cell>
          <cell r="Z1166" t="str">
            <v>0817800
PORTO DE SANTOS</v>
          </cell>
          <cell r="AA1166" t="str">
            <v>0817800
PORTO DE SANTOS</v>
          </cell>
          <cell r="AB1166" t="str">
            <v>BRASIL TERMINAL PORTUÁRIO S/A</v>
          </cell>
          <cell r="AC1166">
            <v>44643</v>
          </cell>
          <cell r="AD1166" t="str">
            <v>22/0553356-7</v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/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>
            <v>44639</v>
          </cell>
          <cell r="U1167" t="str">
            <v>152205057132480</v>
          </cell>
          <cell r="V1167">
            <v>44639</v>
          </cell>
          <cell r="W1167" t="str">
            <v/>
          </cell>
          <cell r="X1167" t="str">
            <v/>
          </cell>
          <cell r="Y1167" t="str">
            <v/>
          </cell>
          <cell r="Z1167" t="str">
            <v>0817800
PORTO DE SANTOS</v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/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>
            <v>44639</v>
          </cell>
          <cell r="U1168" t="str">
            <v>152205057132994</v>
          </cell>
          <cell r="V1168">
            <v>44639</v>
          </cell>
          <cell r="W1168" t="str">
            <v/>
          </cell>
          <cell r="X1168" t="str">
            <v/>
          </cell>
          <cell r="Y1168" t="str">
            <v/>
          </cell>
          <cell r="Z1168" t="str">
            <v>0817800
PORTO DE SANTOS</v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>
            <v>44639</v>
          </cell>
          <cell r="U1169" t="str">
            <v>152205057132803</v>
          </cell>
          <cell r="V1169">
            <v>44640</v>
          </cell>
          <cell r="W1169" t="str">
            <v/>
          </cell>
          <cell r="X1169" t="str">
            <v/>
          </cell>
          <cell r="Y1169" t="str">
            <v/>
          </cell>
          <cell r="Z1169" t="str">
            <v>0817800
PORTO DE SANTOS</v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>
            <v>44639</v>
          </cell>
          <cell r="U1170" t="str">
            <v>152205057132722</v>
          </cell>
          <cell r="V1170">
            <v>44639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>0817800
PORTO DE SANTOS</v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>
            <v>44639</v>
          </cell>
          <cell r="U1171" t="str">
            <v>152205057132560</v>
          </cell>
          <cell r="V1171">
            <v>44640</v>
          </cell>
          <cell r="W1171" t="str">
            <v/>
          </cell>
          <cell r="X1171" t="str">
            <v/>
          </cell>
          <cell r="Y1171" t="str">
            <v/>
          </cell>
          <cell r="Z1171" t="str">
            <v>0817800
PORTO DE SANTOS</v>
          </cell>
          <cell r="AA1171" t="str">
            <v>0817800
PORTO DE SANTOS</v>
          </cell>
          <cell r="AB1171" t="str">
            <v>BRASIL TERMINAL PORTUÁRIO S/A</v>
          </cell>
          <cell r="AC1171">
            <v>44641</v>
          </cell>
          <cell r="AD1171" t="str">
            <v>22/0535559-6</v>
          </cell>
          <cell r="AE1171">
            <v>44642</v>
          </cell>
          <cell r="AF1171" t="str">
            <v>Verde</v>
          </cell>
          <cell r="AG1171">
            <v>44642</v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>
            <v>44639</v>
          </cell>
          <cell r="U1172" t="str">
            <v>152205057133290</v>
          </cell>
          <cell r="V1172">
            <v>44640</v>
          </cell>
          <cell r="W1172" t="str">
            <v/>
          </cell>
          <cell r="X1172" t="str">
            <v/>
          </cell>
          <cell r="Y1172" t="str">
            <v/>
          </cell>
          <cell r="Z1172" t="str">
            <v>0817800
PORTO DE SANTOS</v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>
            <v>44639</v>
          </cell>
          <cell r="U1173" t="str">
            <v>152205057134008</v>
          </cell>
          <cell r="V1173">
            <v>44640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>0817800
PORTO DE SANTOS</v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>
            <v>44639</v>
          </cell>
          <cell r="U1174" t="str">
            <v>152205057135314</v>
          </cell>
          <cell r="V1174">
            <v>44640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>0817800
PORTO DE SANTOS</v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>
            <v>44639</v>
          </cell>
          <cell r="U1175" t="str">
            <v>152205057134504</v>
          </cell>
          <cell r="V1175">
            <v>44640</v>
          </cell>
          <cell r="W1175" t="str">
            <v/>
          </cell>
          <cell r="X1175" t="str">
            <v/>
          </cell>
          <cell r="Y1175" t="str">
            <v/>
          </cell>
          <cell r="Z1175" t="str">
            <v>0817800
PORTO DE SANTOS</v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>
            <v>44639</v>
          </cell>
          <cell r="U1176" t="str">
            <v>152205057134423</v>
          </cell>
          <cell r="V1176">
            <v>44640</v>
          </cell>
          <cell r="W1176" t="str">
            <v/>
          </cell>
          <cell r="X1176" t="str">
            <v/>
          </cell>
          <cell r="Y1176" t="str">
            <v/>
          </cell>
          <cell r="Z1176" t="str">
            <v>0817800
PORTO DE SANTOS</v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>
            <v>44639</v>
          </cell>
          <cell r="U1177" t="str">
            <v>152205057133370</v>
          </cell>
          <cell r="V1177">
            <v>44640</v>
          </cell>
          <cell r="W1177" t="str">
            <v/>
          </cell>
          <cell r="X1177" t="str">
            <v/>
          </cell>
          <cell r="Y1177" t="str">
            <v/>
          </cell>
          <cell r="Z1177" t="str">
            <v>0817800
PORTO DE SANTOS</v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>
            <v>44639</v>
          </cell>
          <cell r="U1178" t="str">
            <v>152205057135152</v>
          </cell>
          <cell r="V1178">
            <v>44640</v>
          </cell>
          <cell r="W1178" t="str">
            <v/>
          </cell>
          <cell r="X1178" t="str">
            <v/>
          </cell>
          <cell r="Y1178" t="str">
            <v/>
          </cell>
          <cell r="Z1178" t="str">
            <v>0817800
PORTO DE SANTOS</v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>
            <v>44639</v>
          </cell>
          <cell r="U1179" t="str">
            <v>152205057134938</v>
          </cell>
          <cell r="V1179">
            <v>44640</v>
          </cell>
          <cell r="W1179" t="str">
            <v/>
          </cell>
          <cell r="X1179" t="str">
            <v/>
          </cell>
          <cell r="Y1179" t="str">
            <v/>
          </cell>
          <cell r="Z1179" t="str">
            <v>0817800
PORTO DE SANTOS</v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>
            <v>44639</v>
          </cell>
          <cell r="U1180" t="str">
            <v>152205057134857</v>
          </cell>
          <cell r="V1180">
            <v>44640</v>
          </cell>
          <cell r="W1180" t="str">
            <v/>
          </cell>
          <cell r="X1180" t="str">
            <v/>
          </cell>
          <cell r="Y1180" t="str">
            <v/>
          </cell>
          <cell r="Z1180" t="str">
            <v>0817800
PORTO DE SANTOS</v>
          </cell>
          <cell r="AA1180" t="str">
            <v>0817800
PORTO DE SANTOS</v>
          </cell>
          <cell r="AB1180" t="str">
            <v>BRASIL TERMINAL PORTUÁRIO S/A</v>
          </cell>
          <cell r="AC1180">
            <v>44642</v>
          </cell>
          <cell r="AD1180" t="str">
            <v>22/0543267-1</v>
          </cell>
          <cell r="AE1180">
            <v>44642</v>
          </cell>
          <cell r="AF1180" t="str">
            <v>Verde</v>
          </cell>
          <cell r="AG1180">
            <v>44642</v>
          </cell>
          <cell r="AH1180" t="str">
            <v/>
          </cell>
          <cell r="AI1180" t="str">
            <v/>
          </cell>
          <cell r="AJ1180">
            <v>44642</v>
          </cell>
          <cell r="AK1180">
            <v>44642</v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>
            <v>44639</v>
          </cell>
          <cell r="U1181" t="str">
            <v>152205057134342</v>
          </cell>
          <cell r="V1181">
            <v>44639</v>
          </cell>
          <cell r="W1181" t="str">
            <v/>
          </cell>
          <cell r="X1181" t="str">
            <v/>
          </cell>
          <cell r="Y1181" t="str">
            <v/>
          </cell>
          <cell r="Z1181" t="str">
            <v>0817800
PORTO DE SANTOS</v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>
            <v>44639</v>
          </cell>
          <cell r="U1182" t="str">
            <v>152205057134776</v>
          </cell>
          <cell r="V1182">
            <v>44640</v>
          </cell>
          <cell r="W1182" t="str">
            <v/>
          </cell>
          <cell r="X1182" t="str">
            <v/>
          </cell>
          <cell r="Y1182" t="str">
            <v/>
          </cell>
          <cell r="Z1182" t="str">
            <v>0817800
PORTO DE SANTOS</v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>
            <v>44639</v>
          </cell>
          <cell r="U1183" t="str">
            <v>152205057134695</v>
          </cell>
          <cell r="V1183">
            <v>44640</v>
          </cell>
          <cell r="W1183" t="str">
            <v/>
          </cell>
          <cell r="X1183" t="str">
            <v/>
          </cell>
          <cell r="Y1183" t="str">
            <v/>
          </cell>
          <cell r="Z1183" t="str">
            <v>0817800
PORTO DE SANTOS</v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>
            <v>44639</v>
          </cell>
          <cell r="U1184" t="str">
            <v>152205057135071</v>
          </cell>
          <cell r="V1184">
            <v>44640</v>
          </cell>
          <cell r="W1184" t="str">
            <v/>
          </cell>
          <cell r="X1184" t="str">
            <v/>
          </cell>
          <cell r="Y1184" t="str">
            <v/>
          </cell>
          <cell r="Z1184" t="str">
            <v>0817800
PORTO DE SANTOS</v>
          </cell>
          <cell r="AA1184" t="str">
            <v>0817800
PORTO DE SANTOS</v>
          </cell>
          <cell r="AB1184" t="str">
            <v>BRASIL TERMINAL PORTUÁRIO S/A</v>
          </cell>
          <cell r="AC1184">
            <v>44642</v>
          </cell>
          <cell r="AD1184" t="str">
            <v>22/0543268-0</v>
          </cell>
          <cell r="AE1184">
            <v>44642</v>
          </cell>
          <cell r="AF1184" t="str">
            <v>Verde</v>
          </cell>
          <cell r="AG1184">
            <v>44642</v>
          </cell>
          <cell r="AH1184" t="str">
            <v/>
          </cell>
          <cell r="AI1184" t="str">
            <v/>
          </cell>
          <cell r="AJ1184">
            <v>44642</v>
          </cell>
          <cell r="AK1184">
            <v>44642</v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>
            <v>44639</v>
          </cell>
          <cell r="U1185" t="str">
            <v>152205057135586</v>
          </cell>
          <cell r="V1185">
            <v>44640</v>
          </cell>
          <cell r="W1185" t="str">
            <v/>
          </cell>
          <cell r="X1185" t="str">
            <v/>
          </cell>
          <cell r="Y1185" t="str">
            <v/>
          </cell>
          <cell r="Z1185" t="str">
            <v>0817800
PORTO DE SANTOS</v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>
            <v>44639</v>
          </cell>
          <cell r="U1186" t="str">
            <v>152205057135748</v>
          </cell>
          <cell r="V1186">
            <v>44640</v>
          </cell>
          <cell r="W1186" t="str">
            <v/>
          </cell>
          <cell r="X1186" t="str">
            <v/>
          </cell>
          <cell r="Y1186" t="str">
            <v/>
          </cell>
          <cell r="Z1186" t="str">
            <v>0817800
PORTO DE SANTOS</v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>
            <v>44639</v>
          </cell>
          <cell r="U1187" t="str">
            <v>152205057135900</v>
          </cell>
          <cell r="V1187">
            <v>44640</v>
          </cell>
          <cell r="W1187" t="str">
            <v/>
          </cell>
          <cell r="X1187" t="str">
            <v/>
          </cell>
          <cell r="Y1187" t="str">
            <v/>
          </cell>
          <cell r="Z1187" t="str">
            <v>0817800
PORTO DE SANTOS</v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>
            <v>44639</v>
          </cell>
          <cell r="U1188" t="str">
            <v>152205057136710</v>
          </cell>
          <cell r="V1188">
            <v>44640</v>
          </cell>
          <cell r="W1188" t="str">
            <v/>
          </cell>
          <cell r="X1188" t="str">
            <v/>
          </cell>
          <cell r="Y1188" t="str">
            <v/>
          </cell>
          <cell r="Z1188" t="str">
            <v>0817800
PORTO DE SANTOS</v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>
            <v>44639</v>
          </cell>
          <cell r="U1189" t="str">
            <v>152205057136639</v>
          </cell>
          <cell r="V1189">
            <v>44640</v>
          </cell>
          <cell r="W1189" t="str">
            <v/>
          </cell>
          <cell r="X1189" t="str">
            <v/>
          </cell>
          <cell r="Y1189" t="str">
            <v/>
          </cell>
          <cell r="Z1189" t="str">
            <v>0817800
PORTO DE SANTOS</v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>
            <v>44639</v>
          </cell>
          <cell r="U1190" t="str">
            <v>152205057138763</v>
          </cell>
          <cell r="V1190">
            <v>44640</v>
          </cell>
          <cell r="W1190" t="str">
            <v/>
          </cell>
          <cell r="X1190" t="str">
            <v/>
          </cell>
          <cell r="Y1190" t="str">
            <v/>
          </cell>
          <cell r="Z1190" t="str">
            <v>0817800
PORTO DE SANTOS</v>
          </cell>
          <cell r="AA1190" t="str">
            <v>0817800
PORTO DE SANTOS</v>
          </cell>
          <cell r="AB1190" t="str">
            <v>BRASIL TERMINAL PORTUÁRIO S/A</v>
          </cell>
          <cell r="AC1190">
            <v>44642</v>
          </cell>
          <cell r="AD1190" t="str">
            <v>22/0543269-8</v>
          </cell>
          <cell r="AE1190">
            <v>44642</v>
          </cell>
          <cell r="AF1190" t="str">
            <v>Verde</v>
          </cell>
          <cell r="AG1190">
            <v>44642</v>
          </cell>
          <cell r="AH1190" t="str">
            <v/>
          </cell>
          <cell r="AI1190" t="str">
            <v/>
          </cell>
          <cell r="AJ1190">
            <v>44642</v>
          </cell>
          <cell r="AK1190">
            <v>44642</v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>
            <v>44639</v>
          </cell>
          <cell r="U1191" t="str">
            <v>152205057138410</v>
          </cell>
          <cell r="V1191">
            <v>44639</v>
          </cell>
          <cell r="W1191" t="str">
            <v/>
          </cell>
          <cell r="X1191" t="str">
            <v/>
          </cell>
          <cell r="Y1191" t="str">
            <v/>
          </cell>
          <cell r="Z1191" t="str">
            <v>0817800
PORTO DE SANTOS</v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>
            <v>44639</v>
          </cell>
          <cell r="U1192" t="str">
            <v>152205057131831</v>
          </cell>
          <cell r="V1192">
            <v>44639</v>
          </cell>
          <cell r="W1192" t="str">
            <v/>
          </cell>
          <cell r="X1192" t="str">
            <v/>
          </cell>
          <cell r="Y1192" t="str">
            <v/>
          </cell>
          <cell r="Z1192" t="str">
            <v>0817800
PORTO DE SANTOS</v>
          </cell>
          <cell r="AA1192" t="str">
            <v>0817800
PORTO DE SANTOS</v>
          </cell>
          <cell r="AB1192" t="str">
            <v>BRASIL TERMINAL PORTUÁRIO S/A</v>
          </cell>
          <cell r="AC1192">
            <v>44641</v>
          </cell>
          <cell r="AD1192" t="str">
            <v>22/0535554-5</v>
          </cell>
          <cell r="AE1192">
            <v>44642</v>
          </cell>
          <cell r="AF1192" t="str">
            <v>Verde</v>
          </cell>
          <cell r="AG1192">
            <v>44642</v>
          </cell>
          <cell r="AH1192" t="str">
            <v/>
          </cell>
          <cell r="AI1192" t="str">
            <v/>
          </cell>
          <cell r="AJ1192">
            <v>44642</v>
          </cell>
          <cell r="AK1192">
            <v>44642</v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>
            <v>44639</v>
          </cell>
          <cell r="U1193" t="str">
            <v>152205057139069</v>
          </cell>
          <cell r="V1193">
            <v>44639</v>
          </cell>
          <cell r="W1193" t="str">
            <v/>
          </cell>
          <cell r="X1193" t="str">
            <v/>
          </cell>
          <cell r="Y1193" t="str">
            <v/>
          </cell>
          <cell r="Z1193" t="str">
            <v>0817800
PORTO DE SANTOS</v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>
            <v>44639</v>
          </cell>
          <cell r="U1194" t="str">
            <v>152205057139220</v>
          </cell>
          <cell r="V1194">
            <v>44639</v>
          </cell>
          <cell r="W1194" t="str">
            <v/>
          </cell>
          <cell r="X1194" t="str">
            <v/>
          </cell>
          <cell r="Y1194" t="str">
            <v/>
          </cell>
          <cell r="Z1194" t="str">
            <v>0817800
PORTO DE SANTOS</v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>
            <v>44639</v>
          </cell>
          <cell r="U1195" t="str">
            <v>152205057139140</v>
          </cell>
          <cell r="V1195">
            <v>44640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>0817800
PORTO DE SANTOS</v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>
            <v>44639</v>
          </cell>
          <cell r="U1196" t="str">
            <v>152205057139492</v>
          </cell>
          <cell r="V1196">
            <v>44639</v>
          </cell>
          <cell r="W1196" t="str">
            <v/>
          </cell>
          <cell r="X1196" t="str">
            <v/>
          </cell>
          <cell r="Y1196" t="str">
            <v/>
          </cell>
          <cell r="Z1196" t="str">
            <v>0817800
PORTO DE SANTOS</v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>
            <v>44639</v>
          </cell>
          <cell r="U1197" t="str">
            <v>152205057136477</v>
          </cell>
          <cell r="V1197">
            <v>44640</v>
          </cell>
          <cell r="W1197" t="str">
            <v/>
          </cell>
          <cell r="X1197" t="str">
            <v/>
          </cell>
          <cell r="Y1197" t="str">
            <v/>
          </cell>
          <cell r="Z1197" t="str">
            <v>0817800
PORTO DE SANTOS</v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>
            <v>44639</v>
          </cell>
          <cell r="U1198" t="str">
            <v>152205057136205</v>
          </cell>
          <cell r="V1198">
            <v>44640</v>
          </cell>
          <cell r="W1198" t="str">
            <v/>
          </cell>
          <cell r="X1198" t="str">
            <v/>
          </cell>
          <cell r="Y1198" t="str">
            <v/>
          </cell>
          <cell r="Z1198" t="str">
            <v>0817800
PORTO DE SANTOS</v>
          </cell>
          <cell r="AA1198" t="str">
            <v>0817800
PORTO DE SANTOS</v>
          </cell>
          <cell r="AB1198" t="str">
            <v>BRASIL TERMINAL PORTUÁRIO S/A</v>
          </cell>
          <cell r="AC1198">
            <v>44642</v>
          </cell>
          <cell r="AD1198" t="str">
            <v>22/0545081-5</v>
          </cell>
          <cell r="AE1198">
            <v>44643</v>
          </cell>
          <cell r="AF1198" t="str">
            <v>Verde</v>
          </cell>
          <cell r="AG1198">
            <v>44643</v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>
            <v>44639</v>
          </cell>
          <cell r="U1199" t="str">
            <v>152205057126757</v>
          </cell>
          <cell r="V1199">
            <v>44640</v>
          </cell>
          <cell r="W1199" t="str">
            <v/>
          </cell>
          <cell r="X1199" t="str">
            <v/>
          </cell>
          <cell r="Y1199" t="str">
            <v/>
          </cell>
          <cell r="Z1199" t="str">
            <v>0817800
PORTO DE SANTOS</v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>
            <v>44639</v>
          </cell>
          <cell r="U1200" t="str">
            <v>152205057140318</v>
          </cell>
          <cell r="V1200">
            <v>44639</v>
          </cell>
          <cell r="W1200" t="str">
            <v/>
          </cell>
          <cell r="X1200" t="str">
            <v/>
          </cell>
          <cell r="Y1200" t="str">
            <v/>
          </cell>
          <cell r="Z1200" t="str">
            <v>0817800
PORTO DE SANTOS</v>
          </cell>
          <cell r="AA1200" t="str">
            <v>0817800
PORTO DE SANTOS</v>
          </cell>
          <cell r="AB1200" t="str">
            <v>BRASIL TERMINAL PORTUÁRIO S/A</v>
          </cell>
          <cell r="AC1200">
            <v>44642</v>
          </cell>
          <cell r="AD1200" t="str">
            <v>22/0548711-5</v>
          </cell>
          <cell r="AE1200">
            <v>44643</v>
          </cell>
          <cell r="AF1200" t="str">
            <v>Verde</v>
          </cell>
          <cell r="AG1200">
            <v>44643</v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>
            <v>44639</v>
          </cell>
          <cell r="U1201" t="str">
            <v>152205057136558</v>
          </cell>
          <cell r="V1201">
            <v>44639</v>
          </cell>
          <cell r="W1201" t="str">
            <v/>
          </cell>
          <cell r="X1201" t="str">
            <v/>
          </cell>
          <cell r="Y1201" t="str">
            <v/>
          </cell>
          <cell r="Z1201" t="str">
            <v>0817800
PORTO DE SANTOS</v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>
            <v>44639</v>
          </cell>
          <cell r="U1202" t="str">
            <v>152205057136396</v>
          </cell>
          <cell r="V1202">
            <v>44640</v>
          </cell>
          <cell r="W1202" t="str">
            <v/>
          </cell>
          <cell r="X1202" t="str">
            <v/>
          </cell>
          <cell r="Y1202" t="str">
            <v/>
          </cell>
          <cell r="Z1202" t="str">
            <v>0817800
PORTO DE SANTOS</v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>
            <v>44639</v>
          </cell>
          <cell r="U1203" t="str">
            <v>152205057139654</v>
          </cell>
          <cell r="V1203">
            <v>44639</v>
          </cell>
          <cell r="W1203" t="str">
            <v/>
          </cell>
          <cell r="X1203" t="str">
            <v/>
          </cell>
          <cell r="Y1203" t="str">
            <v/>
          </cell>
          <cell r="Z1203" t="str">
            <v>0817800
PORTO DE SANTOS</v>
          </cell>
          <cell r="AA1203" t="str">
            <v>0817800
PORTO DE SANTOS</v>
          </cell>
          <cell r="AB1203" t="str">
            <v>BRASIL TERMINAL PORTUÁRIO S/A</v>
          </cell>
          <cell r="AC1203">
            <v>44641</v>
          </cell>
          <cell r="AD1203" t="str">
            <v>22/0535608-8</v>
          </cell>
          <cell r="AE1203">
            <v>44642</v>
          </cell>
          <cell r="AF1203" t="str">
            <v>Verde</v>
          </cell>
          <cell r="AG1203">
            <v>44642</v>
          </cell>
          <cell r="AH1203" t="str">
            <v/>
          </cell>
          <cell r="AI1203" t="str">
            <v/>
          </cell>
          <cell r="AJ1203">
            <v>44642</v>
          </cell>
          <cell r="AK1203">
            <v>44642</v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>
            <v>44639</v>
          </cell>
          <cell r="U1204" t="str">
            <v>152205057139573</v>
          </cell>
          <cell r="V1204">
            <v>44639</v>
          </cell>
          <cell r="W1204" t="str">
            <v/>
          </cell>
          <cell r="X1204" t="str">
            <v/>
          </cell>
          <cell r="Y1204" t="str">
            <v/>
          </cell>
          <cell r="Z1204" t="str">
            <v>0817800
PORTO DE SANTOS</v>
          </cell>
          <cell r="AA1204" t="str">
            <v>0817800
PORTO DE SANTOS</v>
          </cell>
          <cell r="AB1204" t="str">
            <v>BRASIL TERMINAL PORTUÁRIO S/A</v>
          </cell>
          <cell r="AC1204">
            <v>44642</v>
          </cell>
          <cell r="AD1204" t="str">
            <v>22/0542976-0</v>
          </cell>
          <cell r="AE1204">
            <v>44642</v>
          </cell>
          <cell r="AF1204" t="str">
            <v>Verde</v>
          </cell>
          <cell r="AG1204">
            <v>44642</v>
          </cell>
          <cell r="AH1204" t="str">
            <v/>
          </cell>
          <cell r="AI1204" t="str">
            <v/>
          </cell>
          <cell r="AJ1204">
            <v>44642</v>
          </cell>
          <cell r="AK1204">
            <v>44642</v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>
            <v>44639</v>
          </cell>
          <cell r="U1205" t="str">
            <v>152205057139301</v>
          </cell>
          <cell r="V1205">
            <v>44639</v>
          </cell>
          <cell r="W1205" t="str">
            <v/>
          </cell>
          <cell r="X1205" t="str">
            <v/>
          </cell>
          <cell r="Y1205" t="str">
            <v/>
          </cell>
          <cell r="Z1205" t="str">
            <v>0817800
PORTO DE SANTOS</v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>
            <v>44639</v>
          </cell>
          <cell r="U1206" t="str">
            <v>152205057136124</v>
          </cell>
          <cell r="V1206">
            <v>44640</v>
          </cell>
          <cell r="W1206" t="str">
            <v/>
          </cell>
          <cell r="X1206" t="str">
            <v/>
          </cell>
          <cell r="Y1206" t="str">
            <v/>
          </cell>
          <cell r="Z1206" t="str">
            <v>0817800
PORTO DE SANTOS</v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>
            <v>44639</v>
          </cell>
          <cell r="U1207" t="str">
            <v>152205057137368</v>
          </cell>
          <cell r="V1207">
            <v>44639</v>
          </cell>
          <cell r="W1207" t="str">
            <v/>
          </cell>
          <cell r="X1207" t="str">
            <v/>
          </cell>
          <cell r="Y1207" t="str">
            <v/>
          </cell>
          <cell r="Z1207" t="str">
            <v>0817800
PORTO DE SANTOS</v>
          </cell>
          <cell r="AA1207" t="str">
            <v>0817800
PORTO DE SANTOS</v>
          </cell>
          <cell r="AB1207" t="str">
            <v>BRASIL TERMINAL PORTUÁRIO S/A</v>
          </cell>
          <cell r="AC1207">
            <v>44642</v>
          </cell>
          <cell r="AD1207" t="str">
            <v>22/0546448-4</v>
          </cell>
          <cell r="AE1207">
            <v>44643</v>
          </cell>
          <cell r="AF1207" t="str">
            <v>Verde</v>
          </cell>
          <cell r="AG1207">
            <v>44643</v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>
            <v>44639</v>
          </cell>
          <cell r="U1208" t="str">
            <v>152205057137449</v>
          </cell>
          <cell r="V1208">
            <v>44640</v>
          </cell>
          <cell r="W1208" t="str">
            <v/>
          </cell>
          <cell r="X1208" t="str">
            <v/>
          </cell>
          <cell r="Y1208" t="str">
            <v/>
          </cell>
          <cell r="Z1208" t="str">
            <v>0817800
PORTO DE SANTOS</v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>
            <v>44639</v>
          </cell>
          <cell r="U1209" t="str">
            <v>152205057137520</v>
          </cell>
          <cell r="V1209">
            <v>44640</v>
          </cell>
          <cell r="W1209" t="str">
            <v/>
          </cell>
          <cell r="X1209" t="str">
            <v/>
          </cell>
          <cell r="Y1209" t="str">
            <v/>
          </cell>
          <cell r="Z1209" t="str">
            <v>0817800
PORTO DE SANTOS</v>
          </cell>
          <cell r="AA1209" t="str">
            <v>0817800
PORTO DE SANTOS</v>
          </cell>
          <cell r="AB1209" t="str">
            <v>BRASIL TERMINAL PORTUÁRIO S/A</v>
          </cell>
          <cell r="AC1209">
            <v>44642</v>
          </cell>
          <cell r="AD1209" t="str">
            <v>22/0546524-3</v>
          </cell>
          <cell r="AE1209">
            <v>44643</v>
          </cell>
          <cell r="AF1209" t="str">
            <v>Verde</v>
          </cell>
          <cell r="AG1209">
            <v>44643</v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>
            <v>44639</v>
          </cell>
          <cell r="U1210" t="str">
            <v>152205057137287</v>
          </cell>
          <cell r="V1210">
            <v>44640</v>
          </cell>
          <cell r="W1210" t="str">
            <v/>
          </cell>
          <cell r="X1210" t="str">
            <v/>
          </cell>
          <cell r="Y1210" t="str">
            <v/>
          </cell>
          <cell r="Z1210" t="str">
            <v>0817800
PORTO DE SANTOS</v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>
            <v>44639</v>
          </cell>
          <cell r="U1211" t="str">
            <v>152205057137104</v>
          </cell>
          <cell r="V1211">
            <v>44639</v>
          </cell>
          <cell r="W1211" t="str">
            <v/>
          </cell>
          <cell r="X1211" t="str">
            <v/>
          </cell>
          <cell r="Y1211" t="str">
            <v/>
          </cell>
          <cell r="Z1211" t="str">
            <v>0817800
PORTO DE SANTOS</v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>
            <v>44639</v>
          </cell>
          <cell r="U1212" t="str">
            <v>152205057126919</v>
          </cell>
          <cell r="V1212">
            <v>44640</v>
          </cell>
          <cell r="W1212" t="str">
            <v/>
          </cell>
          <cell r="X1212" t="str">
            <v/>
          </cell>
          <cell r="Y1212" t="str">
            <v/>
          </cell>
          <cell r="Z1212" t="str">
            <v>0817800
PORTO DE SANTOS</v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>
            <v>44639</v>
          </cell>
          <cell r="U1213" t="str">
            <v>152205057133702</v>
          </cell>
          <cell r="V1213">
            <v>44640</v>
          </cell>
          <cell r="W1213" t="str">
            <v/>
          </cell>
          <cell r="X1213" t="str">
            <v/>
          </cell>
          <cell r="Y1213" t="str">
            <v/>
          </cell>
          <cell r="Z1213" t="str">
            <v>0817800
PORTO DE SANTOS</v>
          </cell>
          <cell r="AA1213" t="str">
            <v>0817800
PORTO DE SANTOS</v>
          </cell>
          <cell r="AB1213" t="str">
            <v>BRASIL TERMINAL PORTUÁRIO S/A</v>
          </cell>
          <cell r="AC1213">
            <v>44641</v>
          </cell>
          <cell r="AD1213" t="str">
            <v>22/0535610-0</v>
          </cell>
          <cell r="AE1213">
            <v>44642</v>
          </cell>
          <cell r="AF1213" t="str">
            <v>Verde</v>
          </cell>
          <cell r="AG1213">
            <v>44642</v>
          </cell>
          <cell r="AH1213" t="str">
            <v/>
          </cell>
          <cell r="AI1213" t="str">
            <v/>
          </cell>
          <cell r="AJ1213">
            <v>44642</v>
          </cell>
          <cell r="AK1213">
            <v>44642</v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>
            <v>44639</v>
          </cell>
          <cell r="U1214" t="str">
            <v>152205057133109</v>
          </cell>
          <cell r="V1214">
            <v>44639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>0817800
PORTO DE SANTOS</v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>
            <v>44639</v>
          </cell>
          <cell r="U1215" t="str">
            <v>152205057137872</v>
          </cell>
          <cell r="V1215">
            <v>44640</v>
          </cell>
          <cell r="W1215" t="str">
            <v/>
          </cell>
          <cell r="X1215" t="str">
            <v/>
          </cell>
          <cell r="Y1215" t="str">
            <v/>
          </cell>
          <cell r="Z1215" t="str">
            <v>0817800
PORTO DE SANTOS</v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>
            <v>44639</v>
          </cell>
          <cell r="U1216" t="str">
            <v>152205057133885</v>
          </cell>
          <cell r="V1216">
            <v>44640</v>
          </cell>
          <cell r="W1216" t="str">
            <v/>
          </cell>
          <cell r="X1216" t="str">
            <v/>
          </cell>
          <cell r="Y1216" t="str">
            <v/>
          </cell>
          <cell r="Z1216" t="str">
            <v>0817800
PORTO DE SANTOS</v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>
            <v>44639</v>
          </cell>
          <cell r="U1217" t="str">
            <v>152205057134180</v>
          </cell>
          <cell r="V1217">
            <v>44639</v>
          </cell>
          <cell r="W1217" t="str">
            <v/>
          </cell>
          <cell r="X1217" t="str">
            <v/>
          </cell>
          <cell r="Y1217" t="str">
            <v/>
          </cell>
          <cell r="Z1217" t="str">
            <v>0817800
PORTO DE SANTOS</v>
          </cell>
          <cell r="AA1217" t="str">
            <v>0817800
PORTO DE SANTOS</v>
          </cell>
          <cell r="AB1217" t="str">
            <v>BRASIL TERMINAL PORTUÁRIO S/A</v>
          </cell>
          <cell r="AC1217">
            <v>44642</v>
          </cell>
          <cell r="AD1217" t="str">
            <v>22/0546536-7</v>
          </cell>
          <cell r="AE1217">
            <v>44643</v>
          </cell>
          <cell r="AF1217" t="str">
            <v>Verde</v>
          </cell>
          <cell r="AG1217">
            <v>44643</v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1250254372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>
            <v>44639</v>
          </cell>
          <cell r="U1218" t="str">
            <v>152205057134261</v>
          </cell>
          <cell r="V1218">
            <v>44640</v>
          </cell>
          <cell r="W1218" t="str">
            <v/>
          </cell>
          <cell r="X1218" t="str">
            <v/>
          </cell>
          <cell r="Y1218" t="str">
            <v/>
          </cell>
          <cell r="Z1218" t="str">
            <v>0817800
PORTO DE SANTOS</v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>
            <v>44639</v>
          </cell>
          <cell r="U1219" t="str">
            <v>152205057130789</v>
          </cell>
          <cell r="V1219">
            <v>44639</v>
          </cell>
          <cell r="W1219" t="str">
            <v/>
          </cell>
          <cell r="X1219" t="str">
            <v/>
          </cell>
          <cell r="Y1219" t="str">
            <v/>
          </cell>
          <cell r="Z1219" t="str">
            <v>0817800
PORTO DE SANTOS</v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>
            <v>44639</v>
          </cell>
          <cell r="U1220" t="str">
            <v>152205057135403</v>
          </cell>
          <cell r="V1220">
            <v>44639</v>
          </cell>
          <cell r="W1220" t="str">
            <v/>
          </cell>
          <cell r="X1220" t="str">
            <v/>
          </cell>
          <cell r="Y1220" t="str">
            <v/>
          </cell>
          <cell r="Z1220" t="str">
            <v>0817800
PORTO DE SANTOS</v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>
            <v>44639</v>
          </cell>
          <cell r="U1221" t="str">
            <v>152205057136809</v>
          </cell>
          <cell r="V1221">
            <v>44640</v>
          </cell>
          <cell r="W1221" t="str">
            <v/>
          </cell>
          <cell r="X1221" t="str">
            <v/>
          </cell>
          <cell r="Y1221" t="str">
            <v/>
          </cell>
          <cell r="Z1221" t="str">
            <v>0817800
PORTO DE SANTOS</v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>
            <v>44639</v>
          </cell>
          <cell r="U1222" t="str">
            <v>152205057135829</v>
          </cell>
          <cell r="V1222">
            <v>44640</v>
          </cell>
          <cell r="W1222" t="str">
            <v/>
          </cell>
          <cell r="X1222" t="str">
            <v/>
          </cell>
          <cell r="Y1222" t="str">
            <v/>
          </cell>
          <cell r="Z1222" t="str">
            <v>0817800
PORTO DE SANTOS</v>
          </cell>
          <cell r="AA1222" t="str">
            <v>0817800
PORTO DE SANTOS</v>
          </cell>
          <cell r="AB1222" t="str">
            <v>BRASIL TERMINAL PORTUÁRIO S/A</v>
          </cell>
          <cell r="AC1222">
            <v>44643</v>
          </cell>
          <cell r="AD1222" t="str">
            <v>22/0551403-1</v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>
            <v>44639</v>
          </cell>
          <cell r="U1223" t="str">
            <v>152205057135667</v>
          </cell>
          <cell r="V1223">
            <v>44640</v>
          </cell>
          <cell r="W1223" t="str">
            <v/>
          </cell>
          <cell r="X1223" t="str">
            <v/>
          </cell>
          <cell r="Y1223" t="str">
            <v/>
          </cell>
          <cell r="Z1223" t="str">
            <v>0817800
PORTO DE SANTOS</v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/>
          </cell>
          <cell r="AJ1223" t="str">
            <v/>
          </cell>
          <cell r="AK1223" t="str">
            <v/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>
            <v>44639</v>
          </cell>
          <cell r="U1224" t="str">
            <v>152205057135233</v>
          </cell>
          <cell r="V1224">
            <v>44639</v>
          </cell>
          <cell r="W1224" t="str">
            <v/>
          </cell>
          <cell r="X1224" t="str">
            <v/>
          </cell>
          <cell r="Y1224" t="str">
            <v/>
          </cell>
          <cell r="Z1224" t="str">
            <v>0817800
PORTO DE SANTOS</v>
          </cell>
          <cell r="AA1224" t="str">
            <v>0817800
PORTO DE SANTOS</v>
          </cell>
          <cell r="AB1224" t="str">
            <v>BRASIL TERMINAL PORTUÁRIO S/A</v>
          </cell>
          <cell r="AC1224">
            <v>44643</v>
          </cell>
          <cell r="AD1224" t="str">
            <v>22/0552937-3</v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/>
          </cell>
          <cell r="AJ1224" t="str">
            <v/>
          </cell>
          <cell r="AK1224" t="str">
            <v/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>
            <v>44639</v>
          </cell>
          <cell r="U1225" t="str">
            <v>152205057137015</v>
          </cell>
          <cell r="V1225">
            <v>44639</v>
          </cell>
          <cell r="W1225" t="str">
            <v/>
          </cell>
          <cell r="X1225" t="str">
            <v/>
          </cell>
          <cell r="Y1225" t="str">
            <v/>
          </cell>
          <cell r="Z1225" t="str">
            <v>0817800
PORTO DE SANTOS</v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/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>
            <v>44639</v>
          </cell>
          <cell r="U1226" t="str">
            <v>152205057127800</v>
          </cell>
          <cell r="V1226">
            <v>44640</v>
          </cell>
          <cell r="W1226" t="str">
            <v/>
          </cell>
          <cell r="X1226" t="str">
            <v/>
          </cell>
          <cell r="Y1226" t="str">
            <v/>
          </cell>
          <cell r="Z1226" t="str">
            <v>0817800
PORTO DE SANTOS</v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>
            <v>44639</v>
          </cell>
          <cell r="U1227" t="str">
            <v>152205057127052</v>
          </cell>
          <cell r="V1227">
            <v>44640</v>
          </cell>
          <cell r="W1227" t="str">
            <v/>
          </cell>
          <cell r="X1227" t="str">
            <v/>
          </cell>
          <cell r="Y1227" t="str">
            <v/>
          </cell>
          <cell r="Z1227" t="str">
            <v>0817800
PORTO DE SANTOS</v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>
            <v>44639</v>
          </cell>
          <cell r="U1228" t="str">
            <v>152205057127648</v>
          </cell>
          <cell r="V1228">
            <v>44640</v>
          </cell>
          <cell r="W1228" t="str">
            <v/>
          </cell>
          <cell r="X1228" t="str">
            <v/>
          </cell>
          <cell r="Y1228" t="str">
            <v/>
          </cell>
          <cell r="Z1228" t="str">
            <v>0817800
PORTO DE SANTOS</v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>
            <v>44639</v>
          </cell>
          <cell r="U1229" t="str">
            <v>152205057136981</v>
          </cell>
          <cell r="V1229">
            <v>44640</v>
          </cell>
          <cell r="W1229" t="str">
            <v/>
          </cell>
          <cell r="X1229" t="str">
            <v/>
          </cell>
          <cell r="Y1229" t="str">
            <v/>
          </cell>
          <cell r="Z1229" t="str">
            <v>0817800
PORTO DE SANTOS</v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>
            <v>44639</v>
          </cell>
          <cell r="U1230" t="str">
            <v>152205057132137</v>
          </cell>
          <cell r="V1230">
            <v>44639</v>
          </cell>
          <cell r="W1230" t="str">
            <v/>
          </cell>
          <cell r="X1230" t="str">
            <v/>
          </cell>
          <cell r="Y1230" t="str">
            <v/>
          </cell>
          <cell r="Z1230" t="str">
            <v>0817800
PORTO DE SANTOS</v>
          </cell>
          <cell r="AA1230" t="str">
            <v>0817800
PORTO DE SANTOS</v>
          </cell>
          <cell r="AB1230" t="str">
            <v>BRASIL TERMINAL PORTUÁRIO S/A</v>
          </cell>
          <cell r="AC1230">
            <v>44643</v>
          </cell>
          <cell r="AD1230" t="str">
            <v>22/0552486-0</v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>
            <v>44639</v>
          </cell>
          <cell r="U1231" t="str">
            <v>152205057130860</v>
          </cell>
          <cell r="V1231">
            <v>44639</v>
          </cell>
          <cell r="W1231" t="str">
            <v/>
          </cell>
          <cell r="X1231" t="str">
            <v/>
          </cell>
          <cell r="Y1231" t="str">
            <v/>
          </cell>
          <cell r="Z1231" t="str">
            <v>0817800
PORTO DE SANTOS</v>
          </cell>
          <cell r="AA1231" t="str">
            <v>0817800
PORTO DE SANTOS</v>
          </cell>
          <cell r="AB1231" t="str">
            <v>BRASIL TERMINAL PORTUÁRIO S/A</v>
          </cell>
          <cell r="AC1231">
            <v>44641</v>
          </cell>
          <cell r="AD1231" t="str">
            <v>22/0536799-3</v>
          </cell>
          <cell r="AE1231">
            <v>44642</v>
          </cell>
          <cell r="AF1231" t="str">
            <v>Verde</v>
          </cell>
          <cell r="AG1231">
            <v>44642</v>
          </cell>
          <cell r="AH1231" t="str">
            <v/>
          </cell>
          <cell r="AI1231" t="str">
            <v/>
          </cell>
          <cell r="AJ1231">
            <v>44642</v>
          </cell>
          <cell r="AK1231">
            <v>44642</v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>
            <v>44639</v>
          </cell>
          <cell r="U1232" t="str">
            <v>152205057138844</v>
          </cell>
          <cell r="V1232">
            <v>44639</v>
          </cell>
          <cell r="W1232" t="str">
            <v/>
          </cell>
          <cell r="X1232" t="str">
            <v/>
          </cell>
          <cell r="Y1232" t="str">
            <v/>
          </cell>
          <cell r="Z1232" t="str">
            <v>0817800
PORTO DE SANTOS</v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>
            <v>44639</v>
          </cell>
          <cell r="U1233" t="str">
            <v>152205057127133</v>
          </cell>
          <cell r="V1233">
            <v>44640</v>
          </cell>
          <cell r="W1233" t="str">
            <v/>
          </cell>
          <cell r="X1233" t="str">
            <v/>
          </cell>
          <cell r="Y1233" t="str">
            <v/>
          </cell>
          <cell r="Z1233" t="str">
            <v>0817800
PORTO DE SANTOS</v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>
            <v>44639</v>
          </cell>
          <cell r="U1234" t="str">
            <v>152205057133028</v>
          </cell>
          <cell r="V1234">
            <v>44640</v>
          </cell>
          <cell r="W1234" t="str">
            <v/>
          </cell>
          <cell r="X1234" t="str">
            <v/>
          </cell>
          <cell r="Y1234" t="str">
            <v/>
          </cell>
          <cell r="Z1234" t="str">
            <v>0817800
PORTO DE SANTOS</v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>
            <v>44639</v>
          </cell>
          <cell r="U1235" t="str">
            <v>152205057137600</v>
          </cell>
          <cell r="V1235">
            <v>44639</v>
          </cell>
          <cell r="W1235" t="str">
            <v/>
          </cell>
          <cell r="X1235" t="str">
            <v/>
          </cell>
          <cell r="Y1235" t="str">
            <v/>
          </cell>
          <cell r="Z1235" t="str">
            <v>0817800
PORTO DE SANTOS</v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>
            <v>44639</v>
          </cell>
          <cell r="U1236" t="str">
            <v>152205057131246</v>
          </cell>
          <cell r="V1236">
            <v>44639</v>
          </cell>
          <cell r="W1236" t="str">
            <v/>
          </cell>
          <cell r="X1236" t="str">
            <v/>
          </cell>
          <cell r="Y1236" t="str">
            <v/>
          </cell>
          <cell r="Z1236" t="str">
            <v>0817800
PORTO DE SANTOS</v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>
            <v>44639</v>
          </cell>
          <cell r="U1237" t="str">
            <v>152205057131670</v>
          </cell>
          <cell r="V1237">
            <v>44639</v>
          </cell>
          <cell r="W1237" t="str">
            <v/>
          </cell>
          <cell r="X1237" t="str">
            <v/>
          </cell>
          <cell r="Y1237" t="str">
            <v/>
          </cell>
          <cell r="Z1237" t="str">
            <v>0817800
PORTO DE SANTOS</v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>
            <v>44639</v>
          </cell>
          <cell r="U1238" t="str">
            <v>152205057138330</v>
          </cell>
          <cell r="V1238">
            <v>44640</v>
          </cell>
          <cell r="W1238" t="str">
            <v/>
          </cell>
          <cell r="X1238" t="str">
            <v/>
          </cell>
          <cell r="Y1238" t="str">
            <v/>
          </cell>
          <cell r="Z1238" t="str">
            <v>0817800
PORTO DE SANTOS</v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>
            <v>44639</v>
          </cell>
          <cell r="U1239" t="str">
            <v>152205057137953</v>
          </cell>
          <cell r="V1239">
            <v>44639</v>
          </cell>
          <cell r="W1239" t="str">
            <v/>
          </cell>
          <cell r="X1239" t="str">
            <v/>
          </cell>
          <cell r="Y1239" t="str">
            <v/>
          </cell>
          <cell r="Z1239" t="str">
            <v>0817800
PORTO DE SANTOS</v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>
            <v>44639</v>
          </cell>
          <cell r="U1240" t="str">
            <v>152205057138925</v>
          </cell>
          <cell r="V1240">
            <v>44640</v>
          </cell>
          <cell r="W1240" t="str">
            <v/>
          </cell>
          <cell r="X1240" t="str">
            <v/>
          </cell>
          <cell r="Y1240" t="str">
            <v/>
          </cell>
          <cell r="Z1240" t="str">
            <v>0817800
PORTO DE SANTOS</v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>
            <v>44639</v>
          </cell>
          <cell r="U1241" t="str">
            <v>152205057138097</v>
          </cell>
          <cell r="V1241">
            <v>44639</v>
          </cell>
          <cell r="W1241" t="str">
            <v/>
          </cell>
          <cell r="X1241" t="str">
            <v/>
          </cell>
          <cell r="Y1241" t="str">
            <v/>
          </cell>
          <cell r="Z1241" t="str">
            <v>0817800
PORTO DE SANTOS</v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>
            <v>44639</v>
          </cell>
          <cell r="U1242" t="str">
            <v>152205057138682</v>
          </cell>
          <cell r="V1242">
            <v>44639</v>
          </cell>
          <cell r="W1242" t="str">
            <v/>
          </cell>
          <cell r="X1242" t="str">
            <v/>
          </cell>
          <cell r="Y1242" t="str">
            <v/>
          </cell>
          <cell r="Z1242" t="str">
            <v>0817800
PORTO DE SANTOS</v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>
            <v>44639</v>
          </cell>
          <cell r="U1243" t="str">
            <v>152205057138500</v>
          </cell>
          <cell r="V1243">
            <v>44639</v>
          </cell>
          <cell r="W1243" t="str">
            <v/>
          </cell>
          <cell r="X1243" t="str">
            <v/>
          </cell>
          <cell r="Y1243" t="str">
            <v/>
          </cell>
          <cell r="Z1243" t="str">
            <v>0817800
PORTO DE SANTOS</v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>
            <v>44639</v>
          </cell>
          <cell r="U1244" t="str">
            <v>152205057131165</v>
          </cell>
          <cell r="V1244">
            <v>44640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>0817800
PORTO DE SANTOS</v>
          </cell>
          <cell r="AA1244" t="str">
            <v>0817800
PORTO DE SANTOS</v>
          </cell>
          <cell r="AB1244" t="str">
            <v>BRASIL TERMINAL PORTUÁRIO S/A</v>
          </cell>
          <cell r="AC1244">
            <v>44643</v>
          </cell>
          <cell r="AD1244" t="str">
            <v>22/0552334-0</v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>
            <v>44639</v>
          </cell>
          <cell r="U1245" t="str">
            <v>152205057133451</v>
          </cell>
          <cell r="V1245">
            <v>44640</v>
          </cell>
          <cell r="W1245" t="str">
            <v/>
          </cell>
          <cell r="X1245" t="str">
            <v/>
          </cell>
          <cell r="Y1245" t="str">
            <v/>
          </cell>
          <cell r="Z1245" t="str">
            <v>0817800
PORTO DE SANTOS</v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>
            <v>44639</v>
          </cell>
          <cell r="U1246" t="str">
            <v>152205057137791</v>
          </cell>
          <cell r="V1246">
            <v>44640</v>
          </cell>
          <cell r="W1246" t="str">
            <v/>
          </cell>
          <cell r="X1246" t="str">
            <v/>
          </cell>
          <cell r="Y1246" t="str">
            <v/>
          </cell>
          <cell r="Z1246" t="str">
            <v>0817800
PORTO DE SANTOS</v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>
            <v>44639</v>
          </cell>
          <cell r="U1247" t="str">
            <v>152205057144143</v>
          </cell>
          <cell r="V1247">
            <v>44639</v>
          </cell>
          <cell r="W1247" t="str">
            <v/>
          </cell>
          <cell r="X1247" t="str">
            <v/>
          </cell>
          <cell r="Y1247" t="str">
            <v/>
          </cell>
          <cell r="Z1247" t="str">
            <v>0817800
PORTO DE SANTOS</v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>
            <v>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>
            <v>44639</v>
          </cell>
          <cell r="U1248" t="str">
            <v>152205057140741</v>
          </cell>
          <cell r="V1248">
            <v>44640</v>
          </cell>
          <cell r="W1248" t="str">
            <v/>
          </cell>
          <cell r="X1248" t="str">
            <v/>
          </cell>
          <cell r="Y1248" t="str">
            <v/>
          </cell>
          <cell r="Z1248" t="str">
            <v>0817800
PORTO DE SANTOS</v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>
            <v>44639</v>
          </cell>
          <cell r="U1249" t="str">
            <v>152205057139735</v>
          </cell>
          <cell r="V1249">
            <v>44640</v>
          </cell>
          <cell r="W1249" t="str">
            <v/>
          </cell>
          <cell r="X1249" t="str">
            <v/>
          </cell>
          <cell r="Y1249" t="str">
            <v/>
          </cell>
          <cell r="Z1249" t="str">
            <v>0817800
PORTO DE SANTOS</v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>
            <v>44639</v>
          </cell>
          <cell r="U1250" t="str">
            <v>152205057143686</v>
          </cell>
          <cell r="V1250">
            <v>44640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>0817800
PORTO DE SANTOS</v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>
            <v>44639</v>
          </cell>
          <cell r="U1251" t="str">
            <v>152205057146944</v>
          </cell>
          <cell r="V1251">
            <v>44640</v>
          </cell>
          <cell r="W1251" t="str">
            <v/>
          </cell>
          <cell r="X1251" t="str">
            <v/>
          </cell>
          <cell r="Y1251" t="str">
            <v/>
          </cell>
          <cell r="Z1251" t="str">
            <v>0817800
PORTO DE SANTOS</v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>
            <v>44639</v>
          </cell>
          <cell r="U1252" t="str">
            <v>152205057145700</v>
          </cell>
          <cell r="V1252">
            <v>44640</v>
          </cell>
          <cell r="W1252" t="str">
            <v/>
          </cell>
          <cell r="X1252" t="str">
            <v/>
          </cell>
          <cell r="Y1252" t="str">
            <v/>
          </cell>
          <cell r="Z1252" t="str">
            <v>0817800
PORTO DE SANTOS</v>
          </cell>
          <cell r="AA1252" t="str">
            <v>0817800
PORTO DE SANTOS</v>
          </cell>
          <cell r="AB1252" t="str">
            <v>BRASIL TERMINAL PORTUÁRIO S/A</v>
          </cell>
          <cell r="AC1252">
            <v>44642</v>
          </cell>
          <cell r="AD1252" t="str">
            <v>22/0543532-8</v>
          </cell>
          <cell r="AE1252">
            <v>44642</v>
          </cell>
          <cell r="AF1252" t="str">
            <v>Verde</v>
          </cell>
          <cell r="AG1252">
            <v>44642</v>
          </cell>
          <cell r="AH1252" t="str">
            <v/>
          </cell>
          <cell r="AI1252" t="str">
            <v/>
          </cell>
          <cell r="AJ1252">
            <v>44642</v>
          </cell>
          <cell r="AK1252">
            <v>44642</v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>
            <v>44639</v>
          </cell>
          <cell r="U1253" t="str">
            <v>152205057147754</v>
          </cell>
          <cell r="V1253">
            <v>44640</v>
          </cell>
          <cell r="W1253" t="str">
            <v/>
          </cell>
          <cell r="X1253" t="str">
            <v/>
          </cell>
          <cell r="Y1253" t="str">
            <v/>
          </cell>
          <cell r="Z1253" t="str">
            <v>0817800
PORTO DE SANTOS</v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>
            <v>44639</v>
          </cell>
          <cell r="U1254" t="str">
            <v>152205057148211</v>
          </cell>
          <cell r="V1254">
            <v>44639</v>
          </cell>
          <cell r="W1254" t="str">
            <v/>
          </cell>
          <cell r="X1254" t="str">
            <v/>
          </cell>
          <cell r="Y1254" t="str">
            <v/>
          </cell>
          <cell r="Z1254" t="str">
            <v>0817800
PORTO DE SANTOS</v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>
            <v>44639</v>
          </cell>
          <cell r="U1255" t="str">
            <v>152205057148300</v>
          </cell>
          <cell r="V1255">
            <v>44639</v>
          </cell>
          <cell r="W1255" t="str">
            <v/>
          </cell>
          <cell r="X1255" t="str">
            <v/>
          </cell>
          <cell r="Y1255" t="str">
            <v/>
          </cell>
          <cell r="Z1255" t="str">
            <v>0817800
PORTO DE SANTOS</v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>
            <v>44639</v>
          </cell>
          <cell r="U1256" t="str">
            <v>152205057148998</v>
          </cell>
          <cell r="V1256">
            <v>44640</v>
          </cell>
          <cell r="W1256" t="str">
            <v/>
          </cell>
          <cell r="X1256" t="str">
            <v/>
          </cell>
          <cell r="Y1256" t="str">
            <v/>
          </cell>
          <cell r="Z1256" t="str">
            <v>0817800
PORTO DE SANTOS</v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>
            <v>44639</v>
          </cell>
          <cell r="U1257" t="str">
            <v>152205057149021</v>
          </cell>
          <cell r="V1257">
            <v>44640</v>
          </cell>
          <cell r="W1257" t="str">
            <v/>
          </cell>
          <cell r="X1257" t="str">
            <v/>
          </cell>
          <cell r="Y1257" t="str">
            <v/>
          </cell>
          <cell r="Z1257" t="str">
            <v>0817800
PORTO DE SANTOS</v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>
            <v>44639</v>
          </cell>
          <cell r="U1258" t="str">
            <v>152205057149102</v>
          </cell>
          <cell r="V1258">
            <v>44639</v>
          </cell>
          <cell r="W1258" t="str">
            <v/>
          </cell>
          <cell r="X1258" t="str">
            <v/>
          </cell>
          <cell r="Y1258" t="str">
            <v/>
          </cell>
          <cell r="Z1258" t="str">
            <v>0817800
PORTO DE SANTOS</v>
          </cell>
          <cell r="AA1258" t="str">
            <v>0817800
PORTO DE SANTOS</v>
          </cell>
          <cell r="AB1258" t="str">
            <v>BRASIL TERMINAL PORTUÁRIO S/A</v>
          </cell>
          <cell r="AC1258">
            <v>44642</v>
          </cell>
          <cell r="AD1258" t="str">
            <v>22/0548710-7</v>
          </cell>
          <cell r="AE1258">
            <v>44643</v>
          </cell>
          <cell r="AF1258" t="str">
            <v>Verde</v>
          </cell>
          <cell r="AG1258">
            <v>44643</v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>1250255164</v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>
            <v>44639</v>
          </cell>
          <cell r="U1259" t="str">
            <v>152205057149293</v>
          </cell>
          <cell r="V1259">
            <v>44640</v>
          </cell>
          <cell r="W1259" t="str">
            <v/>
          </cell>
          <cell r="X1259" t="str">
            <v/>
          </cell>
          <cell r="Y1259" t="str">
            <v/>
          </cell>
          <cell r="Z1259" t="str">
            <v>0817800
PORTO DE SANTOS</v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>1250255167</v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>
            <v>44639</v>
          </cell>
          <cell r="U1260" t="str">
            <v>152205057149889</v>
          </cell>
          <cell r="V1260">
            <v>44640</v>
          </cell>
          <cell r="W1260" t="str">
            <v/>
          </cell>
          <cell r="X1260" t="str">
            <v/>
          </cell>
          <cell r="Y1260" t="str">
            <v/>
          </cell>
          <cell r="Z1260" t="str">
            <v>0817800
PORTO DE SANTOS</v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>1250255170</v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>
            <v>44639</v>
          </cell>
          <cell r="U1261" t="str">
            <v>152205057149960</v>
          </cell>
          <cell r="V1261">
            <v>44639</v>
          </cell>
          <cell r="W1261" t="str">
            <v/>
          </cell>
          <cell r="X1261" t="str">
            <v/>
          </cell>
          <cell r="Y1261" t="str">
            <v/>
          </cell>
          <cell r="Z1261" t="str">
            <v>0817800
PORTO DE SANTOS</v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>1250255076</v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>
            <v>44639</v>
          </cell>
          <cell r="U1262" t="str">
            <v>152205057141551</v>
          </cell>
          <cell r="V1262">
            <v>44639</v>
          </cell>
          <cell r="W1262" t="str">
            <v/>
          </cell>
          <cell r="X1262" t="str">
            <v/>
          </cell>
          <cell r="Y1262" t="str">
            <v/>
          </cell>
          <cell r="Z1262" t="str">
            <v>0817800
PORTO DE SANTOS</v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>1250255081</v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>
            <v>44639</v>
          </cell>
          <cell r="U1263" t="str">
            <v>152205057141802</v>
          </cell>
          <cell r="V1263">
            <v>44639</v>
          </cell>
          <cell r="W1263" t="str">
            <v/>
          </cell>
          <cell r="X1263" t="str">
            <v/>
          </cell>
          <cell r="Y1263" t="str">
            <v/>
          </cell>
          <cell r="Z1263" t="str">
            <v>0817800
PORTO DE SANTOS</v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>1250255083</v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>
            <v>44639</v>
          </cell>
          <cell r="U1264" t="str">
            <v>152205057141632</v>
          </cell>
          <cell r="V1264">
            <v>44640</v>
          </cell>
          <cell r="W1264" t="str">
            <v/>
          </cell>
          <cell r="X1264" t="str">
            <v/>
          </cell>
          <cell r="Y1264" t="str">
            <v/>
          </cell>
          <cell r="Z1264" t="str">
            <v>0817800
PORTO DE SANTOS</v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>1250255093</v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>
            <v>44639</v>
          </cell>
          <cell r="U1265" t="str">
            <v>152205057142361</v>
          </cell>
          <cell r="V1265">
            <v>44639</v>
          </cell>
          <cell r="W1265" t="str">
            <v/>
          </cell>
          <cell r="X1265" t="str">
            <v/>
          </cell>
          <cell r="Y1265" t="str">
            <v/>
          </cell>
          <cell r="Z1265" t="str">
            <v>0817800
PORTO DE SANTOS</v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>1250255085</v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>
            <v>44639</v>
          </cell>
          <cell r="U1266" t="str">
            <v>152205057141985</v>
          </cell>
          <cell r="V1266">
            <v>44639</v>
          </cell>
          <cell r="W1266" t="str">
            <v/>
          </cell>
          <cell r="X1266" t="str">
            <v/>
          </cell>
          <cell r="Y1266" t="str">
            <v/>
          </cell>
          <cell r="Z1266" t="str">
            <v>0817800
PORTO DE SANTOS</v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>1250255090</v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>
            <v>44639</v>
          </cell>
          <cell r="U1267" t="str">
            <v>152205057142280</v>
          </cell>
          <cell r="V1267">
            <v>44640</v>
          </cell>
          <cell r="W1267" t="str">
            <v/>
          </cell>
          <cell r="X1267" t="str">
            <v/>
          </cell>
          <cell r="Y1267" t="str">
            <v/>
          </cell>
          <cell r="Z1267" t="str">
            <v>0817800
PORTO DE SANTOS</v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>1250255087</v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>
            <v>44639</v>
          </cell>
          <cell r="U1268" t="str">
            <v>152205057142108</v>
          </cell>
          <cell r="V1268">
            <v>44640</v>
          </cell>
          <cell r="W1268" t="str">
            <v/>
          </cell>
          <cell r="X1268" t="str">
            <v/>
          </cell>
          <cell r="Y1268" t="str">
            <v/>
          </cell>
          <cell r="Z1268" t="str">
            <v>0817800
PORTO DE SANTOS</v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>1250255060</v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>
            <v>44639</v>
          </cell>
          <cell r="U1269" t="str">
            <v>152205057127303</v>
          </cell>
          <cell r="V1269">
            <v>44640</v>
          </cell>
          <cell r="W1269" t="str">
            <v/>
          </cell>
          <cell r="X1269" t="str">
            <v/>
          </cell>
          <cell r="Y1269" t="str">
            <v/>
          </cell>
          <cell r="Z1269" t="str">
            <v>0817800
PORTO DE SANTOS</v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>1250255091</v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>
            <v>44639</v>
          </cell>
          <cell r="U1270" t="str">
            <v>152205057142604</v>
          </cell>
          <cell r="V1270">
            <v>44639</v>
          </cell>
          <cell r="W1270" t="str">
            <v/>
          </cell>
          <cell r="X1270" t="str">
            <v/>
          </cell>
          <cell r="Y1270" t="str">
            <v/>
          </cell>
          <cell r="Z1270" t="str">
            <v>0817800
PORTO DE SANTOS</v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>1250255102</v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>
            <v>44639</v>
          </cell>
          <cell r="U1271" t="str">
            <v>152205057142957</v>
          </cell>
          <cell r="V1271">
            <v>44640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>0817800
PORTO DE SANTOS</v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>1250255094</v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>
            <v>44639</v>
          </cell>
          <cell r="U1272" t="str">
            <v>152205057142795</v>
          </cell>
          <cell r="V1272">
            <v>44640</v>
          </cell>
          <cell r="W1272" t="str">
            <v/>
          </cell>
          <cell r="X1272" t="str">
            <v/>
          </cell>
          <cell r="Y1272" t="str">
            <v/>
          </cell>
          <cell r="Z1272" t="str">
            <v>0817800
PORTO DE SANTOS</v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>1250255095</v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>
            <v>44639</v>
          </cell>
          <cell r="U1273" t="str">
            <v>152205057142442</v>
          </cell>
          <cell r="V1273">
            <v>44639</v>
          </cell>
          <cell r="W1273" t="str">
            <v/>
          </cell>
          <cell r="X1273" t="str">
            <v/>
          </cell>
          <cell r="Y1273" t="str">
            <v/>
          </cell>
          <cell r="Z1273" t="str">
            <v>0817800
PORTO DE SANTOS</v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>1250255100</v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>
            <v>44639</v>
          </cell>
          <cell r="U1274" t="str">
            <v>152205057143171</v>
          </cell>
          <cell r="V1274">
            <v>44640</v>
          </cell>
          <cell r="W1274" t="str">
            <v/>
          </cell>
          <cell r="X1274" t="str">
            <v/>
          </cell>
          <cell r="Y1274" t="str">
            <v/>
          </cell>
          <cell r="Z1274" t="str">
            <v>0817800
PORTO DE SANTOS</v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>1250255104</v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>
            <v>44639</v>
          </cell>
          <cell r="U1275" t="str">
            <v>152205057143333</v>
          </cell>
          <cell r="V1275">
            <v>44639</v>
          </cell>
          <cell r="W1275" t="str">
            <v/>
          </cell>
          <cell r="X1275" t="str">
            <v/>
          </cell>
          <cell r="Y1275" t="str">
            <v/>
          </cell>
          <cell r="Z1275" t="str">
            <v>0817800
PORTO DE SANTOS</v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>1250255098</v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>
            <v>44639</v>
          </cell>
          <cell r="U1276" t="str">
            <v>152205057143252</v>
          </cell>
          <cell r="V1276">
            <v>44640</v>
          </cell>
          <cell r="W1276" t="str">
            <v/>
          </cell>
          <cell r="X1276" t="str">
            <v/>
          </cell>
          <cell r="Y1276" t="str">
            <v/>
          </cell>
          <cell r="Z1276" t="str">
            <v>0817800
PORTO DE SANTOS</v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>1250255064</v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>
            <v>44639</v>
          </cell>
          <cell r="U1277" t="str">
            <v>152205057140822</v>
          </cell>
          <cell r="V1277">
            <v>44639</v>
          </cell>
          <cell r="W1277" t="str">
            <v/>
          </cell>
          <cell r="X1277" t="str">
            <v/>
          </cell>
          <cell r="Y1277" t="str">
            <v/>
          </cell>
          <cell r="Z1277" t="str">
            <v>0817800
PORTO DE SANTOS</v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>1250255099</v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>
            <v>44639</v>
          </cell>
          <cell r="U1278" t="str">
            <v>152205057143090</v>
          </cell>
          <cell r="V1278">
            <v>44639</v>
          </cell>
          <cell r="W1278" t="str">
            <v/>
          </cell>
          <cell r="X1278" t="str">
            <v/>
          </cell>
          <cell r="Y1278" t="str">
            <v/>
          </cell>
          <cell r="Z1278" t="str">
            <v>0817800
PORTO DE SANTOS</v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>1250255101</v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>
            <v>44639</v>
          </cell>
          <cell r="U1279" t="str">
            <v>152205057143414</v>
          </cell>
          <cell r="V1279">
            <v>44640</v>
          </cell>
          <cell r="W1279" t="str">
            <v/>
          </cell>
          <cell r="X1279" t="str">
            <v/>
          </cell>
          <cell r="Y1279" t="str">
            <v/>
          </cell>
          <cell r="Z1279" t="str">
            <v>0817800
PORTO DE SANTOS</v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>1250255107</v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>
            <v>44639</v>
          </cell>
          <cell r="U1280" t="str">
            <v>152205057143848</v>
          </cell>
          <cell r="V1280">
            <v>44639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>0817800
PORTO DE SANTOS</v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>1250255108</v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>
            <v>44639</v>
          </cell>
          <cell r="U1281" t="str">
            <v>152205057143929</v>
          </cell>
          <cell r="V1281">
            <v>44640</v>
          </cell>
          <cell r="W1281" t="str">
            <v/>
          </cell>
          <cell r="X1281" t="str">
            <v/>
          </cell>
          <cell r="Y1281" t="str">
            <v/>
          </cell>
          <cell r="Z1281" t="str">
            <v>0817800
PORTO DE SANTOS</v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>1250255105</v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>
            <v>44639</v>
          </cell>
          <cell r="U1282" t="str">
            <v>152205057143503</v>
          </cell>
          <cell r="V1282">
            <v>44640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>0817800
PORTO DE SANTOS</v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>1250255116</v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>
            <v>44639</v>
          </cell>
          <cell r="U1283" t="str">
            <v>152205057144577</v>
          </cell>
          <cell r="V1283">
            <v>44639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>0817800
PORTO DE SANTOS</v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>1250255123</v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>
            <v>44639</v>
          </cell>
          <cell r="U1284" t="str">
            <v>152205057144658</v>
          </cell>
          <cell r="V1284">
            <v>44639</v>
          </cell>
          <cell r="W1284" t="str">
            <v/>
          </cell>
          <cell r="X1284" t="str">
            <v/>
          </cell>
          <cell r="Y1284" t="str">
            <v/>
          </cell>
          <cell r="Z1284" t="str">
            <v>0817800
PORTO DE SANTOS</v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>1250255111</v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>
            <v>44639</v>
          </cell>
          <cell r="U1285" t="str">
            <v>152205057144062</v>
          </cell>
          <cell r="V1285">
            <v>44639</v>
          </cell>
          <cell r="W1285" t="str">
            <v/>
          </cell>
          <cell r="X1285" t="str">
            <v/>
          </cell>
          <cell r="Y1285" t="str">
            <v/>
          </cell>
          <cell r="Z1285" t="str">
            <v>0817800
PORTO DE SANTOS</v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>1250255115</v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>
            <v>44639</v>
          </cell>
          <cell r="U1286" t="str">
            <v>152205057144496</v>
          </cell>
          <cell r="V1286">
            <v>44639</v>
          </cell>
          <cell r="W1286" t="str">
            <v/>
          </cell>
          <cell r="X1286" t="str">
            <v/>
          </cell>
          <cell r="Y1286" t="str">
            <v/>
          </cell>
          <cell r="Z1286" t="str">
            <v>0817800
PORTO DE SANTOS</v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>1250255122</v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>
            <v>44639</v>
          </cell>
          <cell r="U1287" t="str">
            <v>152205057144739</v>
          </cell>
          <cell r="V1287">
            <v>44640</v>
          </cell>
          <cell r="W1287" t="str">
            <v/>
          </cell>
          <cell r="X1287" t="str">
            <v/>
          </cell>
          <cell r="Y1287" t="str">
            <v/>
          </cell>
          <cell r="Z1287" t="str">
            <v>0817800
PORTO DE SANTOS</v>
          </cell>
          <cell r="AA1287" t="str">
            <v>0817800
PORTO DE SANTOS</v>
          </cell>
          <cell r="AB1287" t="str">
            <v>BRASIL TERMINAL PORTUÁRIO S/A</v>
          </cell>
          <cell r="AC1287">
            <v>44643</v>
          </cell>
          <cell r="AD1287" t="str">
            <v>22/0552938-1</v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>1250255126</v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>
            <v>44639</v>
          </cell>
          <cell r="U1288" t="str">
            <v>152205057145204</v>
          </cell>
          <cell r="V1288">
            <v>44639</v>
          </cell>
          <cell r="W1288" t="str">
            <v/>
          </cell>
          <cell r="X1288" t="str">
            <v/>
          </cell>
          <cell r="Y1288" t="str">
            <v/>
          </cell>
          <cell r="Z1288" t="str">
            <v>0817800
PORTO DE SANTOS</v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>1250255128</v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>
            <v>44639</v>
          </cell>
          <cell r="U1289" t="str">
            <v>152205057145115</v>
          </cell>
          <cell r="V1289">
            <v>44639</v>
          </cell>
          <cell r="W1289" t="str">
            <v/>
          </cell>
          <cell r="X1289" t="str">
            <v/>
          </cell>
          <cell r="Y1289" t="str">
            <v/>
          </cell>
          <cell r="Z1289" t="str">
            <v>0817800
PORTO DE SANTOS</v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>1250255124</v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>
            <v>44639</v>
          </cell>
          <cell r="U1290" t="str">
            <v>152205057145034</v>
          </cell>
          <cell r="V1290">
            <v>44639</v>
          </cell>
          <cell r="W1290" t="str">
            <v/>
          </cell>
          <cell r="X1290" t="str">
            <v/>
          </cell>
          <cell r="Y1290" t="str">
            <v/>
          </cell>
          <cell r="Z1290" t="str">
            <v>0817800
PORTO DE SANTOS</v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>1250255067</v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>
            <v>44639</v>
          </cell>
          <cell r="U1291" t="str">
            <v>152205057140903</v>
          </cell>
          <cell r="V1291">
            <v>44640</v>
          </cell>
          <cell r="W1291" t="str">
            <v/>
          </cell>
          <cell r="X1291" t="str">
            <v/>
          </cell>
          <cell r="Y1291" t="str">
            <v/>
          </cell>
          <cell r="Z1291" t="str">
            <v>0817800
PORTO DE SANTOS</v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>1250255133</v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>
            <v>44639</v>
          </cell>
          <cell r="U1292" t="str">
            <v>152205057145468</v>
          </cell>
          <cell r="V1292">
            <v>44640</v>
          </cell>
          <cell r="W1292" t="str">
            <v/>
          </cell>
          <cell r="X1292" t="str">
            <v/>
          </cell>
          <cell r="Y1292" t="str">
            <v/>
          </cell>
          <cell r="Z1292" t="str">
            <v>0817800
PORTO DE SANTOS</v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>1250255127</v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>
            <v>44639</v>
          </cell>
          <cell r="U1293" t="str">
            <v>152205057145387</v>
          </cell>
          <cell r="V1293">
            <v>44640</v>
          </cell>
          <cell r="W1293" t="str">
            <v/>
          </cell>
          <cell r="X1293" t="str">
            <v/>
          </cell>
          <cell r="Y1293" t="str">
            <v/>
          </cell>
          <cell r="Z1293" t="str">
            <v>0817800
PORTO DE SANTOS</v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>1250255136</v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>
            <v>44639</v>
          </cell>
          <cell r="U1294" t="str">
            <v>152205057145891</v>
          </cell>
          <cell r="V1294">
            <v>44640</v>
          </cell>
          <cell r="W1294" t="str">
            <v/>
          </cell>
          <cell r="X1294" t="str">
            <v/>
          </cell>
          <cell r="Y1294" t="str">
            <v/>
          </cell>
          <cell r="Z1294" t="str">
            <v>0817800
PORTO DE SANTOS</v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>1250255129</v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>
            <v>44639</v>
          </cell>
          <cell r="U1295" t="str">
            <v>152205057145549</v>
          </cell>
          <cell r="V1295">
            <v>44639</v>
          </cell>
          <cell r="W1295" t="str">
            <v/>
          </cell>
          <cell r="X1295" t="str">
            <v/>
          </cell>
          <cell r="Y1295" t="str">
            <v/>
          </cell>
          <cell r="Z1295" t="str">
            <v>0817800
PORTO DE SANTOS</v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>1250255134</v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>
            <v>44639</v>
          </cell>
          <cell r="U1296" t="str">
            <v>152205057145972</v>
          </cell>
          <cell r="V1296">
            <v>44640</v>
          </cell>
          <cell r="W1296" t="str">
            <v/>
          </cell>
          <cell r="X1296" t="str">
            <v/>
          </cell>
          <cell r="Y1296" t="str">
            <v/>
          </cell>
          <cell r="Z1296" t="str">
            <v>0817800
PORTO DE SANTOS</v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>1250255072</v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>
            <v>44639</v>
          </cell>
          <cell r="U1297" t="str">
            <v>152205057141047</v>
          </cell>
          <cell r="V1297">
            <v>44640</v>
          </cell>
          <cell r="W1297" t="str">
            <v/>
          </cell>
          <cell r="X1297" t="str">
            <v/>
          </cell>
          <cell r="Y1297" t="str">
            <v/>
          </cell>
          <cell r="Z1297" t="str">
            <v>0817800
PORTO DE SANTOS</v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>1250255074</v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>
            <v>44639</v>
          </cell>
          <cell r="U1298" t="str">
            <v>152205057141209</v>
          </cell>
          <cell r="V1298">
            <v>44640</v>
          </cell>
          <cell r="W1298" t="str">
            <v/>
          </cell>
          <cell r="X1298" t="str">
            <v/>
          </cell>
          <cell r="Y1298" t="str">
            <v/>
          </cell>
          <cell r="Z1298" t="str">
            <v>0817800
PORTO DE SANTOS</v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>1250255075</v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>
            <v>44639</v>
          </cell>
          <cell r="U1299" t="str">
            <v>152205057141390</v>
          </cell>
          <cell r="V1299">
            <v>44640</v>
          </cell>
          <cell r="W1299" t="str">
            <v/>
          </cell>
          <cell r="X1299" t="str">
            <v/>
          </cell>
          <cell r="Y1299" t="str">
            <v/>
          </cell>
          <cell r="Z1299" t="str">
            <v>0817800
PORTO DE SANTOS</v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>1250255061</v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>
            <v>44639</v>
          </cell>
          <cell r="U1300" t="str">
            <v>152205057139905</v>
          </cell>
          <cell r="V1300">
            <v>44640</v>
          </cell>
          <cell r="W1300" t="str">
            <v/>
          </cell>
          <cell r="X1300" t="str">
            <v/>
          </cell>
          <cell r="Y1300" t="str">
            <v/>
          </cell>
          <cell r="Z1300" t="str">
            <v>0817800
PORTO DE SANTOS</v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>1250255077</v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>
            <v>44639</v>
          </cell>
          <cell r="U1301" t="str">
            <v>152205057141470</v>
          </cell>
          <cell r="V1301">
            <v>44639</v>
          </cell>
          <cell r="W1301" t="str">
            <v/>
          </cell>
          <cell r="X1301" t="str">
            <v/>
          </cell>
          <cell r="Y1301" t="str">
            <v/>
          </cell>
          <cell r="Z1301" t="str">
            <v>0817800
PORTO DE SANTOS</v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>1250255069</v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>
            <v>44639</v>
          </cell>
          <cell r="U1302" t="str">
            <v>152205057141128</v>
          </cell>
          <cell r="V1302">
            <v>44639</v>
          </cell>
          <cell r="W1302" t="str">
            <v/>
          </cell>
          <cell r="X1302" t="str">
            <v/>
          </cell>
          <cell r="Y1302" t="str">
            <v/>
          </cell>
          <cell r="Z1302" t="str">
            <v>0817800
PORTO DE SANTOS</v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>1250255055</v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>
            <v>44639</v>
          </cell>
          <cell r="U1303" t="str">
            <v>152205057127214</v>
          </cell>
          <cell r="V1303">
            <v>44640</v>
          </cell>
          <cell r="W1303" t="str">
            <v/>
          </cell>
          <cell r="X1303" t="str">
            <v/>
          </cell>
          <cell r="Y1303" t="str">
            <v/>
          </cell>
          <cell r="Z1303" t="str">
            <v>0817800
PORTO DE SANTOS</v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>1250255056</v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>
            <v>44639</v>
          </cell>
          <cell r="U1304" t="str">
            <v>152205057139816</v>
          </cell>
          <cell r="V1304">
            <v>44640</v>
          </cell>
          <cell r="W1304" t="str">
            <v/>
          </cell>
          <cell r="X1304" t="str">
            <v/>
          </cell>
          <cell r="Y1304" t="str">
            <v/>
          </cell>
          <cell r="Z1304" t="str">
            <v>0817800
PORTO DE SANTOS</v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>1250255058</v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>
            <v>44639</v>
          </cell>
          <cell r="U1305" t="str">
            <v>152205057140075</v>
          </cell>
          <cell r="V1305">
            <v>44640</v>
          </cell>
          <cell r="W1305" t="str">
            <v/>
          </cell>
          <cell r="X1305" t="str">
            <v/>
          </cell>
          <cell r="Y1305" t="str">
            <v/>
          </cell>
          <cell r="Z1305" t="str">
            <v>0817800
PORTO DE SANTOS</v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>1250255073</v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>
            <v>44639</v>
          </cell>
          <cell r="U1306" t="str">
            <v>152205057140580</v>
          </cell>
          <cell r="V1306">
            <v>44640</v>
          </cell>
          <cell r="W1306" t="str">
            <v/>
          </cell>
          <cell r="X1306" t="str">
            <v/>
          </cell>
          <cell r="Y1306" t="str">
            <v/>
          </cell>
          <cell r="Z1306" t="str">
            <v>0817800
PORTO DE SANTOS</v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>1250255063</v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>
            <v>44639</v>
          </cell>
          <cell r="U1307" t="str">
            <v>152205057140156</v>
          </cell>
          <cell r="V1307">
            <v>44639</v>
          </cell>
          <cell r="W1307" t="str">
            <v/>
          </cell>
          <cell r="X1307" t="str">
            <v/>
          </cell>
          <cell r="Y1307" t="str">
            <v/>
          </cell>
          <cell r="Z1307" t="str">
            <v>0817800
PORTO DE SANTOS</v>
          </cell>
          <cell r="AA1307" t="str">
            <v>0817800
PORTO DE SANTOS</v>
          </cell>
          <cell r="AB1307" t="str">
            <v>BRASIL TERMINAL PORTUÁRIO S/A</v>
          </cell>
          <cell r="AC1307">
            <v>44643</v>
          </cell>
          <cell r="AD1307" t="str">
            <v>22/0552525-4</v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>1250255068</v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>
            <v>44639</v>
          </cell>
          <cell r="U1308" t="str">
            <v>152205057140407</v>
          </cell>
          <cell r="V1308">
            <v>44639</v>
          </cell>
          <cell r="W1308" t="str">
            <v/>
          </cell>
          <cell r="X1308" t="str">
            <v/>
          </cell>
          <cell r="Y1308" t="str">
            <v/>
          </cell>
          <cell r="Z1308" t="str">
            <v>0817800
PORTO DE SANTOS</v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>1250255065</v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>
            <v>44639</v>
          </cell>
          <cell r="U1309" t="str">
            <v>152205057140237</v>
          </cell>
          <cell r="V1309">
            <v>44640</v>
          </cell>
          <cell r="W1309" t="str">
            <v/>
          </cell>
          <cell r="X1309" t="str">
            <v/>
          </cell>
          <cell r="Y1309" t="str">
            <v/>
          </cell>
          <cell r="Z1309" t="str">
            <v>0817800
PORTO DE SANTOS</v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>1250255135</v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>
            <v>44639</v>
          </cell>
          <cell r="U1310" t="str">
            <v>152205057127486</v>
          </cell>
          <cell r="V1310">
            <v>44640</v>
          </cell>
          <cell r="W1310" t="str">
            <v/>
          </cell>
          <cell r="X1310" t="str">
            <v/>
          </cell>
          <cell r="Y1310" t="str">
            <v/>
          </cell>
          <cell r="Z1310" t="str">
            <v>0817800
PORTO DE SANTOS</v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>1250255137</v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>
            <v>44639</v>
          </cell>
          <cell r="U1311" t="str">
            <v>152205057146359</v>
          </cell>
          <cell r="V1311">
            <v>44640</v>
          </cell>
          <cell r="W1311" t="str">
            <v/>
          </cell>
          <cell r="X1311" t="str">
            <v/>
          </cell>
          <cell r="Y1311" t="str">
            <v/>
          </cell>
          <cell r="Z1311" t="str">
            <v>0817800
PORTO DE SANTOS</v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>1250255066</v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>
            <v>44639</v>
          </cell>
          <cell r="U1312" t="str">
            <v>152205057140660</v>
          </cell>
          <cell r="V1312">
            <v>44639</v>
          </cell>
          <cell r="W1312" t="str">
            <v/>
          </cell>
          <cell r="X1312" t="str">
            <v/>
          </cell>
          <cell r="Y1312" t="str">
            <v/>
          </cell>
          <cell r="Z1312" t="str">
            <v>0817800
PORTO DE SANTOS</v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>1250255161</v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>
            <v>44639</v>
          </cell>
          <cell r="U1313" t="str">
            <v>152205057148483</v>
          </cell>
          <cell r="V1313">
            <v>44639</v>
          </cell>
          <cell r="W1313" t="str">
            <v/>
          </cell>
          <cell r="X1313" t="str">
            <v/>
          </cell>
          <cell r="Y1313" t="str">
            <v/>
          </cell>
          <cell r="Z1313" t="str">
            <v>0817800
PORTO DE SANTOS</v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>1250255157</v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>
            <v>44639</v>
          </cell>
          <cell r="U1314" t="str">
            <v>152205057148130</v>
          </cell>
          <cell r="V1314">
            <v>44639</v>
          </cell>
          <cell r="W1314" t="str">
            <v/>
          </cell>
          <cell r="X1314" t="str">
            <v/>
          </cell>
          <cell r="Y1314" t="str">
            <v/>
          </cell>
          <cell r="Z1314" t="str">
            <v>0817800
PORTO DE SANTOS</v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>1250255158</v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>
            <v>44639</v>
          </cell>
          <cell r="U1315" t="str">
            <v>152205057148564</v>
          </cell>
          <cell r="V1315">
            <v>44640</v>
          </cell>
          <cell r="W1315" t="str">
            <v/>
          </cell>
          <cell r="X1315" t="str">
            <v/>
          </cell>
          <cell r="Y1315" t="str">
            <v/>
          </cell>
          <cell r="Z1315" t="str">
            <v>0817800
PORTO DE SANTOS</v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>1250255156</v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>
            <v>44639</v>
          </cell>
          <cell r="U1316" t="str">
            <v>152205057147916</v>
          </cell>
          <cell r="V1316">
            <v>44640</v>
          </cell>
          <cell r="W1316" t="str">
            <v/>
          </cell>
          <cell r="X1316" t="str">
            <v/>
          </cell>
          <cell r="Y1316" t="str">
            <v/>
          </cell>
          <cell r="Z1316" t="str">
            <v>0817800
PORTO DE SANTOS</v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>1250255155</v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>
            <v>44639</v>
          </cell>
          <cell r="U1317" t="str">
            <v>152205057148050</v>
          </cell>
          <cell r="V1317">
            <v>44639</v>
          </cell>
          <cell r="W1317" t="str">
            <v/>
          </cell>
          <cell r="X1317" t="str">
            <v/>
          </cell>
          <cell r="Y1317" t="str">
            <v/>
          </cell>
          <cell r="Z1317" t="str">
            <v>0817800
PORTO DE SANTOS</v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>1250255162</v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>
            <v>44639</v>
          </cell>
          <cell r="U1318" t="str">
            <v>152205057148726</v>
          </cell>
          <cell r="V1318">
            <v>44640</v>
          </cell>
          <cell r="W1318" t="str">
            <v/>
          </cell>
          <cell r="X1318" t="str">
            <v/>
          </cell>
          <cell r="Y1318" t="str">
            <v/>
          </cell>
          <cell r="Z1318" t="str">
            <v>0817800
PORTO DE SANTOS</v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>1250255165</v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>
            <v>44639</v>
          </cell>
          <cell r="U1319" t="str">
            <v>152205057148807</v>
          </cell>
          <cell r="V1319">
            <v>44639</v>
          </cell>
          <cell r="W1319" t="str">
            <v/>
          </cell>
          <cell r="X1319" t="str">
            <v/>
          </cell>
          <cell r="Y1319" t="str">
            <v/>
          </cell>
          <cell r="Z1319" t="str">
            <v>0817800
PORTO DE SANTOS</v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>1250255159</v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>
            <v>44639</v>
          </cell>
          <cell r="U1320" t="str">
            <v>152205057148645</v>
          </cell>
          <cell r="V1320">
            <v>44639</v>
          </cell>
          <cell r="W1320" t="str">
            <v/>
          </cell>
          <cell r="X1320" t="str">
            <v/>
          </cell>
          <cell r="Y1320" t="str">
            <v/>
          </cell>
          <cell r="Z1320" t="str">
            <v>0817800
PORTO DE SANTOS</v>
          </cell>
          <cell r="AA1320" t="str">
            <v>0817800
PORTO DE SANTOS</v>
          </cell>
          <cell r="AB1320" t="str">
            <v>BRASIL TERMINAL PORTUÁRIO S/A</v>
          </cell>
          <cell r="AC1320">
            <v>44643</v>
          </cell>
          <cell r="AD1320" t="str">
            <v>22/0552940-3</v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>1250255168</v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>
            <v>44639</v>
          </cell>
          <cell r="U1321" t="str">
            <v>152205057149374</v>
          </cell>
          <cell r="V1321">
            <v>44640</v>
          </cell>
          <cell r="W1321" t="str">
            <v/>
          </cell>
          <cell r="X1321" t="str">
            <v/>
          </cell>
          <cell r="Y1321" t="str">
            <v/>
          </cell>
          <cell r="Z1321" t="str">
            <v>0817800
PORTO DE SANTOS</v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>1250255172</v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>
            <v>44639</v>
          </cell>
          <cell r="U1322" t="str">
            <v>152205057149455</v>
          </cell>
          <cell r="V1322">
            <v>44640</v>
          </cell>
          <cell r="W1322" t="str">
            <v/>
          </cell>
          <cell r="X1322" t="str">
            <v/>
          </cell>
          <cell r="Y1322" t="str">
            <v/>
          </cell>
          <cell r="Z1322" t="str">
            <v>0817800
PORTO DE SANTOS</v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>1250255169</v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>
            <v>44639</v>
          </cell>
          <cell r="U1323" t="str">
            <v>152205057149536</v>
          </cell>
          <cell r="V1323">
            <v>44640</v>
          </cell>
          <cell r="W1323" t="str">
            <v/>
          </cell>
          <cell r="X1323" t="str">
            <v/>
          </cell>
          <cell r="Y1323" t="str">
            <v/>
          </cell>
          <cell r="Z1323" t="str">
            <v>0817800
PORTO DE SANTOS</v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>1250255171</v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>
            <v>44639</v>
          </cell>
          <cell r="U1324" t="str">
            <v>152205057149706</v>
          </cell>
          <cell r="V1324">
            <v>44640</v>
          </cell>
          <cell r="W1324" t="str">
            <v/>
          </cell>
          <cell r="X1324" t="str">
            <v/>
          </cell>
          <cell r="Y1324" t="str">
            <v/>
          </cell>
          <cell r="Z1324" t="str">
            <v>0817800
PORTO DE SANTOS</v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>1250255173</v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>
            <v>44639</v>
          </cell>
          <cell r="U1325" t="str">
            <v>152205057149617</v>
          </cell>
          <cell r="V1325">
            <v>44640</v>
          </cell>
          <cell r="W1325" t="str">
            <v/>
          </cell>
          <cell r="X1325" t="str">
            <v/>
          </cell>
          <cell r="Y1325" t="str">
            <v/>
          </cell>
          <cell r="Z1325" t="str">
            <v>0817800
PORTO DE SANTOS</v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>1250255139</v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>
            <v>44639</v>
          </cell>
          <cell r="U1326" t="str">
            <v>152205057146510</v>
          </cell>
          <cell r="V1326">
            <v>44640</v>
          </cell>
          <cell r="W1326" t="str">
            <v/>
          </cell>
          <cell r="X1326" t="str">
            <v/>
          </cell>
          <cell r="Y1326" t="str">
            <v/>
          </cell>
          <cell r="Z1326" t="str">
            <v>0817800
PORTO DE SANTOS</v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>1250255140</v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>
            <v>44639</v>
          </cell>
          <cell r="U1327" t="str">
            <v>152205057146600</v>
          </cell>
          <cell r="V1327">
            <v>44640</v>
          </cell>
          <cell r="W1327" t="str">
            <v/>
          </cell>
          <cell r="X1327" t="str">
            <v/>
          </cell>
          <cell r="Y1327" t="str">
            <v/>
          </cell>
          <cell r="Z1327" t="str">
            <v>0817800
PORTO DE SANTOS</v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>1250255148</v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>
            <v>44639</v>
          </cell>
          <cell r="U1328" t="str">
            <v>152205057147401</v>
          </cell>
          <cell r="V1328">
            <v>44640</v>
          </cell>
          <cell r="W1328" t="str">
            <v/>
          </cell>
          <cell r="X1328" t="str">
            <v/>
          </cell>
          <cell r="Y1328" t="str">
            <v/>
          </cell>
          <cell r="Z1328" t="str">
            <v>0817800
PORTO DE SANTOS</v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>1250255145</v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>
            <v>44639</v>
          </cell>
          <cell r="U1329" t="str">
            <v>152205057146863</v>
          </cell>
          <cell r="V1329">
            <v>44640</v>
          </cell>
          <cell r="W1329" t="str">
            <v/>
          </cell>
          <cell r="X1329" t="str">
            <v/>
          </cell>
          <cell r="Y1329" t="str">
            <v/>
          </cell>
          <cell r="Z1329" t="str">
            <v>0817800
PORTO DE SANTOS</v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>1250255147</v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>
            <v>44639</v>
          </cell>
          <cell r="U1330" t="str">
            <v>152205057147320</v>
          </cell>
          <cell r="V1330">
            <v>44639</v>
          </cell>
          <cell r="W1330" t="str">
            <v/>
          </cell>
          <cell r="X1330" t="str">
            <v/>
          </cell>
          <cell r="Y1330" t="str">
            <v/>
          </cell>
          <cell r="Z1330" t="str">
            <v>0817800
PORTO DE SANTOS</v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>1250255143</v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>
            <v>44639</v>
          </cell>
          <cell r="U1331" t="str">
            <v>152205057146782</v>
          </cell>
          <cell r="V1331">
            <v>44640</v>
          </cell>
          <cell r="W1331" t="str">
            <v/>
          </cell>
          <cell r="X1331" t="str">
            <v/>
          </cell>
          <cell r="Y1331" t="str">
            <v/>
          </cell>
          <cell r="Z1331" t="str">
            <v>0817800
PORTO DE SANTOS</v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>1250255071</v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>
            <v>44639</v>
          </cell>
          <cell r="U1332" t="str">
            <v>152205057141713</v>
          </cell>
          <cell r="V1332">
            <v>44640</v>
          </cell>
          <cell r="W1332" t="str">
            <v/>
          </cell>
          <cell r="X1332" t="str">
            <v/>
          </cell>
          <cell r="Y1332" t="str">
            <v/>
          </cell>
          <cell r="Z1332" t="str">
            <v>0817800
PORTO DE SANTOS</v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>1250255153</v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>
            <v>44639</v>
          </cell>
          <cell r="U1333" t="str">
            <v>152205057147592</v>
          </cell>
          <cell r="V1333">
            <v>44640</v>
          </cell>
          <cell r="W1333" t="str">
            <v/>
          </cell>
          <cell r="X1333" t="str">
            <v/>
          </cell>
          <cell r="Y1333" t="str">
            <v/>
          </cell>
          <cell r="Z1333" t="str">
            <v>0817800
PORTO DE SANTOS</v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>1250255110</v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>
            <v>44639</v>
          </cell>
          <cell r="U1334" t="str">
            <v>152205057144909</v>
          </cell>
          <cell r="V1334">
            <v>44640</v>
          </cell>
          <cell r="W1334" t="str">
            <v/>
          </cell>
          <cell r="X1334" t="str">
            <v/>
          </cell>
          <cell r="Y1334" t="str">
            <v/>
          </cell>
          <cell r="Z1334" t="str">
            <v>0817800
PORTO DE SANTOS</v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>1250255070</v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>
            <v>44639</v>
          </cell>
          <cell r="U1335" t="str">
            <v>152205057127729</v>
          </cell>
          <cell r="V1335">
            <v>44639</v>
          </cell>
          <cell r="W1335" t="str">
            <v/>
          </cell>
          <cell r="X1335" t="str">
            <v/>
          </cell>
          <cell r="Y1335" t="str">
            <v/>
          </cell>
          <cell r="Z1335" t="str">
            <v>0817800
PORTO DE SANTOS</v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>1250255106</v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>
            <v>44639</v>
          </cell>
          <cell r="U1336" t="str">
            <v>152205057144810</v>
          </cell>
          <cell r="V1336">
            <v>44640</v>
          </cell>
          <cell r="W1336" t="str">
            <v/>
          </cell>
          <cell r="X1336" t="str">
            <v/>
          </cell>
          <cell r="Y1336" t="str">
            <v/>
          </cell>
          <cell r="Z1336" t="str">
            <v>0817800
PORTO DE SANTOS</v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>1250255131</v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>
            <v>44639</v>
          </cell>
          <cell r="U1337" t="str">
            <v>152205057146006</v>
          </cell>
          <cell r="V1337">
            <v>44639</v>
          </cell>
          <cell r="W1337" t="str">
            <v/>
          </cell>
          <cell r="X1337" t="str">
            <v/>
          </cell>
          <cell r="Y1337" t="str">
            <v/>
          </cell>
          <cell r="Z1337" t="str">
            <v>0817800
PORTO DE SANTOS</v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>1250255117</v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>
            <v>44639</v>
          </cell>
          <cell r="U1338" t="str">
            <v>152205057145620</v>
          </cell>
          <cell r="V1338">
            <v>44640</v>
          </cell>
          <cell r="W1338" t="str">
            <v/>
          </cell>
          <cell r="X1338" t="str">
            <v/>
          </cell>
          <cell r="Y1338" t="str">
            <v/>
          </cell>
          <cell r="Z1338" t="str">
            <v>0817800
PORTO DE SANTOS</v>
          </cell>
          <cell r="AA1338" t="str">
            <v>0817800
PORTO DE SANTOS</v>
          </cell>
          <cell r="AB1338" t="str">
            <v>BRASIL TERMINAL PORTUÁRIO S/A</v>
          </cell>
          <cell r="AC1338">
            <v>44641</v>
          </cell>
          <cell r="AD1338" t="str">
            <v>22/0536807-8</v>
          </cell>
          <cell r="AE1338">
            <v>44642</v>
          </cell>
          <cell r="AF1338" t="str">
            <v>Verde</v>
          </cell>
          <cell r="AG1338">
            <v>44642</v>
          </cell>
          <cell r="AH1338" t="str">
            <v/>
          </cell>
          <cell r="AI1338" t="str">
            <v/>
          </cell>
          <cell r="AJ1338">
            <v>44642</v>
          </cell>
          <cell r="AK1338">
            <v>44642</v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>1250255146</v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>
            <v>44639</v>
          </cell>
          <cell r="U1339" t="str">
            <v>152205057147169</v>
          </cell>
          <cell r="V1339">
            <v>44640</v>
          </cell>
          <cell r="W1339" t="str">
            <v/>
          </cell>
          <cell r="X1339" t="str">
            <v/>
          </cell>
          <cell r="Y1339" t="str">
            <v/>
          </cell>
          <cell r="Z1339" t="str">
            <v>0817800
PORTO DE SANTOS</v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>1250255132</v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>
            <v>44639</v>
          </cell>
          <cell r="U1340" t="str">
            <v>152205057146278</v>
          </cell>
          <cell r="V1340">
            <v>44640</v>
          </cell>
          <cell r="W1340" t="str">
            <v/>
          </cell>
          <cell r="X1340" t="str">
            <v/>
          </cell>
          <cell r="Y1340" t="str">
            <v/>
          </cell>
          <cell r="Z1340" t="str">
            <v>0817800
PORTO DE SANTOS</v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>1250255125</v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>
            <v>44639</v>
          </cell>
          <cell r="U1341" t="str">
            <v>152205057146197</v>
          </cell>
          <cell r="V1341">
            <v>44640</v>
          </cell>
          <cell r="W1341" t="str">
            <v/>
          </cell>
          <cell r="X1341" t="str">
            <v/>
          </cell>
          <cell r="Y1341" t="str">
            <v/>
          </cell>
          <cell r="Z1341" t="str">
            <v>0817800
PORTO DE SANTOS</v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>1250255138</v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>
            <v>44639</v>
          </cell>
          <cell r="U1342" t="str">
            <v>152205057147088</v>
          </cell>
          <cell r="V1342">
            <v>44640</v>
          </cell>
          <cell r="W1342" t="str">
            <v/>
          </cell>
          <cell r="X1342" t="str">
            <v/>
          </cell>
          <cell r="Y1342" t="str">
            <v/>
          </cell>
          <cell r="Z1342" t="str">
            <v>0817800
PORTO DE SANTOS</v>
          </cell>
          <cell r="AA1342" t="str">
            <v>0817800
PORTO DE SANTOS</v>
          </cell>
          <cell r="AB1342" t="str">
            <v>BRASIL TERMINAL PORTUÁRIO S/A</v>
          </cell>
          <cell r="AC1342">
            <v>44641</v>
          </cell>
          <cell r="AD1342" t="str">
            <v>22/0536803-5</v>
          </cell>
          <cell r="AE1342">
            <v>44642</v>
          </cell>
          <cell r="AF1342" t="str">
            <v>Verde</v>
          </cell>
          <cell r="AG1342">
            <v>44642</v>
          </cell>
          <cell r="AH1342" t="str">
            <v/>
          </cell>
          <cell r="AI1342" t="str">
            <v/>
          </cell>
          <cell r="AJ1342">
            <v>44642</v>
          </cell>
          <cell r="AK1342">
            <v>44642</v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>1250255080</v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>
            <v>44639</v>
          </cell>
          <cell r="U1343" t="str">
            <v>152205057147835</v>
          </cell>
          <cell r="V1343">
            <v>44639</v>
          </cell>
          <cell r="W1343" t="str">
            <v/>
          </cell>
          <cell r="X1343" t="str">
            <v/>
          </cell>
          <cell r="Y1343" t="str">
            <v/>
          </cell>
          <cell r="Z1343" t="str">
            <v>0817800
PORTO DE SANTOS</v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>1250255079</v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>
            <v>44639</v>
          </cell>
          <cell r="U1344" t="str">
            <v>152205057142019</v>
          </cell>
          <cell r="V1344">
            <v>44640</v>
          </cell>
          <cell r="W1344" t="str">
            <v/>
          </cell>
          <cell r="X1344" t="str">
            <v/>
          </cell>
          <cell r="Y1344" t="str">
            <v/>
          </cell>
          <cell r="Z1344" t="str">
            <v>0817800
PORTO DE SANTOS</v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>1250255149</v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>
            <v>44639</v>
          </cell>
          <cell r="U1345" t="str">
            <v>152205057147240</v>
          </cell>
          <cell r="V1345">
            <v>44640</v>
          </cell>
          <cell r="W1345" t="str">
            <v/>
          </cell>
          <cell r="X1345" t="str">
            <v/>
          </cell>
          <cell r="Y1345" t="str">
            <v/>
          </cell>
          <cell r="Z1345" t="str">
            <v>0817800
PORTO DE SANTOS</v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>1250255089</v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>
            <v>44639</v>
          </cell>
          <cell r="U1346" t="str">
            <v>152205057142523</v>
          </cell>
          <cell r="V1346">
            <v>44639</v>
          </cell>
          <cell r="W1346" t="str">
            <v/>
          </cell>
          <cell r="X1346" t="str">
            <v/>
          </cell>
          <cell r="Y1346" t="str">
            <v/>
          </cell>
          <cell r="Z1346" t="str">
            <v>0817800
PORTO DE SANTOS</v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>1250255096</v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>
            <v>44639</v>
          </cell>
          <cell r="U1347" t="str">
            <v>152205057143767</v>
          </cell>
          <cell r="V1347">
            <v>44639</v>
          </cell>
          <cell r="W1347" t="str">
            <v/>
          </cell>
          <cell r="X1347" t="str">
            <v/>
          </cell>
          <cell r="Y1347" t="str">
            <v/>
          </cell>
          <cell r="Z1347" t="str">
            <v>0817800
PORTO DE SANTOS</v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>1250255103</v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>
            <v>44639</v>
          </cell>
          <cell r="U1348" t="str">
            <v>152205057144305</v>
          </cell>
          <cell r="V1348">
            <v>44640</v>
          </cell>
          <cell r="W1348" t="str">
            <v/>
          </cell>
          <cell r="X1348" t="str">
            <v/>
          </cell>
          <cell r="Y1348" t="str">
            <v/>
          </cell>
          <cell r="Z1348" t="str">
            <v>0817800
PORTO DE SANTOS</v>
          </cell>
          <cell r="AA1348" t="str">
            <v>0817800
PORTO DE SANTOS</v>
          </cell>
          <cell r="AB1348" t="str">
            <v>BRASIL TERMINAL PORTUÁRIO S/A</v>
          </cell>
          <cell r="AC1348">
            <v>44643</v>
          </cell>
          <cell r="AD1348" t="str">
            <v>22/0552485-1</v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>1250255097</v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>
            <v>44639</v>
          </cell>
          <cell r="U1349" t="str">
            <v>152205057144224</v>
          </cell>
          <cell r="V1349">
            <v>44640</v>
          </cell>
          <cell r="W1349" t="str">
            <v/>
          </cell>
          <cell r="X1349" t="str">
            <v/>
          </cell>
          <cell r="Y1349" t="str">
            <v/>
          </cell>
          <cell r="Z1349" t="str">
            <v>0817800
PORTO DE SANTOS</v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>1250255092</v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>
            <v>44639</v>
          </cell>
          <cell r="U1350" t="str">
            <v>152205057142876</v>
          </cell>
          <cell r="V1350">
            <v>44640</v>
          </cell>
          <cell r="W1350" t="str">
            <v/>
          </cell>
          <cell r="X1350" t="str">
            <v/>
          </cell>
          <cell r="Y1350" t="str">
            <v/>
          </cell>
          <cell r="Z1350" t="str">
            <v>0817800
PORTO DE SANTOS</v>
          </cell>
          <cell r="AA1350" t="str">
            <v>0817800
PORTO DE SANTOS</v>
          </cell>
          <cell r="AB1350" t="str">
            <v>BRASIL TERMINAL PORTUÁRIO S/A</v>
          </cell>
          <cell r="AC1350">
            <v>44641</v>
          </cell>
          <cell r="AD1350" t="str">
            <v>22/0536805-1</v>
          </cell>
          <cell r="AE1350">
            <v>44642</v>
          </cell>
          <cell r="AF1350" t="str">
            <v>Verde</v>
          </cell>
          <cell r="AG1350">
            <v>44642</v>
          </cell>
          <cell r="AH1350" t="str">
            <v/>
          </cell>
          <cell r="AI1350" t="str">
            <v/>
          </cell>
          <cell r="AJ1350">
            <v>44642</v>
          </cell>
          <cell r="AK1350">
            <v>44642</v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>1250255142</v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>
            <v>44639</v>
          </cell>
          <cell r="U1351" t="str">
            <v>152205057146430</v>
          </cell>
          <cell r="V1351">
            <v>44640</v>
          </cell>
          <cell r="W1351" t="str">
            <v/>
          </cell>
          <cell r="X1351" t="str">
            <v/>
          </cell>
          <cell r="Y1351" t="str">
            <v/>
          </cell>
          <cell r="Z1351" t="str">
            <v>0817800
PORTO DE SANTOS</v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>1250255151</v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>
            <v>44639</v>
          </cell>
          <cell r="U1352" t="str">
            <v>152205057147673</v>
          </cell>
          <cell r="V1352">
            <v>44640</v>
          </cell>
          <cell r="W1352" t="str">
            <v/>
          </cell>
          <cell r="X1352" t="str">
            <v/>
          </cell>
          <cell r="Y1352" t="str">
            <v/>
          </cell>
          <cell r="Z1352" t="str">
            <v>0817800
PORTO DE SANTOS</v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>
            <v>44636</v>
          </cell>
          <cell r="U1353" t="str">
            <v>152205056205335</v>
          </cell>
          <cell r="V1353">
            <v>44636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0817800
PORTO DE SANTOS</v>
          </cell>
          <cell r="AA1353" t="str">
            <v>0817800
PORTO DE SANTOS</v>
          </cell>
          <cell r="AB1353" t="str">
            <v>BRASIL TERMINAL PORTUÁRIO S/A</v>
          </cell>
          <cell r="AC1353">
            <v>44638</v>
          </cell>
          <cell r="AD1353" t="str">
            <v>22/0523741-0</v>
          </cell>
          <cell r="AE1353">
            <v>44641</v>
          </cell>
          <cell r="AF1353" t="str">
            <v>Verde</v>
          </cell>
          <cell r="AG1353">
            <v>44641</v>
          </cell>
          <cell r="AH1353" t="str">
            <v/>
          </cell>
          <cell r="AI1353" t="str">
            <v/>
          </cell>
          <cell r="AJ1353">
            <v>44641</v>
          </cell>
          <cell r="AK1353">
            <v>44641</v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 AEROSPACE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>
            <v>44637</v>
          </cell>
          <cell r="U1354" t="str">
            <v>152205060667186</v>
          </cell>
          <cell r="V1354">
            <v>44637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0817800
PORTO DE SANTOS</v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>Produtivo</v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>
            <v>44621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>0817900
SAO PAULO</v>
          </cell>
          <cell r="AB1355" t="str">
            <v>IRF-SP (NACIONALIZACAO RECOF)</v>
          </cell>
          <cell r="AC1355">
            <v>44631</v>
          </cell>
          <cell r="AD1355" t="str">
            <v>22/0477720-9</v>
          </cell>
          <cell r="AE1355">
            <v>44634</v>
          </cell>
          <cell r="AF1355" t="str">
            <v>Verde</v>
          </cell>
          <cell r="AG1355">
            <v>44634</v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>
            <v>44642</v>
          </cell>
          <cell r="U1356" t="str">
            <v>152205061119425</v>
          </cell>
          <cell r="V1356">
            <v>44643</v>
          </cell>
          <cell r="W1356" t="str">
            <v/>
          </cell>
          <cell r="X1356" t="str">
            <v/>
          </cell>
          <cell r="Y1356" t="str">
            <v/>
          </cell>
          <cell r="Z1356" t="str">
            <v>0817800
PORTO DE SANTOS</v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>
            <v>44642</v>
          </cell>
          <cell r="U1357" t="str">
            <v>152205061050808</v>
          </cell>
          <cell r="V1357">
            <v>44642</v>
          </cell>
          <cell r="W1357" t="str">
            <v/>
          </cell>
          <cell r="X1357" t="str">
            <v/>
          </cell>
          <cell r="Y1357" t="str">
            <v/>
          </cell>
          <cell r="Z1357" t="str">
            <v>0817800
PORTO DE SANTOS</v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>
            <v>44642</v>
          </cell>
          <cell r="U1358" t="str">
            <v>152205061119344</v>
          </cell>
          <cell r="V1358">
            <v>44643</v>
          </cell>
          <cell r="W1358" t="str">
            <v/>
          </cell>
          <cell r="X1358" t="str">
            <v/>
          </cell>
          <cell r="Y1358" t="str">
            <v/>
          </cell>
          <cell r="Z1358" t="str">
            <v>0817800
PORTO DE SANTOS</v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CHANGCHANGSHA XISHA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>
            <v>44642</v>
          </cell>
          <cell r="U1359" t="str">
            <v>152205061119506</v>
          </cell>
          <cell r="V1359">
            <v>44643</v>
          </cell>
          <cell r="W1359" t="str">
            <v/>
          </cell>
          <cell r="X1359" t="str">
            <v/>
          </cell>
          <cell r="Y1359" t="str">
            <v/>
          </cell>
          <cell r="Z1359" t="str">
            <v>0817800
PORTO DE SANTOS</v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>
            <v>44642</v>
          </cell>
          <cell r="U1360" t="str">
            <v>152205061119263</v>
          </cell>
          <cell r="V1360">
            <v>44643</v>
          </cell>
          <cell r="W1360" t="str">
            <v/>
          </cell>
          <cell r="X1360" t="str">
            <v/>
          </cell>
          <cell r="Y1360" t="str">
            <v/>
          </cell>
          <cell r="Z1360" t="str">
            <v>0817800
PORTO DE SANTOS</v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>
            <v>44642</v>
          </cell>
          <cell r="U1361" t="str">
            <v>152205061050980</v>
          </cell>
          <cell r="V1361">
            <v>44642</v>
          </cell>
          <cell r="W1361" t="str">
            <v/>
          </cell>
          <cell r="X1361" t="str">
            <v/>
          </cell>
          <cell r="Y1361" t="str">
            <v/>
          </cell>
          <cell r="Z1361" t="str">
            <v>0817800
PORTO DE SANTOS</v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2">
          <cell r="A1362">
            <v>540202588</v>
          </cell>
          <cell r="B1362" t="str">
            <v>Normal</v>
          </cell>
          <cell r="C1362" t="str">
            <v>Produtivo</v>
          </cell>
          <cell r="D1362" t="str">
            <v>MBBRAS - SBC_x000D_
59.104.273/0001-29</v>
          </cell>
          <cell r="E1362" t="str">
            <v>BSAO0044742</v>
          </cell>
          <cell r="F1362" t="str">
            <v>CHANGSHA XI</v>
          </cell>
          <cell r="G1362" t="str">
            <v>DSV</v>
          </cell>
          <cell r="H1362" t="str">
            <v>MARITIMA</v>
          </cell>
          <cell r="I1362" t="str">
            <v/>
          </cell>
          <cell r="J1362">
            <v>44611</v>
          </cell>
          <cell r="K1362" t="str">
            <v>CAN0269777</v>
          </cell>
          <cell r="L1362" t="str">
            <v/>
          </cell>
          <cell r="P1362">
            <v>44611</v>
          </cell>
          <cell r="Q1362" t="str">
            <v>9793935 - MONTEVIDEO EXPRESS</v>
          </cell>
          <cell r="R1362" t="str">
            <v>FCL</v>
          </cell>
          <cell r="S1362">
            <v>44641</v>
          </cell>
          <cell r="T1362" t="str">
            <v/>
          </cell>
          <cell r="U1362" t="str">
            <v>152205067232045</v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</row>
        <row r="1363">
          <cell r="A1363">
            <v>540202586</v>
          </cell>
          <cell r="B1363" t="str">
            <v>Normal</v>
          </cell>
          <cell r="C1363" t="str">
            <v>Produtivo</v>
          </cell>
          <cell r="D1363" t="str">
            <v>MBBRAS - SBC_x000D_
59.104.273/0001-29</v>
          </cell>
          <cell r="E1363" t="str">
            <v>BSAO0044738</v>
          </cell>
          <cell r="F1363" t="str">
            <v>CHANGSHA XI</v>
          </cell>
          <cell r="G1363" t="str">
            <v>DSV</v>
          </cell>
          <cell r="H1363" t="str">
            <v>MARITIMA</v>
          </cell>
          <cell r="I1363" t="str">
            <v/>
          </cell>
          <cell r="J1363">
            <v>44611</v>
          </cell>
          <cell r="K1363" t="str">
            <v>WUH7011831</v>
          </cell>
          <cell r="L1363" t="str">
            <v/>
          </cell>
          <cell r="P1363">
            <v>44611</v>
          </cell>
          <cell r="Q1363" t="str">
            <v>9702261 -MSC SARA ELENA</v>
          </cell>
          <cell r="R1363" t="str">
            <v>FCL</v>
          </cell>
          <cell r="S1363">
            <v>44641</v>
          </cell>
          <cell r="T1363">
            <v>44642</v>
          </cell>
          <cell r="U1363" t="str">
            <v>152205062123159</v>
          </cell>
          <cell r="V1363">
            <v>44643</v>
          </cell>
          <cell r="W1363" t="str">
            <v/>
          </cell>
          <cell r="X1363" t="str">
            <v/>
          </cell>
          <cell r="Y1363" t="str">
            <v/>
          </cell>
          <cell r="Z1363" t="str">
            <v>0817800
PORTO DE SANTOS</v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</row>
        <row r="1364">
          <cell r="A1364">
            <v>540202587</v>
          </cell>
          <cell r="B1364" t="str">
            <v>Normal</v>
          </cell>
          <cell r="C1364" t="str">
            <v>Produtivo</v>
          </cell>
          <cell r="D1364" t="str">
            <v>MBBRAS - SBC_x000D_
59.104.273/0001-29</v>
          </cell>
          <cell r="E1364" t="str">
            <v>BSAO0044739</v>
          </cell>
          <cell r="F1364" t="str">
            <v>CHANGSHA XI</v>
          </cell>
          <cell r="G1364" t="str">
            <v>DSV</v>
          </cell>
          <cell r="H1364" t="str">
            <v>MARITIMA</v>
          </cell>
          <cell r="I1364" t="str">
            <v/>
          </cell>
          <cell r="J1364">
            <v>44611</v>
          </cell>
          <cell r="K1364" t="str">
            <v>WUH7011830</v>
          </cell>
          <cell r="L1364" t="str">
            <v/>
          </cell>
          <cell r="P1364">
            <v>44611</v>
          </cell>
          <cell r="Q1364" t="str">
            <v>9702261 -MSC SARA ELENA</v>
          </cell>
          <cell r="R1364" t="str">
            <v>FCL</v>
          </cell>
          <cell r="S1364">
            <v>44641</v>
          </cell>
          <cell r="T1364">
            <v>44642</v>
          </cell>
          <cell r="U1364" t="str">
            <v>152205062123230</v>
          </cell>
          <cell r="V1364">
            <v>44643</v>
          </cell>
          <cell r="W1364" t="str">
            <v/>
          </cell>
          <cell r="X1364" t="str">
            <v/>
          </cell>
          <cell r="Y1364" t="str">
            <v/>
          </cell>
          <cell r="Z1364" t="str">
            <v>0817800
PORTO DE SANTOS</v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</row>
        <row r="1365">
          <cell r="A1365" t="str">
            <v>PR-RF-492</v>
          </cell>
          <cell r="B1365" t="str">
            <v>Normal</v>
          </cell>
          <cell r="C1365" t="str">
            <v>Produtivo</v>
          </cell>
          <cell r="D1365" t="str">
            <v>MBBRAS - SBC_x000D_
59.104.273/0001-29</v>
          </cell>
          <cell r="E1365" t="str">
            <v>BSAO0044744</v>
          </cell>
          <cell r="F1365" t="str">
            <v/>
          </cell>
          <cell r="G1365" t="str">
            <v/>
          </cell>
          <cell r="H1365" t="str">
            <v>MARITIMA</v>
          </cell>
          <cell r="I1365" t="str">
            <v>NACIONALIZAÇÃO DE RECOF</v>
          </cell>
          <cell r="J1365" t="str">
            <v/>
          </cell>
          <cell r="K1365" t="str">
            <v>1111111111</v>
          </cell>
          <cell r="L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>
            <v>44634</v>
          </cell>
          <cell r="T1365">
            <v>44621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>0817900
SAO PAULO</v>
          </cell>
          <cell r="AB1365" t="str">
            <v>IRF-SP (NACIONALIZACAO RECOF)</v>
          </cell>
          <cell r="AC1365">
            <v>44631</v>
          </cell>
          <cell r="AD1365" t="str">
            <v>22/0474450-5</v>
          </cell>
          <cell r="AE1365">
            <v>44631</v>
          </cell>
          <cell r="AF1365" t="str">
            <v>Verde</v>
          </cell>
          <cell r="AG1365">
            <v>44631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</row>
        <row r="1366">
          <cell r="A1366">
            <v>540202589</v>
          </cell>
          <cell r="B1366" t="str">
            <v>Normal</v>
          </cell>
          <cell r="C1366" t="str">
            <v>Produtivo</v>
          </cell>
          <cell r="D1366" t="str">
            <v>MBBRAS - SBC_x000D_
59.104.273/0001-29</v>
          </cell>
          <cell r="E1366" t="str">
            <v>BSAO0044743</v>
          </cell>
          <cell r="F1366" t="str">
            <v>CHANGSHA XI</v>
          </cell>
          <cell r="G1366" t="str">
            <v>DSV</v>
          </cell>
          <cell r="H1366" t="str">
            <v>MARITIMA</v>
          </cell>
          <cell r="I1366" t="str">
            <v/>
          </cell>
          <cell r="J1366">
            <v>44611</v>
          </cell>
          <cell r="K1366" t="str">
            <v>BWS0007652</v>
          </cell>
          <cell r="L1366" t="str">
            <v/>
          </cell>
          <cell r="P1366">
            <v>44611</v>
          </cell>
          <cell r="Q1366" t="str">
            <v>CAP SAN ARTEMISIO</v>
          </cell>
          <cell r="R1366" t="str">
            <v>FCL</v>
          </cell>
          <cell r="S1366">
            <v>44641</v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</row>
        <row r="1367">
          <cell r="A1367" t="str">
            <v>PR-RF-491</v>
          </cell>
          <cell r="B1367" t="str">
            <v>Normal</v>
          </cell>
          <cell r="C1367" t="str">
            <v>Produtivo</v>
          </cell>
          <cell r="D1367" t="str">
            <v>MBBRAS - SBC_x000D_
59.104.273/0001-29</v>
          </cell>
          <cell r="E1367" t="str">
            <v>BSAO0044740</v>
          </cell>
          <cell r="F1367" t="str">
            <v/>
          </cell>
          <cell r="G1367" t="str">
            <v/>
          </cell>
          <cell r="H1367" t="str">
            <v>MARITIMA</v>
          </cell>
          <cell r="I1367" t="str">
            <v>NACIONALIZAÇAO DE RECOF</v>
          </cell>
          <cell r="J1367" t="str">
            <v/>
          </cell>
          <cell r="K1367" t="str">
            <v>1111111111</v>
          </cell>
          <cell r="L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>
            <v>44634</v>
          </cell>
          <cell r="T1367">
            <v>44621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>0817900
SAO PAULO</v>
          </cell>
          <cell r="AB1367" t="str">
            <v>IRF-SP (NACIONALIZACAO RECOF)</v>
          </cell>
          <cell r="AC1367">
            <v>44631</v>
          </cell>
          <cell r="AD1367" t="str">
            <v>22/0474609-5</v>
          </cell>
          <cell r="AE1367">
            <v>44631</v>
          </cell>
          <cell r="AF1367" t="str">
            <v>Verde</v>
          </cell>
          <cell r="AG1367">
            <v>44631</v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</row>
        <row r="1368">
          <cell r="A1368" t="str">
            <v>PR-RF-494</v>
          </cell>
          <cell r="B1368" t="str">
            <v>Normal</v>
          </cell>
          <cell r="C1368" t="str">
            <v>Produtivo</v>
          </cell>
          <cell r="D1368" t="str">
            <v>MBBRAS - SBC_x000D_
59.104.273/0001-29</v>
          </cell>
          <cell r="E1368" t="str">
            <v>BSAO0044746</v>
          </cell>
          <cell r="F1368" t="str">
            <v/>
          </cell>
          <cell r="G1368" t="str">
            <v/>
          </cell>
          <cell r="H1368" t="str">
            <v>MARITIMA</v>
          </cell>
          <cell r="I1368" t="str">
            <v>NACIONALIZAÇÃO DE RECOF</v>
          </cell>
          <cell r="J1368" t="str">
            <v/>
          </cell>
          <cell r="K1368" t="str">
            <v>1111111111</v>
          </cell>
          <cell r="L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>
            <v>44634</v>
          </cell>
          <cell r="T1368">
            <v>44621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>0817900
SAO PAULO</v>
          </cell>
          <cell r="AB1368" t="str">
            <v>IRF-SP (NACIONALIZACAO RECOF)</v>
          </cell>
          <cell r="AC1368">
            <v>44631</v>
          </cell>
          <cell r="AD1368" t="str">
            <v>22/0477428-5</v>
          </cell>
          <cell r="AE1368">
            <v>44634</v>
          </cell>
          <cell r="AF1368" t="str">
            <v>Verde</v>
          </cell>
          <cell r="AG1368">
            <v>44634</v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</row>
        <row r="1369">
          <cell r="A1369" t="str">
            <v>PR-RF-498</v>
          </cell>
          <cell r="B1369" t="str">
            <v>Normal</v>
          </cell>
          <cell r="C1369" t="str">
            <v>Produtivo</v>
          </cell>
          <cell r="D1369" t="str">
            <v>MBBRAS - SBC_x000D_
59.104.273/0001-29</v>
          </cell>
          <cell r="E1369" t="str">
            <v>BSAO0044751</v>
          </cell>
          <cell r="F1369" t="str">
            <v/>
          </cell>
          <cell r="G1369" t="str">
            <v/>
          </cell>
          <cell r="H1369" t="str">
            <v>MARITIMA</v>
          </cell>
          <cell r="I1369" t="str">
            <v>NACIONALIZAÇÃO DE RECOF</v>
          </cell>
          <cell r="J1369" t="str">
            <v/>
          </cell>
          <cell r="K1369" t="str">
            <v>1111111111</v>
          </cell>
          <cell r="L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>
            <v>44634</v>
          </cell>
          <cell r="T1369">
            <v>44621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>0817900
SAO PAULO</v>
          </cell>
          <cell r="AB1369" t="str">
            <v>IRF-SP (NACIONALIZACAO RECOF)</v>
          </cell>
          <cell r="AC1369">
            <v>44631</v>
          </cell>
          <cell r="AD1369" t="str">
            <v>22/0476582-0</v>
          </cell>
          <cell r="AE1369">
            <v>44634</v>
          </cell>
          <cell r="AF1369" t="str">
            <v>Verde</v>
          </cell>
          <cell r="AG1369">
            <v>44634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</row>
        <row r="1370">
          <cell r="A1370" t="str">
            <v>PR-RF-496</v>
          </cell>
          <cell r="B1370" t="str">
            <v>Normal</v>
          </cell>
          <cell r="C1370" t="str">
            <v>Produtivo</v>
          </cell>
          <cell r="D1370" t="str">
            <v>MBBRAS - SBC_x000D_
59.104.273/0001-29</v>
          </cell>
          <cell r="E1370" t="str">
            <v>BSAO0044749</v>
          </cell>
          <cell r="F1370" t="str">
            <v/>
          </cell>
          <cell r="G1370" t="str">
            <v/>
          </cell>
          <cell r="H1370" t="str">
            <v>MARITIMA</v>
          </cell>
          <cell r="I1370" t="str">
            <v>NACIONALIZAÇÃO DE RECOF</v>
          </cell>
          <cell r="J1370" t="str">
            <v/>
          </cell>
          <cell r="K1370" t="str">
            <v>1111111111</v>
          </cell>
          <cell r="L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>
            <v>44634</v>
          </cell>
          <cell r="T1370">
            <v>44621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>0817900
SAO PAULO</v>
          </cell>
          <cell r="AB1370" t="str">
            <v>IRF-SP (NACIONALIZACAO RECOF)</v>
          </cell>
          <cell r="AC1370">
            <v>44631</v>
          </cell>
          <cell r="AD1370" t="str">
            <v>22/0475667-8</v>
          </cell>
          <cell r="AE1370">
            <v>44631</v>
          </cell>
          <cell r="AF1370" t="str">
            <v>Verde</v>
          </cell>
          <cell r="AG1370">
            <v>44631</v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</row>
        <row r="1371">
          <cell r="A1371" t="str">
            <v>PR-RF-495</v>
          </cell>
          <cell r="B1371" t="str">
            <v>Normal</v>
          </cell>
          <cell r="C1371" t="str">
            <v>Produtivo</v>
          </cell>
          <cell r="D1371" t="str">
            <v>MBBRAS - SBC_x000D_
59.104.273/0001-29</v>
          </cell>
          <cell r="E1371" t="str">
            <v>BSAO0044748</v>
          </cell>
          <cell r="F1371" t="str">
            <v/>
          </cell>
          <cell r="G1371" t="str">
            <v/>
          </cell>
          <cell r="H1371" t="str">
            <v>MARITIMA</v>
          </cell>
          <cell r="I1371" t="str">
            <v>NACIONALIZAÇÃO DE RECOF</v>
          </cell>
          <cell r="J1371" t="str">
            <v/>
          </cell>
          <cell r="K1371" t="str">
            <v>1111111111</v>
          </cell>
          <cell r="L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>
            <v>44634</v>
          </cell>
          <cell r="T1371">
            <v>44621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>0817900
SAO PAULO</v>
          </cell>
          <cell r="AB1371" t="str">
            <v>IRF-SP (NACIONALIZACAO RECOF)</v>
          </cell>
          <cell r="AC1371">
            <v>44631</v>
          </cell>
          <cell r="AD1371" t="str">
            <v>22/0474843-8</v>
          </cell>
          <cell r="AE1371">
            <v>44631</v>
          </cell>
          <cell r="AF1371" t="str">
            <v>Verde</v>
          </cell>
          <cell r="AG1371">
            <v>44631</v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</row>
        <row r="1372">
          <cell r="A1372" t="str">
            <v>PR-RF-497</v>
          </cell>
          <cell r="B1372" t="str">
            <v>Normal</v>
          </cell>
          <cell r="C1372" t="str">
            <v>Produtivo</v>
          </cell>
          <cell r="D1372" t="str">
            <v>MBBRAS - SBC_x000D_
59.104.273/0001-29</v>
          </cell>
          <cell r="E1372" t="str">
            <v>BSAO0044750</v>
          </cell>
          <cell r="F1372" t="str">
            <v/>
          </cell>
          <cell r="G1372" t="str">
            <v/>
          </cell>
          <cell r="H1372" t="str">
            <v>MARITIMA</v>
          </cell>
          <cell r="I1372" t="str">
            <v>NACIONALIZAÇÃO DE RECOF</v>
          </cell>
          <cell r="J1372" t="str">
            <v/>
          </cell>
          <cell r="K1372" t="str">
            <v>1111111111</v>
          </cell>
          <cell r="L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44634</v>
          </cell>
          <cell r="T1372">
            <v>44621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>0817900
SAO PAULO</v>
          </cell>
          <cell r="AB1372" t="str">
            <v>IRF-SP (NACIONALIZACAO RECOF)</v>
          </cell>
          <cell r="AC1372">
            <v>44631</v>
          </cell>
          <cell r="AD1372" t="str">
            <v>22/0477571-0</v>
          </cell>
          <cell r="AE1372">
            <v>44634</v>
          </cell>
          <cell r="AF1372" t="str">
            <v>Verde</v>
          </cell>
          <cell r="AG1372">
            <v>44634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</row>
        <row r="1373">
          <cell r="A1373" t="str">
            <v>PR-RF-500</v>
          </cell>
          <cell r="B1373" t="str">
            <v>Normal</v>
          </cell>
          <cell r="C1373" t="str">
            <v>Produtivo</v>
          </cell>
          <cell r="D1373" t="str">
            <v>MBBRAS - SBC_x000D_
59.104.273/0001-29</v>
          </cell>
          <cell r="E1373" t="str">
            <v>BSAO0044753</v>
          </cell>
          <cell r="F1373" t="str">
            <v/>
          </cell>
          <cell r="G1373" t="str">
            <v/>
          </cell>
          <cell r="H1373" t="str">
            <v>MARITIMA</v>
          </cell>
          <cell r="I1373" t="str">
            <v>NACIONALIZAÇÃO DE RECOF</v>
          </cell>
          <cell r="J1373" t="str">
            <v/>
          </cell>
          <cell r="K1373" t="str">
            <v>111111111</v>
          </cell>
          <cell r="L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>
            <v>44634</v>
          </cell>
          <cell r="T1373">
            <v>44621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>0817900
SAO PAULO</v>
          </cell>
          <cell r="AB1373" t="str">
            <v>IRF-SP (NACIONALIZACAO RECOF)</v>
          </cell>
          <cell r="AC1373">
            <v>44631</v>
          </cell>
          <cell r="AD1373" t="str">
            <v>22/0475966-9</v>
          </cell>
          <cell r="AE1373">
            <v>44631</v>
          </cell>
          <cell r="AF1373" t="str">
            <v>Verde</v>
          </cell>
          <cell r="AG1373">
            <v>44631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</row>
        <row r="1374">
          <cell r="A1374" t="str">
            <v>PR-RF-501</v>
          </cell>
          <cell r="B1374" t="str">
            <v>Normal</v>
          </cell>
          <cell r="C1374" t="str">
            <v>Produtivo</v>
          </cell>
          <cell r="D1374" t="str">
            <v>MBBRAS - SBC_x000D_
59.104.273/0001-29</v>
          </cell>
          <cell r="E1374" t="str">
            <v>BSAO0044755</v>
          </cell>
          <cell r="F1374" t="str">
            <v/>
          </cell>
          <cell r="G1374" t="str">
            <v/>
          </cell>
          <cell r="H1374" t="str">
            <v>MARITIMA</v>
          </cell>
          <cell r="I1374" t="str">
            <v>NACIONALIZAÇÃO DE RECOF</v>
          </cell>
          <cell r="J1374" t="str">
            <v/>
          </cell>
          <cell r="K1374" t="str">
            <v>1111111</v>
          </cell>
          <cell r="L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>
            <v>44634</v>
          </cell>
          <cell r="T1374">
            <v>44621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>0817900
SAO PAULO</v>
          </cell>
          <cell r="AB1374" t="str">
            <v>IRF-SP (NACIONALIZACAO RECOF)</v>
          </cell>
          <cell r="AC1374">
            <v>44631</v>
          </cell>
          <cell r="AD1374" t="str">
            <v>22/0474397-5</v>
          </cell>
          <cell r="AE1374">
            <v>44631</v>
          </cell>
          <cell r="AF1374" t="str">
            <v>Verde</v>
          </cell>
          <cell r="AG1374">
            <v>44631</v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/>
          </cell>
        </row>
        <row r="1375">
          <cell r="A1375" t="str">
            <v>PR-RF-499</v>
          </cell>
          <cell r="B1375" t="str">
            <v>Normal</v>
          </cell>
          <cell r="C1375" t="str">
            <v>Produtivo</v>
          </cell>
          <cell r="D1375" t="str">
            <v>MBBRAS - SBC_x000D_
59.104.273/0001-29</v>
          </cell>
          <cell r="E1375" t="str">
            <v>BSAO0044752</v>
          </cell>
          <cell r="F1375" t="str">
            <v/>
          </cell>
          <cell r="G1375" t="str">
            <v/>
          </cell>
          <cell r="H1375" t="str">
            <v>MARITIMA</v>
          </cell>
          <cell r="I1375" t="str">
            <v>NACIONALIZACAO DE RECOF</v>
          </cell>
          <cell r="J1375" t="str">
            <v/>
          </cell>
          <cell r="K1375" t="str">
            <v>1111111111</v>
          </cell>
          <cell r="L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>
            <v>44634</v>
          </cell>
          <cell r="T1375">
            <v>44621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>0817900
SAO PAULO</v>
          </cell>
          <cell r="AB1375" t="str">
            <v>IRF-SP (NACIONALIZACAO RECOF)</v>
          </cell>
          <cell r="AC1375">
            <v>44631</v>
          </cell>
          <cell r="AD1375" t="str">
            <v>22/0477126-0</v>
          </cell>
          <cell r="AE1375">
            <v>44634</v>
          </cell>
          <cell r="AF1375" t="str">
            <v>Verde</v>
          </cell>
          <cell r="AG1375">
            <v>44634</v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</row>
        <row r="1376">
          <cell r="A1376">
            <v>540202162</v>
          </cell>
          <cell r="B1376" t="str">
            <v>Normal</v>
          </cell>
          <cell r="C1376" t="str">
            <v>Produtivo</v>
          </cell>
          <cell r="D1376" t="str">
            <v>MBBRAS - SBC_x000D_
59.104.273/0001-29</v>
          </cell>
          <cell r="E1376" t="str">
            <v>BSAO0045226</v>
          </cell>
          <cell r="F1376" t="str">
            <v>DAIMLER INDIA</v>
          </cell>
          <cell r="G1376" t="str">
            <v>MAERSK</v>
          </cell>
          <cell r="H1376" t="str">
            <v>MARITIMA</v>
          </cell>
          <cell r="I1376" t="str">
            <v/>
          </cell>
          <cell r="J1376">
            <v>44594</v>
          </cell>
          <cell r="K1376" t="str">
            <v>913808279</v>
          </cell>
          <cell r="L1376" t="str">
            <v/>
          </cell>
          <cell r="P1376">
            <v>44594</v>
          </cell>
          <cell r="Q1376" t="str">
            <v>9699206 - SAN VICENTE</v>
          </cell>
          <cell r="R1376" t="str">
            <v/>
          </cell>
          <cell r="S1376">
            <v>44646</v>
          </cell>
          <cell r="T1376" t="str">
            <v/>
          </cell>
          <cell r="U1376" t="str">
            <v>152205063644330</v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</row>
        <row r="1377">
          <cell r="A1377">
            <v>540202161</v>
          </cell>
          <cell r="B1377" t="str">
            <v>Normal</v>
          </cell>
          <cell r="C1377" t="str">
            <v>Produtivo</v>
          </cell>
          <cell r="D1377" t="str">
            <v>MBBRAS - SBC_x000D_
59.104.273/0001-29</v>
          </cell>
          <cell r="E1377" t="str">
            <v>BSAO0045224</v>
          </cell>
          <cell r="F1377" t="str">
            <v>DAIMLER INDIA</v>
          </cell>
          <cell r="G1377" t="str">
            <v>MAERSK</v>
          </cell>
          <cell r="H1377" t="str">
            <v>MARITIMA</v>
          </cell>
          <cell r="I1377" t="str">
            <v/>
          </cell>
          <cell r="J1377">
            <v>44594</v>
          </cell>
          <cell r="K1377" t="str">
            <v>913808272</v>
          </cell>
          <cell r="L1377" t="str">
            <v/>
          </cell>
          <cell r="P1377">
            <v>44594</v>
          </cell>
          <cell r="Q1377" t="str">
            <v>9699206 - SAN VICENTE</v>
          </cell>
          <cell r="R1377" t="str">
            <v/>
          </cell>
          <cell r="S1377">
            <v>44646</v>
          </cell>
          <cell r="T1377" t="str">
            <v/>
          </cell>
          <cell r="U1377" t="str">
            <v>152205063644250</v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</row>
        <row r="1378">
          <cell r="A1378">
            <v>540202160</v>
          </cell>
          <cell r="B1378" t="str">
            <v>Normal</v>
          </cell>
          <cell r="C1378" t="str">
            <v>Produtivo</v>
          </cell>
          <cell r="D1378" t="str">
            <v>MBBRAS - SBC_x000D_
59.104.273/0001-29</v>
          </cell>
          <cell r="E1378" t="str">
            <v>BSAO0045222</v>
          </cell>
          <cell r="F1378" t="str">
            <v>DAIMLER INDIA</v>
          </cell>
          <cell r="G1378" t="str">
            <v>MAERSK</v>
          </cell>
          <cell r="H1378" t="str">
            <v>MARITIMA</v>
          </cell>
          <cell r="I1378" t="str">
            <v/>
          </cell>
          <cell r="J1378">
            <v>44594</v>
          </cell>
          <cell r="K1378" t="str">
            <v>913808268</v>
          </cell>
          <cell r="L1378" t="str">
            <v/>
          </cell>
          <cell r="P1378">
            <v>44594</v>
          </cell>
          <cell r="Q1378" t="str">
            <v>9699206 - SAN VICENTE</v>
          </cell>
          <cell r="R1378" t="str">
            <v/>
          </cell>
          <cell r="S1378">
            <v>44646</v>
          </cell>
          <cell r="T1378" t="str">
            <v/>
          </cell>
          <cell r="U1378" t="str">
            <v>152205063644179</v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</row>
        <row r="1379">
          <cell r="A1379">
            <v>540202163</v>
          </cell>
          <cell r="B1379" t="str">
            <v>Normal</v>
          </cell>
          <cell r="C1379" t="str">
            <v>Produtivo</v>
          </cell>
          <cell r="D1379" t="str">
            <v>MBBRAS - SBC_x000D_
59.104.273/0001-29</v>
          </cell>
          <cell r="E1379" t="str">
            <v>BSAO0045227</v>
          </cell>
          <cell r="F1379" t="str">
            <v>DAIMLER INDIA</v>
          </cell>
          <cell r="G1379" t="str">
            <v>MAERSK</v>
          </cell>
          <cell r="H1379" t="str">
            <v>MARITIMA</v>
          </cell>
          <cell r="I1379" t="str">
            <v/>
          </cell>
          <cell r="J1379">
            <v>44594</v>
          </cell>
          <cell r="K1379" t="str">
            <v>913810893</v>
          </cell>
          <cell r="L1379" t="str">
            <v/>
          </cell>
          <cell r="P1379">
            <v>44594</v>
          </cell>
          <cell r="Q1379" t="str">
            <v>9699206 - SAN VICENTE</v>
          </cell>
          <cell r="R1379" t="str">
            <v/>
          </cell>
          <cell r="S1379">
            <v>44646</v>
          </cell>
          <cell r="T1379" t="str">
            <v/>
          </cell>
          <cell r="U1379" t="str">
            <v>152205063644411</v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</row>
        <row r="1380">
          <cell r="A1380">
            <v>540202164</v>
          </cell>
          <cell r="B1380" t="str">
            <v>Normal</v>
          </cell>
          <cell r="C1380" t="str">
            <v>Produtivo</v>
          </cell>
          <cell r="D1380" t="str">
            <v>MBBRAS - SBC_x000D_
59.104.273/0001-29</v>
          </cell>
          <cell r="E1380" t="str">
            <v>BSAO0045229</v>
          </cell>
          <cell r="F1380" t="str">
            <v>DAIMLER INDIA</v>
          </cell>
          <cell r="G1380" t="str">
            <v>MAERSK</v>
          </cell>
          <cell r="H1380" t="str">
            <v>MARITIMA</v>
          </cell>
          <cell r="I1380" t="str">
            <v/>
          </cell>
          <cell r="J1380">
            <v>44594</v>
          </cell>
          <cell r="K1380" t="str">
            <v>913810905</v>
          </cell>
          <cell r="L1380" t="str">
            <v/>
          </cell>
          <cell r="P1380">
            <v>44594</v>
          </cell>
          <cell r="Q1380" t="str">
            <v>9699206 - SAN VICENTE</v>
          </cell>
          <cell r="R1380" t="str">
            <v/>
          </cell>
          <cell r="S1380">
            <v>44646</v>
          </cell>
          <cell r="T1380" t="str">
            <v/>
          </cell>
          <cell r="U1380" t="str">
            <v>152205063644500</v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</row>
        <row r="1381">
          <cell r="A1381">
            <v>540202165</v>
          </cell>
          <cell r="B1381" t="str">
            <v>Normal</v>
          </cell>
          <cell r="C1381" t="str">
            <v>Produtivo</v>
          </cell>
          <cell r="D1381" t="str">
            <v>MBBRAS - SBC_x000D_
59.104.273/0001-29</v>
          </cell>
          <cell r="E1381" t="str">
            <v>BSAO0045231</v>
          </cell>
          <cell r="F1381" t="str">
            <v>DAIMLER INDIA</v>
          </cell>
          <cell r="G1381" t="str">
            <v>MAERSK</v>
          </cell>
          <cell r="H1381" t="str">
            <v>MARITIMA</v>
          </cell>
          <cell r="I1381" t="str">
            <v/>
          </cell>
          <cell r="J1381">
            <v>44594</v>
          </cell>
          <cell r="K1381" t="str">
            <v>913810912</v>
          </cell>
          <cell r="L1381" t="str">
            <v/>
          </cell>
          <cell r="P1381">
            <v>44594</v>
          </cell>
          <cell r="Q1381" t="str">
            <v>9699206 - SAN VICENTE</v>
          </cell>
          <cell r="R1381" t="str">
            <v/>
          </cell>
          <cell r="S1381">
            <v>44646</v>
          </cell>
          <cell r="T1381" t="str">
            <v/>
          </cell>
          <cell r="U1381" t="str">
            <v>152205063644683</v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</row>
        <row r="1383">
          <cell r="A1383" t="str">
            <v>e.Mix FollowNet - Agility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cimento, Jonathas Henrique (154)" refreshedDate="44643.412741782406" createdVersion="6" refreshedVersion="6" minRefreshableVersion="3" recordCount="735" xr:uid="{00000000-000A-0000-FFFF-FFFF0F000000}">
  <cacheSource type="worksheet">
    <worksheetSource ref="A3:AO738" sheet="Principal"/>
  </cacheSource>
  <cacheFields count="40">
    <cacheField name="Liefer" numFmtId="0">
      <sharedItems containsSemiMixedTypes="0" containsString="0" containsNumber="1" containsInteger="1" minValue="80532217" maxValue="80538842"/>
    </cacheField>
    <cacheField name="Fatura" numFmtId="0">
      <sharedItems containsMixedTypes="1" containsNumber="1" containsInteger="1" minValue="1250254323" maxValue="1250255173"/>
    </cacheField>
    <cacheField name="Embarcação" numFmtId="0">
      <sharedItems count="5">
        <s v="UASC AL KHOR201"/>
        <s v="MSC CATERINA202"/>
        <s v="MSC ATHENS203"/>
        <s v="UASC ZAMZAM204"/>
        <s v="MSC MICHELA206"/>
      </sharedItems>
    </cacheField>
    <cacheField name="ETA" numFmtId="14">
      <sharedItems containsSemiMixedTypes="0" containsNonDate="0" containsDate="1" containsString="0" minDate="2022-02-19T00:00:00" maxDate="2022-03-20T00:00:00"/>
    </cacheField>
    <cacheField name="RDVI" numFmtId="1">
      <sharedItems/>
    </cacheField>
    <cacheField name="Exportador" numFmtId="0">
      <sharedItems containsBlank="1"/>
    </cacheField>
    <cacheField name="BL ORIGINAL" numFmtId="0">
      <sharedItems containsBlank="1"/>
    </cacheField>
    <cacheField name="Prazo Perdimento" numFmtId="0">
      <sharedItems containsSemiMixedTypes="0" containsString="0" containsNumber="1" containsInteger="1" minValue="58" maxValue="86"/>
    </cacheField>
    <cacheField name="Data de Falta" numFmtId="14">
      <sharedItems/>
    </cacheField>
    <cacheField name="Data de Falta2" numFmtId="14">
      <sharedItems count="41">
        <s v="15/02/2022"/>
        <s v="22/02/2022"/>
        <s v="21/02/2022"/>
        <s v="23/02/2022"/>
        <s v="25/03/2022"/>
        <s v="22/03/2022"/>
        <s v="24/02/2022"/>
        <s v=""/>
        <s v="11/03/2022"/>
        <s v="02/03/2022"/>
        <s v="09/03/2022"/>
        <s v="10/03/2022"/>
        <s v="04/03/2022"/>
        <s v="21/03/2022"/>
        <s v="02/02/2022"/>
        <s v="14/02/2022"/>
        <s v="08/02/2022"/>
        <s v="16/02/2022"/>
        <s v="18/03/2022"/>
        <s v="03/03/2022"/>
        <s v="28/02/2022"/>
        <s v="15/03/2022"/>
        <s v="03/02/2022"/>
        <s v="17/03/2022"/>
        <s v="24/03/2022"/>
        <s v="11/02/2022"/>
        <s v="18/02/2022"/>
        <s v="23/03/2022"/>
        <s v="25/02/2022"/>
        <s v="08/03/2022"/>
        <s v="07/03/2022"/>
        <s v="16/03/2022"/>
        <s v="14/03/2022"/>
        <s v="28/03/2022"/>
        <s v="30/03/2022"/>
        <s v="04/02/2022"/>
        <s v="07/02/2022"/>
        <s v="29/03/2022"/>
        <s v="31/03/2022"/>
        <s v="11/04/2022"/>
        <e v="#N/A"/>
      </sharedItems>
    </cacheField>
    <cacheField name="Registrar DTA" numFmtId="14">
      <sharedItems/>
    </cacheField>
    <cacheField name="Data Planejada" numFmtId="14">
      <sharedItems/>
    </cacheField>
    <cacheField name="Data de Entrada no EADI" numFmtId="14">
      <sharedItems/>
    </cacheField>
    <cacheField name="Divergência de peso do container" numFmtId="10">
      <sharedItems containsString="0" containsBlank="1" containsNumber="1" minValue="5.0299999999999997E-2" maxValue="9.9199999999999997E-2"/>
    </cacheField>
    <cacheField name="Ação DSV" numFmtId="0">
      <sharedItems/>
    </cacheField>
    <cacheField name="Divergência de lacre " numFmtId="0">
      <sharedItems containsBlank="1"/>
    </cacheField>
    <cacheField name="Pendências Registro _x000a_ DI " numFmtId="0">
      <sharedItems containsBlank="1"/>
    </cacheField>
    <cacheField name="Numero DI" numFmtId="1">
      <sharedItems/>
    </cacheField>
    <cacheField name="Data do Registro da DI" numFmtId="14">
      <sharedItems/>
    </cacheField>
    <cacheField name="Data do Registro da DI2" numFmtId="14">
      <sharedItems containsDate="1" containsBlank="1" containsMixedTypes="1" minDate="2022-02-21T00:00:00" maxDate="2022-03-15T00:00:00"/>
    </cacheField>
    <cacheField name="Parametrização fiscal" numFmtId="0">
      <sharedItems/>
    </cacheField>
    <cacheField name="Data de Desembaraço" numFmtId="14">
      <sharedItems/>
    </cacheField>
    <cacheField name="Data de Desembaraço2" numFmtId="14">
      <sharedItems containsDate="1" containsBlank="1" containsMixedTypes="1" minDate="2022-02-21T00:00:00" maxDate="2022-03-15T00:00:00"/>
    </cacheField>
    <cacheField name="Prazo RECOF" numFmtId="1">
      <sharedItems containsMixedTypes="1" containsNumber="1" containsInteger="1" minValue="-15" maxValue="6"/>
    </cacheField>
    <cacheField name="MAPA" numFmtId="0">
      <sharedItems containsBlank="1"/>
    </cacheField>
    <cacheField name="SISCARGA" numFmtId="0">
      <sharedItems containsBlank="1"/>
    </cacheField>
    <cacheField name="Status" numFmtId="14">
      <sharedItems count="10">
        <s v="FINALIZADO"/>
        <s v="DTA EADI"/>
        <s v="SBL"/>
        <s v="MBB"/>
        <s v=""/>
        <s v="AGUARDANDO TRANSPORTE"/>
        <s v="DTA TRANSP"/>
        <s v="EM DESOVA"/>
        <s v="RETIDO MAPA"/>
        <e v="#N/A"/>
      </sharedItems>
    </cacheField>
    <cacheField name="Data de Programação" numFmtId="14">
      <sharedItems/>
    </cacheField>
    <cacheField name="Data de Programação2" numFmtId="14">
      <sharedItems/>
    </cacheField>
    <cacheField name="Falta x Programação" numFmtId="14">
      <sharedItems count="4">
        <s v="Programado"/>
        <s v="Sem programação e com data de falta"/>
        <s v="Sem Data de Falta"/>
        <e v="#N/A"/>
      </sharedItems>
    </cacheField>
    <cacheField name="Emissão de NF" numFmtId="14">
      <sharedItems/>
    </cacheField>
    <cacheField name="Emissão de NF2" numFmtId="0">
      <sharedItems containsDate="1" containsBlank="1" containsMixedTypes="1" minDate="2022-02-21T00:00:00" maxDate="2022-03-16T00:00:00"/>
    </cacheField>
    <cacheField name="Upload Follownet" numFmtId="0">
      <sharedItems containsBlank="1"/>
    </cacheField>
    <cacheField name="Agendamento de janela" numFmtId="164">
      <sharedItems containsNonDate="0" containsString="0" containsBlank="1"/>
    </cacheField>
    <cacheField name="Terminal chegada" numFmtId="165">
      <sharedItems containsNonDate="0" containsDate="1" containsString="0" containsBlank="1" minDate="2022-02-23T14:07:00" maxDate="2022-02-23T14:07:00"/>
    </cacheField>
    <cacheField name="Terminal Saída" numFmtId="165">
      <sharedItems containsNonDate="0" containsDate="1" containsString="0" containsBlank="1" minDate="2022-02-23T15:32:00" maxDate="2022-02-23T15:32:00"/>
    </cacheField>
    <cacheField name="Cliente chegada" numFmtId="165">
      <sharedItems containsNonDate="0" containsDate="1" containsString="0" containsBlank="1" minDate="2022-02-23T20:07:00" maxDate="2022-02-23T20:07:00"/>
    </cacheField>
    <cacheField name="Cliente saída" numFmtId="165">
      <sharedItems containsNonDate="0" containsDate="1" containsString="0" containsBlank="1" minDate="2022-02-24T03:10:00" maxDate="2022-02-24T03:10:00"/>
    </cacheField>
    <cacheField name="Transportadora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5">
  <r>
    <n v="80532217"/>
    <s v="1250251616"/>
    <x v="0"/>
    <d v="2022-02-19T00:00:00"/>
    <s v="540200950 "/>
    <s v="DAIMLER - CC"/>
    <s v="OK"/>
    <n v="58"/>
    <s v="15/02/2022"/>
    <x v="0"/>
    <s v="Não"/>
    <s v=""/>
    <s v=""/>
    <m/>
    <s v=""/>
    <m/>
    <s v="Sem Pendencia"/>
    <s v="2203431902"/>
    <e v="#N/A"/>
    <d v="2022-02-21T00:00:00"/>
    <s v="VERDE"/>
    <e v="#N/A"/>
    <d v="2022-02-22T00:00:00"/>
    <n v="-14"/>
    <m/>
    <m/>
    <x v="0"/>
    <s v="23/02/2022"/>
    <s v="23/02/2022"/>
    <x v="0"/>
    <e v="#N/A"/>
    <d v="2022-02-22T00:00:00"/>
    <s v="Sim"/>
    <m/>
    <m/>
    <m/>
    <m/>
    <m/>
    <m/>
    <m/>
  </r>
  <r>
    <n v="80532424"/>
    <s v="1250251617"/>
    <x v="0"/>
    <d v="2022-02-19T00:00:00"/>
    <s v="540200957 "/>
    <s v="DAIMLER - CC"/>
    <s v="OK"/>
    <n v="58"/>
    <s v="22/02/2022"/>
    <x v="1"/>
    <s v="Não"/>
    <s v=""/>
    <s v=""/>
    <m/>
    <s v=""/>
    <m/>
    <s v="Sem Pendencia"/>
    <s v="2203425503"/>
    <e v="#N/A"/>
    <d v="2022-02-21T00:00:00"/>
    <s v="VERDE"/>
    <e v="#N/A"/>
    <d v="2022-02-22T00:00:00"/>
    <n v="-14"/>
    <m/>
    <m/>
    <x v="0"/>
    <s v="23/02/2022"/>
    <s v="23/02/2022"/>
    <x v="0"/>
    <e v="#N/A"/>
    <d v="2022-02-22T00:00:00"/>
    <s v="Sim"/>
    <m/>
    <d v="2022-02-23T14:07:00"/>
    <d v="2022-02-23T15:32:00"/>
    <d v="2022-02-23T20:07:00"/>
    <d v="2022-02-24T03:10:00"/>
    <s v="TOC"/>
    <s v="MBB"/>
  </r>
  <r>
    <n v="80532539"/>
    <s v="1250251618"/>
    <x v="0"/>
    <d v="2022-02-19T00:00:00"/>
    <s v="540200949 "/>
    <s v="DAIMLER - CC"/>
    <s v="OK"/>
    <n v="58"/>
    <s v="21/02/2022"/>
    <x v="2"/>
    <s v="Não"/>
    <s v=""/>
    <s v=""/>
    <m/>
    <s v=""/>
    <m/>
    <s v="Sem Pendencia"/>
    <s v="2203408293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s v="SBL"/>
  </r>
  <r>
    <n v="80532602"/>
    <s v="1250251620"/>
    <x v="0"/>
    <d v="2022-02-19T00:00:00"/>
    <s v="540200952 "/>
    <s v="DAIMLER - CC"/>
    <s v="OK"/>
    <n v="58"/>
    <s v="23/02/2022"/>
    <x v="3"/>
    <s v="Não"/>
    <s v=""/>
    <s v=""/>
    <m/>
    <s v=""/>
    <m/>
    <s v="Sem Pendencia"/>
    <s v="2203431708"/>
    <e v="#N/A"/>
    <d v="2022-02-21T00:00:00"/>
    <s v="VERDE"/>
    <e v="#N/A"/>
    <d v="2022-02-22T00:00:00"/>
    <n v="-14"/>
    <m/>
    <m/>
    <x v="0"/>
    <s v="23/02/2022"/>
    <s v="23/02/2022"/>
    <x v="0"/>
    <e v="#N/A"/>
    <d v="2022-02-23T00:00:00"/>
    <s v="Sim"/>
    <m/>
    <m/>
    <m/>
    <m/>
    <m/>
    <m/>
    <m/>
  </r>
  <r>
    <n v="80532603"/>
    <s v="1250251619"/>
    <x v="0"/>
    <d v="2022-02-19T00:00:00"/>
    <s v="540200953 "/>
    <s v="DAIMLER - CC"/>
    <s v="OK"/>
    <n v="71"/>
    <s v="25/03/2022"/>
    <x v="4"/>
    <s v="Sim"/>
    <s v=""/>
    <s v="04/03/2022"/>
    <m/>
    <s v=""/>
    <m/>
    <s v="Sem Pendencia"/>
    <s v="2204766878"/>
    <e v="#N/A"/>
    <d v="2022-03-11T00:00:00"/>
    <s v="VERDE"/>
    <e v="#N/A"/>
    <d v="2022-03-14T00:00:00"/>
    <n v="6"/>
    <m/>
    <m/>
    <x v="1"/>
    <s v=""/>
    <s v=""/>
    <x v="1"/>
    <e v="#N/A"/>
    <s v=""/>
    <m/>
    <m/>
    <m/>
    <m/>
    <m/>
    <m/>
    <m/>
    <m/>
  </r>
  <r>
    <n v="80532605"/>
    <s v="1250251621"/>
    <x v="0"/>
    <d v="2022-02-19T00:00:00"/>
    <s v="540200951 "/>
    <s v="DAIMLER - CC"/>
    <s v="OK"/>
    <n v="58"/>
    <s v="22/03/2022"/>
    <x v="5"/>
    <s v="Não"/>
    <s v=""/>
    <s v=""/>
    <m/>
    <s v=""/>
    <m/>
    <s v="Corrigido"/>
    <s v="2204432279"/>
    <e v="#N/A"/>
    <d v="2022-03-08T00:00:00"/>
    <s v="VERDE"/>
    <e v="#N/A"/>
    <d v="2022-03-08T00:00:00"/>
    <n v="0"/>
    <m/>
    <m/>
    <x v="2"/>
    <s v=""/>
    <s v=""/>
    <x v="1"/>
    <e v="#N/A"/>
    <s v=""/>
    <m/>
    <m/>
    <m/>
    <m/>
    <m/>
    <m/>
    <m/>
    <m/>
  </r>
  <r>
    <n v="80532606"/>
    <s v="1250251622"/>
    <x v="0"/>
    <d v="2022-02-19T00:00:00"/>
    <s v="540200761 "/>
    <s v="DAIMLER - CC"/>
    <s v="OK"/>
    <n v="58"/>
    <s v="24/02/2022"/>
    <x v="6"/>
    <s v="Não"/>
    <s v=""/>
    <s v=""/>
    <m/>
    <s v=""/>
    <m/>
    <s v="Sem Pendencia"/>
    <s v="2203609914"/>
    <e v="#N/A"/>
    <d v="2022-02-23T00:00:00"/>
    <s v="VERDE"/>
    <e v="#N/A"/>
    <d v="2022-02-23T00:00:00"/>
    <n v="-13"/>
    <m/>
    <m/>
    <x v="0"/>
    <s v="24/02/2022"/>
    <s v="24/02/2022"/>
    <x v="0"/>
    <e v="#N/A"/>
    <d v="2022-02-23T00:00:00"/>
    <s v="Sim"/>
    <m/>
    <m/>
    <m/>
    <m/>
    <m/>
    <m/>
    <m/>
  </r>
  <r>
    <n v="80532618"/>
    <s v="1250251623"/>
    <x v="0"/>
    <d v="2022-02-19T00:00:00"/>
    <s v="540200954 "/>
    <s v="DAIMLER - CC"/>
    <s v="OK"/>
    <n v="71"/>
    <s v="22/03/2022"/>
    <x v="5"/>
    <s v="Sim"/>
    <s v=""/>
    <s v="04/03/2022"/>
    <m/>
    <s v=""/>
    <m/>
    <s v="Sem Pendencia"/>
    <s v="          "/>
    <e v="#N/A"/>
    <s v=""/>
    <s v=""/>
    <e v="#N/A"/>
    <d v="2022-02-21T00:00:00"/>
    <n v="-15"/>
    <m/>
    <m/>
    <x v="1"/>
    <s v=""/>
    <s v=""/>
    <x v="1"/>
    <e v="#N/A"/>
    <s v=""/>
    <m/>
    <m/>
    <m/>
    <m/>
    <m/>
    <m/>
    <m/>
    <m/>
  </r>
  <r>
    <n v="80532621"/>
    <s v="1250251624"/>
    <x v="0"/>
    <d v="2022-02-19T00:00:00"/>
    <s v="540200955 "/>
    <s v="DAIMLER - CC"/>
    <s v="OK"/>
    <n v="58"/>
    <s v="21/02/2022"/>
    <x v="2"/>
    <s v="Não"/>
    <s v=""/>
    <s v=""/>
    <m/>
    <s v=""/>
    <m/>
    <s v="Sem Pendencia"/>
    <s v="2203408307"/>
    <e v="#N/A"/>
    <d v="2022-02-21T00:00:00"/>
    <s v="VERDE"/>
    <e v="#N/A"/>
    <d v="2022-02-21T00:00:00"/>
    <n v="-15"/>
    <m/>
    <m/>
    <x v="0"/>
    <s v="22/02/2022"/>
    <s v="22/02/2022"/>
    <x v="0"/>
    <e v="#N/A"/>
    <d v="2022-02-22T00:00:00"/>
    <s v="Sim"/>
    <m/>
    <m/>
    <m/>
    <m/>
    <m/>
    <m/>
    <m/>
  </r>
  <r>
    <n v="80532633"/>
    <s v="1250251625"/>
    <x v="0"/>
    <d v="2022-02-19T00:00:00"/>
    <s v="540200885 "/>
    <s v="DAIMLER - CC"/>
    <s v="OK"/>
    <n v="58"/>
    <s v="21/02/2022"/>
    <x v="2"/>
    <s v="Não"/>
    <s v=""/>
    <s v=""/>
    <m/>
    <s v=""/>
    <m/>
    <s v="Sem Pendencia"/>
    <s v="2203404786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2634"/>
    <s v="1250251628"/>
    <x v="0"/>
    <d v="2022-02-19T00:00:00"/>
    <s v="540200958 "/>
    <s v="DAIMLER - CC"/>
    <s v="OK"/>
    <n v="58"/>
    <s v="22/02/2022"/>
    <x v="1"/>
    <s v="Não"/>
    <s v=""/>
    <s v=""/>
    <m/>
    <s v=""/>
    <m/>
    <s v="Sem Pendencia"/>
    <s v="2203412428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2640"/>
    <s v="1250251626"/>
    <x v="0"/>
    <d v="2022-02-19T00:00:00"/>
    <s v="540200956 "/>
    <s v="DAIMLER - CC"/>
    <s v="OK"/>
    <n v="58"/>
    <s v="22/02/2022"/>
    <x v="1"/>
    <s v="Não"/>
    <s v=""/>
    <s v=""/>
    <m/>
    <s v=""/>
    <m/>
    <s v="Sem Pendencia"/>
    <s v="2203428006"/>
    <e v="#N/A"/>
    <d v="2022-02-21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2668"/>
    <s v="1250251627"/>
    <x v="0"/>
    <d v="2022-02-19T00:00:00"/>
    <s v="540200883 "/>
    <s v="DAIMLER - CC"/>
    <s v="OK"/>
    <n v="58"/>
    <s v="21/02/2022"/>
    <x v="2"/>
    <s v="Não"/>
    <s v=""/>
    <s v=""/>
    <m/>
    <s v=""/>
    <m/>
    <s v="Sem Pendencia"/>
    <s v="2203404778"/>
    <e v="#N/A"/>
    <d v="2022-02-21T00:00:00"/>
    <s v="VERDE"/>
    <e v="#N/A"/>
    <d v="2022-03-08T00:00:00"/>
    <n v="0"/>
    <m/>
    <m/>
    <x v="0"/>
    <s v="23/02/2022"/>
    <s v="23/02/2022"/>
    <x v="0"/>
    <e v="#N/A"/>
    <d v="2022-02-22T00:00:00"/>
    <s v="Sim"/>
    <m/>
    <m/>
    <m/>
    <m/>
    <m/>
    <m/>
    <m/>
  </r>
  <r>
    <n v="80532669"/>
    <s v="1250251629"/>
    <x v="0"/>
    <d v="2022-02-19T00:00:00"/>
    <s v="540200959 "/>
    <s v="DAIMLER - CC"/>
    <s v="OK"/>
    <n v="71"/>
    <s v="25/03/2022"/>
    <x v="4"/>
    <s v="Sim"/>
    <s v=""/>
    <s v="04/03/2022"/>
    <m/>
    <s v=""/>
    <m/>
    <s v="Sem Pendencia"/>
    <s v="          "/>
    <e v="#N/A"/>
    <s v=""/>
    <s v=""/>
    <e v="#N/A"/>
    <d v="2022-03-03T00:00:00"/>
    <n v="-5"/>
    <m/>
    <m/>
    <x v="1"/>
    <s v=""/>
    <s v=""/>
    <x v="1"/>
    <e v="#N/A"/>
    <s v=""/>
    <m/>
    <m/>
    <m/>
    <m/>
    <m/>
    <m/>
    <m/>
    <m/>
  </r>
  <r>
    <n v="80532676"/>
    <s v="1250251630"/>
    <x v="0"/>
    <d v="2022-02-19T00:00:00"/>
    <s v="540200886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3-09T00:00:00"/>
    <n v="1"/>
    <m/>
    <m/>
    <x v="1"/>
    <s v=""/>
    <s v=""/>
    <x v="2"/>
    <e v="#N/A"/>
    <s v=""/>
    <m/>
    <m/>
    <m/>
    <m/>
    <m/>
    <m/>
    <m/>
    <m/>
  </r>
  <r>
    <n v="80532677"/>
    <s v="1250251631"/>
    <x v="0"/>
    <d v="2022-02-19T00:00:00"/>
    <s v="540200888 "/>
    <s v="DAIMLER - CC"/>
    <s v="OK"/>
    <n v="58"/>
    <s v="11/03/2022"/>
    <x v="8"/>
    <s v="Não"/>
    <s v=""/>
    <s v=""/>
    <m/>
    <s v=""/>
    <m/>
    <s v="Corrigido"/>
    <s v="2204335893"/>
    <e v="#N/A"/>
    <d v="2022-03-07T00:00:00"/>
    <s v="VERDE"/>
    <e v="#N/A"/>
    <d v="2022-03-09T00:00:00"/>
    <n v="1"/>
    <m/>
    <m/>
    <x v="0"/>
    <s v="11/03/2022"/>
    <s v="11/03/2022"/>
    <x v="0"/>
    <e v="#N/A"/>
    <d v="2022-03-10T00:00:00"/>
    <s v="Sim"/>
    <m/>
    <m/>
    <m/>
    <m/>
    <m/>
    <m/>
    <m/>
  </r>
  <r>
    <n v="80532678"/>
    <s v="1250251632"/>
    <x v="0"/>
    <d v="2022-02-19T00:00:00"/>
    <s v="540200889 "/>
    <s v="DAIMLER - CC"/>
    <s v="OK"/>
    <n v="58"/>
    <s v="02/03/2022"/>
    <x v="9"/>
    <s v="Não"/>
    <s v=""/>
    <s v=""/>
    <m/>
    <s v=""/>
    <m/>
    <s v="Sem Pendencia"/>
    <s v="2203846045"/>
    <e v="#N/A"/>
    <d v="2022-02-25T00:00:00"/>
    <s v="VERDE"/>
    <e v="#N/A"/>
    <d v="2022-03-10T00:00:00"/>
    <n v="2"/>
    <m/>
    <m/>
    <x v="0"/>
    <s v="02/03/2022"/>
    <s v="02/03/2022"/>
    <x v="0"/>
    <e v="#N/A"/>
    <d v="2022-03-03T00:00:00"/>
    <s v="Sim"/>
    <m/>
    <m/>
    <m/>
    <m/>
    <m/>
    <m/>
    <m/>
  </r>
  <r>
    <n v="80532694"/>
    <s v="1250251635"/>
    <x v="0"/>
    <d v="2022-02-19T00:00:00"/>
    <s v="540200763 "/>
    <s v="DAIMLER - CC"/>
    <s v="OK"/>
    <n v="58"/>
    <s v="15/02/2022"/>
    <x v="0"/>
    <s v="Não"/>
    <s v=""/>
    <s v=""/>
    <m/>
    <s v=""/>
    <m/>
    <s v="Sem Pendencia"/>
    <s v="2204533083"/>
    <e v="#N/A"/>
    <d v="2022-03-09T00:00:00"/>
    <s v="VERDE"/>
    <e v="#N/A"/>
    <d v="2022-02-21T00:00:00"/>
    <n v="-15"/>
    <m/>
    <m/>
    <x v="0"/>
    <s v="10/03/2022"/>
    <s v="10/03/2022"/>
    <x v="0"/>
    <e v="#N/A"/>
    <s v=""/>
    <m/>
    <m/>
    <m/>
    <m/>
    <m/>
    <m/>
    <m/>
    <m/>
  </r>
  <r>
    <n v="80532697"/>
    <s v="1250251633"/>
    <x v="0"/>
    <d v="2022-02-19T00:00:00"/>
    <s v="540200892 "/>
    <s v="DAIMLER - CC"/>
    <s v="OK"/>
    <n v="58"/>
    <s v="09/03/2022"/>
    <x v="10"/>
    <s v="Não"/>
    <s v=""/>
    <s v=""/>
    <m/>
    <s v=""/>
    <m/>
    <s v="Corrigido"/>
    <s v="2204686246"/>
    <e v="#N/A"/>
    <s v=""/>
    <s v="VERDE"/>
    <e v="#N/A"/>
    <m/>
    <s v=""/>
    <m/>
    <m/>
    <x v="3"/>
    <s v="10/03/2022"/>
    <s v="10/03/2022"/>
    <x v="0"/>
    <e v="#N/A"/>
    <s v=""/>
    <m/>
    <m/>
    <m/>
    <m/>
    <m/>
    <m/>
    <m/>
    <m/>
  </r>
  <r>
    <n v="80532699"/>
    <s v="1250251634"/>
    <x v="0"/>
    <d v="2022-02-19T00:00:00"/>
    <s v="540200895 "/>
    <s v="DAIMLER - CC"/>
    <s v="OK"/>
    <n v="58"/>
    <s v="10/03/2022"/>
    <x v="11"/>
    <s v="Não"/>
    <s v=""/>
    <s v=""/>
    <m/>
    <s v=""/>
    <m/>
    <s v="Corrigido"/>
    <s v="2204538336"/>
    <e v="#N/A"/>
    <d v="2022-03-09T00:00:00"/>
    <s v="VERDE"/>
    <e v="#N/A"/>
    <d v="2022-02-21T00:00:00"/>
    <n v="-15"/>
    <m/>
    <m/>
    <x v="0"/>
    <s v="09/03/2022"/>
    <s v="09/03/2022"/>
    <x v="0"/>
    <e v="#N/A"/>
    <d v="2022-03-10T00:00:00"/>
    <s v="Sim"/>
    <m/>
    <m/>
    <m/>
    <m/>
    <m/>
    <m/>
    <m/>
  </r>
  <r>
    <n v="80532700"/>
    <s v="1250251638"/>
    <x v="0"/>
    <d v="2022-02-19T00:00:00"/>
    <s v="540200896 "/>
    <s v="DAIMLER - CC"/>
    <s v="OK"/>
    <n v="58"/>
    <s v="22/03/2022"/>
    <x v="5"/>
    <s v="Não"/>
    <s v=""/>
    <s v=""/>
    <m/>
    <s v=""/>
    <m/>
    <s v="Corrigido"/>
    <s v="2204636290"/>
    <e v="#N/A"/>
    <d v="2022-03-10T00:00:00"/>
    <s v="VERDE"/>
    <e v="#N/A"/>
    <d v="2022-02-22T00:00:00"/>
    <n v="-14"/>
    <m/>
    <m/>
    <x v="4"/>
    <s v=""/>
    <s v=""/>
    <x v="1"/>
    <e v="#N/A"/>
    <s v=""/>
    <m/>
    <m/>
    <m/>
    <m/>
    <m/>
    <m/>
    <m/>
    <m/>
  </r>
  <r>
    <n v="80532718"/>
    <s v="1250251637"/>
    <x v="0"/>
    <d v="2022-02-19T00:00:00"/>
    <s v="540200897 "/>
    <s v="DAIMLER - CC"/>
    <s v="OK"/>
    <n v="58"/>
    <s v="22/02/2022"/>
    <x v="1"/>
    <s v="Não"/>
    <s v=""/>
    <s v=""/>
    <m/>
    <s v=""/>
    <m/>
    <s v="Sem Pendencia"/>
    <s v="2203410620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2772"/>
    <s v="1250251636"/>
    <x v="0"/>
    <d v="2022-02-19T00:00:00"/>
    <s v="540200898 "/>
    <s v="DAIMLER - CC"/>
    <s v="OK"/>
    <n v="58"/>
    <s v="23/02/2022"/>
    <x v="3"/>
    <s v="Não"/>
    <s v=""/>
    <s v=""/>
    <m/>
    <s v=""/>
    <m/>
    <s v="Sem Pendencia"/>
    <s v="2203660197"/>
    <e v="#N/A"/>
    <d v="2022-02-23T00:00:00"/>
    <s v="VERDE"/>
    <e v="#N/A"/>
    <d v="2022-02-22T00:00:00"/>
    <n v="-14"/>
    <m/>
    <m/>
    <x v="0"/>
    <s v="23/02/2022"/>
    <s v="23/02/2022"/>
    <x v="0"/>
    <e v="#N/A"/>
    <d v="2022-02-24T00:00:00"/>
    <s v="Sim"/>
    <m/>
    <m/>
    <m/>
    <m/>
    <m/>
    <m/>
    <m/>
  </r>
  <r>
    <n v="80532774"/>
    <s v="1250251639"/>
    <x v="0"/>
    <d v="2022-02-19T00:00:00"/>
    <s v="540200899 "/>
    <s v="DAIMLER - CC"/>
    <s v="OK"/>
    <n v="58"/>
    <s v="04/03/2022"/>
    <x v="12"/>
    <s v="Não"/>
    <s v=""/>
    <s v=""/>
    <m/>
    <s v=""/>
    <m/>
    <s v="Sem Pendencia"/>
    <s v="2203817908"/>
    <e v="#N/A"/>
    <d v="2022-02-25T00:00:00"/>
    <s v="VERMELHO"/>
    <e v="#N/A"/>
    <d v="2022-02-22T00:00:00"/>
    <n v="-14"/>
    <m/>
    <m/>
    <x v="5"/>
    <s v=""/>
    <s v=""/>
    <x v="1"/>
    <e v="#N/A"/>
    <s v=""/>
    <m/>
    <m/>
    <m/>
    <m/>
    <m/>
    <m/>
    <m/>
    <m/>
  </r>
  <r>
    <n v="80532792"/>
    <s v="1250251641"/>
    <x v="0"/>
    <d v="2022-02-19T00:00:00"/>
    <s v="540200900 "/>
    <s v="DAIMLER - CC"/>
    <s v="OK"/>
    <n v="58"/>
    <s v="21/02/2022"/>
    <x v="2"/>
    <s v="Não"/>
    <s v=""/>
    <s v=""/>
    <m/>
    <s v=""/>
    <m/>
    <s v="Sem Pendencia"/>
    <s v="2203405758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2798"/>
    <s v="1250251640"/>
    <x v="0"/>
    <d v="2022-02-19T00:00:00"/>
    <s v="540200901 "/>
    <s v="DAIMLER - CC"/>
    <s v="OK"/>
    <n v="58"/>
    <s v=""/>
    <x v="7"/>
    <s v="Não"/>
    <s v="09/03/2022"/>
    <s v=""/>
    <m/>
    <s v=""/>
    <m/>
    <s v="Corrigido"/>
    <s v="          "/>
    <e v="#N/A"/>
    <s v=""/>
    <s v=""/>
    <e v="#N/A"/>
    <d v="2022-02-21T00:00:00"/>
    <n v="-15"/>
    <m/>
    <m/>
    <x v="6"/>
    <s v=""/>
    <s v=""/>
    <x v="2"/>
    <e v="#N/A"/>
    <s v=""/>
    <m/>
    <m/>
    <m/>
    <m/>
    <m/>
    <m/>
    <m/>
    <m/>
  </r>
  <r>
    <n v="80532832"/>
    <s v="1250251642"/>
    <x v="0"/>
    <d v="2022-02-19T00:00:00"/>
    <s v="540200902 "/>
    <s v="DAIMLER - CC"/>
    <s v="OK"/>
    <n v="58"/>
    <s v="22/02/2022"/>
    <x v="1"/>
    <s v="Não"/>
    <s v=""/>
    <s v=""/>
    <m/>
    <s v=""/>
    <m/>
    <s v="Sem Pendencia"/>
    <s v="2203522770"/>
    <e v="#N/A"/>
    <d v="2022-02-22T00:00:00"/>
    <s v="VERDE"/>
    <e v="#N/A"/>
    <d v="2022-02-24T00:00:00"/>
    <n v="-12"/>
    <m/>
    <m/>
    <x v="0"/>
    <s v="23/02/2022"/>
    <s v="23/02/2022"/>
    <x v="0"/>
    <e v="#N/A"/>
    <d v="2022-02-22T00:00:00"/>
    <s v="Sim"/>
    <m/>
    <m/>
    <m/>
    <m/>
    <m/>
    <m/>
    <m/>
  </r>
  <r>
    <n v="80532846"/>
    <s v="1250251644"/>
    <x v="0"/>
    <d v="2022-02-19T00:00:00"/>
    <s v="540200903 "/>
    <s v="DAIMLER - CC"/>
    <s v="OK"/>
    <n v="58"/>
    <s v="02/03/2022"/>
    <x v="9"/>
    <s v="Não"/>
    <s v=""/>
    <s v=""/>
    <m/>
    <s v=""/>
    <m/>
    <s v="Sem Pendencia"/>
    <s v="2203431686"/>
    <e v="#N/A"/>
    <d v="2022-02-21T00:00:00"/>
    <s v="VERDE"/>
    <e v="#N/A"/>
    <d v="2022-02-22T00:00:00"/>
    <n v="-14"/>
    <m/>
    <m/>
    <x v="0"/>
    <s v="23/02/2022"/>
    <s v="23/02/2022"/>
    <x v="0"/>
    <e v="#N/A"/>
    <d v="2022-02-22T00:00:00"/>
    <s v="Sim"/>
    <m/>
    <m/>
    <m/>
    <m/>
    <m/>
    <m/>
    <m/>
  </r>
  <r>
    <n v="80532847"/>
    <s v="1250251643"/>
    <x v="0"/>
    <d v="2022-02-19T00:00:00"/>
    <s v="540200904 "/>
    <s v="DAIMLER - CC"/>
    <s v="OK"/>
    <n v="58"/>
    <s v="21/03/2022"/>
    <x v="13"/>
    <s v="Não"/>
    <s v=""/>
    <s v=""/>
    <m/>
    <s v=""/>
    <m/>
    <s v="Corrigido"/>
    <s v="2205035940"/>
    <e v="#N/A"/>
    <s v=""/>
    <s v="VERDE"/>
    <e v="#N/A"/>
    <d v="2022-02-21T00:00:00"/>
    <n v="-15"/>
    <m/>
    <m/>
    <x v="4"/>
    <s v=""/>
    <s v=""/>
    <x v="1"/>
    <e v="#N/A"/>
    <s v=""/>
    <m/>
    <m/>
    <m/>
    <m/>
    <m/>
    <m/>
    <m/>
    <m/>
  </r>
  <r>
    <n v="80532851"/>
    <s v="1250251645"/>
    <x v="0"/>
    <d v="2022-02-19T00:00:00"/>
    <s v="540200905 "/>
    <s v="DAIMLER - CC"/>
    <s v="OK"/>
    <n v="58"/>
    <s v="22/02/2022"/>
    <x v="1"/>
    <s v="Não"/>
    <s v=""/>
    <s v=""/>
    <m/>
    <s v=""/>
    <m/>
    <s v="Sem Pendencia"/>
    <s v="2203427638"/>
    <e v="#N/A"/>
    <d v="2022-02-21T00:00:00"/>
    <s v="VERDE"/>
    <e v="#N/A"/>
    <d v="2022-02-22T00:00:00"/>
    <n v="-14"/>
    <m/>
    <m/>
    <x v="0"/>
    <s v="22/02/2022"/>
    <s v="22/02/2022"/>
    <x v="0"/>
    <e v="#N/A"/>
    <d v="2022-02-22T00:00:00"/>
    <s v="Sim"/>
    <m/>
    <m/>
    <m/>
    <m/>
    <m/>
    <m/>
    <m/>
  </r>
  <r>
    <n v="80532858"/>
    <s v="1250251654"/>
    <x v="0"/>
    <d v="2022-02-19T00:00:00"/>
    <s v="540200906 "/>
    <s v="DAIMLER - CC"/>
    <s v="OK"/>
    <n v="58"/>
    <s v="02/02/2022"/>
    <x v="14"/>
    <s v="Não"/>
    <s v=""/>
    <s v=""/>
    <m/>
    <s v=""/>
    <m/>
    <s v="Sem Pendencia"/>
    <s v="2203444320"/>
    <e v="#N/A"/>
    <d v="2022-02-21T00:00:00"/>
    <s v="VERDE"/>
    <e v="#N/A"/>
    <d v="2022-02-21T00:00:00"/>
    <n v="-15"/>
    <m/>
    <m/>
    <x v="3"/>
    <s v="02/03/2022"/>
    <s v="02/03/2022"/>
    <x v="0"/>
    <e v="#N/A"/>
    <d v="2022-02-23T00:00:00"/>
    <s v="Sim"/>
    <m/>
    <m/>
    <m/>
    <m/>
    <m/>
    <m/>
    <m/>
  </r>
  <r>
    <n v="80532870"/>
    <s v="1250251646"/>
    <x v="0"/>
    <d v="2022-02-19T00:00:00"/>
    <s v="540200907 "/>
    <s v="DAIMLER - CC"/>
    <s v="OK"/>
    <n v="58"/>
    <s v="21/02/2022"/>
    <x v="2"/>
    <s v="Não"/>
    <s v=""/>
    <s v=""/>
    <m/>
    <s v=""/>
    <m/>
    <s v="Sem Pendencia"/>
    <s v="2203405502"/>
    <e v="#N/A"/>
    <d v="2022-02-21T00:00:00"/>
    <s v="VERDE"/>
    <e v="#N/A"/>
    <d v="2022-02-24T00:00:00"/>
    <n v="-12"/>
    <m/>
    <m/>
    <x v="0"/>
    <s v="23/02/2022"/>
    <s v="23/02/2022"/>
    <x v="0"/>
    <e v="#N/A"/>
    <d v="2022-02-22T00:00:00"/>
    <s v="Sim"/>
    <m/>
    <m/>
    <m/>
    <m/>
    <m/>
    <m/>
    <m/>
  </r>
  <r>
    <n v="80532878"/>
    <s v="1250251656"/>
    <x v="0"/>
    <d v="2022-02-19T00:00:00"/>
    <s v="540200908 "/>
    <s v="DAIMLER - CC"/>
    <s v="OK"/>
    <n v="58"/>
    <s v="14/02/2022"/>
    <x v="15"/>
    <s v="Não"/>
    <s v=""/>
    <s v=""/>
    <m/>
    <s v=""/>
    <m/>
    <s v="Sem Pendencia"/>
    <s v="2203411995"/>
    <e v="#N/A"/>
    <d v="2022-02-21T00:00:00"/>
    <s v="VERDE"/>
    <e v="#N/A"/>
    <d v="2022-03-03T00:00:00"/>
    <n v="-5"/>
    <m/>
    <m/>
    <x v="0"/>
    <s v="23/02/2022"/>
    <s v="23/02/2022"/>
    <x v="0"/>
    <e v="#N/A"/>
    <d v="2022-02-22T00:00:00"/>
    <s v="Sim"/>
    <m/>
    <m/>
    <m/>
    <m/>
    <m/>
    <m/>
    <m/>
  </r>
  <r>
    <n v="80532882"/>
    <s v="1250251655"/>
    <x v="0"/>
    <d v="2022-02-19T00:00:00"/>
    <s v="540200909 "/>
    <s v="DAIMLER - CC"/>
    <s v="OK"/>
    <n v="58"/>
    <s v="23/02/2022"/>
    <x v="3"/>
    <s v="Não"/>
    <s v=""/>
    <s v=""/>
    <m/>
    <s v=""/>
    <m/>
    <s v="Sem Pendencia"/>
    <s v="2203660219"/>
    <e v="#N/A"/>
    <d v="2022-02-23T00:00:00"/>
    <s v="VERDE"/>
    <e v="#N/A"/>
    <d v="2022-03-07T00:00:00"/>
    <n v="-1"/>
    <m/>
    <m/>
    <x v="0"/>
    <s v="23/02/2022"/>
    <s v="23/02/2022"/>
    <x v="0"/>
    <e v="#N/A"/>
    <d v="2022-02-24T00:00:00"/>
    <s v="Sim"/>
    <m/>
    <m/>
    <m/>
    <m/>
    <m/>
    <m/>
    <m/>
  </r>
  <r>
    <n v="80532886"/>
    <s v="1250251657"/>
    <x v="0"/>
    <d v="2022-02-19T00:00:00"/>
    <s v="540200919 "/>
    <s v="DAIMLER - CC"/>
    <s v="OK"/>
    <n v="58"/>
    <s v="08/02/2022"/>
    <x v="16"/>
    <s v="Não"/>
    <s v=""/>
    <s v=""/>
    <m/>
    <s v=""/>
    <m/>
    <s v="Sem Pendencia"/>
    <s v="2203431910"/>
    <e v="#N/A"/>
    <d v="2022-02-21T00:00:00"/>
    <s v="VERDE"/>
    <e v="#N/A"/>
    <d v="2022-02-24T00:00:00"/>
    <n v="-12"/>
    <m/>
    <m/>
    <x v="0"/>
    <s v="23/02/2022"/>
    <s v="23/02/2022"/>
    <x v="0"/>
    <e v="#N/A"/>
    <d v="2022-02-22T00:00:00"/>
    <s v="Sim"/>
    <m/>
    <m/>
    <m/>
    <m/>
    <m/>
    <m/>
    <m/>
  </r>
  <r>
    <n v="80532888"/>
    <s v="1250251659"/>
    <x v="0"/>
    <d v="2022-02-19T00:00:00"/>
    <s v="540200918 "/>
    <s v="DAIMLER - CC"/>
    <s v="OK"/>
    <n v="58"/>
    <s v="21/02/2022"/>
    <x v="2"/>
    <s v="Não"/>
    <s v=""/>
    <s v=""/>
    <m/>
    <s v=""/>
    <m/>
    <s v="Sem Pendencia"/>
    <s v="2203405693"/>
    <e v="#N/A"/>
    <d v="2022-02-21T00:00:00"/>
    <s v="VERDE"/>
    <e v="#N/A"/>
    <d v="2022-03-03T00:00:00"/>
    <n v="-5"/>
    <m/>
    <m/>
    <x v="0"/>
    <s v="23/02/2022"/>
    <s v="23/02/2022"/>
    <x v="0"/>
    <e v="#N/A"/>
    <d v="2022-02-22T00:00:00"/>
    <s v="Sim"/>
    <m/>
    <m/>
    <m/>
    <m/>
    <m/>
    <m/>
    <m/>
  </r>
  <r>
    <n v="80532920"/>
    <s v="1250251658"/>
    <x v="0"/>
    <d v="2022-02-19T00:00:00"/>
    <s v="540200910 "/>
    <s v="DAIMLER - CC"/>
    <s v="OK"/>
    <n v="58"/>
    <s v="23/02/2022"/>
    <x v="3"/>
    <s v="Não"/>
    <s v=""/>
    <s v=""/>
    <m/>
    <s v=""/>
    <m/>
    <s v="Sem Pendencia"/>
    <s v="2203431554"/>
    <e v="#N/A"/>
    <d v="2022-02-21T00:00:00"/>
    <s v="VERDE"/>
    <e v="#N/A"/>
    <d v="2022-03-07T00:00:00"/>
    <n v="-1"/>
    <m/>
    <m/>
    <x v="0"/>
    <s v="23/02/2022"/>
    <s v="23/02/2022"/>
    <x v="0"/>
    <e v="#N/A"/>
    <d v="2022-02-22T00:00:00"/>
    <s v="Sim"/>
    <m/>
    <m/>
    <m/>
    <m/>
    <m/>
    <m/>
    <m/>
  </r>
  <r>
    <n v="80532922"/>
    <s v="1250251662"/>
    <x v="0"/>
    <d v="2022-02-19T00:00:00"/>
    <s v="540200920 "/>
    <s v="DAIMLER - CC"/>
    <s v="OK"/>
    <n v="58"/>
    <s v="16/02/2022"/>
    <x v="17"/>
    <s v="Não"/>
    <s v=""/>
    <s v=""/>
    <m/>
    <s v=""/>
    <m/>
    <s v="Sem Pendencia"/>
    <s v="2203406231"/>
    <e v="#N/A"/>
    <d v="2022-02-21T00:00:00"/>
    <s v="VERDE"/>
    <e v="#N/A"/>
    <d v="2022-02-21T00:00:00"/>
    <n v="-15"/>
    <m/>
    <m/>
    <x v="0"/>
    <s v="21/02/2022"/>
    <s v="21/02/2022"/>
    <x v="0"/>
    <e v="#N/A"/>
    <d v="2022-02-21T00:00:00"/>
    <s v="Sim"/>
    <m/>
    <m/>
    <m/>
    <m/>
    <m/>
    <m/>
    <m/>
  </r>
  <r>
    <n v="80532924"/>
    <s v="1250251660"/>
    <x v="0"/>
    <d v="2022-02-19T00:00:00"/>
    <s v="540200911 "/>
    <s v="DAIMLER - CC"/>
    <s v="OK"/>
    <n v="58"/>
    <s v="18/03/2022"/>
    <x v="18"/>
    <s v="Não"/>
    <s v=""/>
    <s v=""/>
    <m/>
    <s v=""/>
    <m/>
    <s v="Sem Pendencia"/>
    <s v="2203656904"/>
    <e v="#N/A"/>
    <d v="2022-02-23T00:00:00"/>
    <s v="VERDE"/>
    <e v="#N/A"/>
    <d v="2022-02-22T00:00:00"/>
    <n v="-14"/>
    <m/>
    <m/>
    <x v="2"/>
    <s v="18/03/2022"/>
    <s v="18/03/2022"/>
    <x v="0"/>
    <e v="#N/A"/>
    <s v=""/>
    <m/>
    <m/>
    <m/>
    <m/>
    <m/>
    <m/>
    <m/>
    <m/>
  </r>
  <r>
    <n v="80532926"/>
    <s v="1250251661"/>
    <x v="0"/>
    <d v="2022-02-19T00:00:00"/>
    <s v="540200912 "/>
    <s v="DAIMLER - CC"/>
    <s v="OK"/>
    <n v="58"/>
    <s v="03/03/2022"/>
    <x v="19"/>
    <s v="Não"/>
    <s v=""/>
    <s v=""/>
    <m/>
    <s v=""/>
    <m/>
    <s v="Sem Pendencia"/>
    <s v="2203973268"/>
    <e v="#N/A"/>
    <d v="2022-03-02T00:00:00"/>
    <s v="VERDE"/>
    <e v="#N/A"/>
    <d v="2022-02-22T00:00:00"/>
    <n v="-14"/>
    <m/>
    <m/>
    <x v="0"/>
    <s v="03/03/2022"/>
    <s v="03/03/2022"/>
    <x v="0"/>
    <e v="#N/A"/>
    <d v="2022-03-03T00:00:00"/>
    <s v="Sim"/>
    <m/>
    <m/>
    <m/>
    <m/>
    <m/>
    <m/>
    <m/>
  </r>
  <r>
    <n v="80532927"/>
    <s v="1250251663"/>
    <x v="0"/>
    <d v="2022-02-19T00:00:00"/>
    <s v="540200913 "/>
    <s v="DAIMLER - CC"/>
    <s v="OK"/>
    <n v="58"/>
    <s v="09/03/2022"/>
    <x v="10"/>
    <s v="Não"/>
    <s v=""/>
    <s v=""/>
    <m/>
    <s v=""/>
    <m/>
    <s v="Corrigido"/>
    <s v="2204337780"/>
    <e v="#N/A"/>
    <d v="2022-03-07T00:00:00"/>
    <s v="VERDE"/>
    <e v="#N/A"/>
    <d v="2022-02-21T00:00:00"/>
    <n v="-15"/>
    <m/>
    <m/>
    <x v="0"/>
    <s v="09/03/2022"/>
    <s v="09/03/2022"/>
    <x v="0"/>
    <e v="#N/A"/>
    <d v="2022-03-08T00:00:00"/>
    <s v="Sim"/>
    <m/>
    <m/>
    <m/>
    <m/>
    <m/>
    <m/>
    <m/>
  </r>
  <r>
    <n v="80532928"/>
    <s v="1250251664"/>
    <x v="0"/>
    <d v="2022-02-19T00:00:00"/>
    <s v="540200916 "/>
    <s v="DAIMLER - CC"/>
    <s v="OK"/>
    <n v="58"/>
    <s v="03/03/2022"/>
    <x v="19"/>
    <s v="Não"/>
    <s v=""/>
    <s v=""/>
    <m/>
    <s v=""/>
    <m/>
    <s v="Sem Pendencia"/>
    <s v="2203714203"/>
    <e v="#N/A"/>
    <d v="2022-02-24T00:00:00"/>
    <s v="VERDE"/>
    <e v="#N/A"/>
    <d v="2022-02-21T00:00:00"/>
    <n v="-15"/>
    <m/>
    <m/>
    <x v="0"/>
    <s v="03/03/2022"/>
    <s v="03/03/2022"/>
    <x v="0"/>
    <e v="#N/A"/>
    <d v="2022-03-02T00:00:00"/>
    <s v="Sim"/>
    <m/>
    <m/>
    <m/>
    <m/>
    <m/>
    <m/>
    <m/>
  </r>
  <r>
    <n v="80532930"/>
    <s v="1250251665"/>
    <x v="0"/>
    <d v="2022-02-19T00:00:00"/>
    <s v="540200917 "/>
    <s v="DAIMLER - CC"/>
    <s v="OK"/>
    <n v="58"/>
    <s v="28/02/2022"/>
    <x v="20"/>
    <s v="Não"/>
    <s v="22/03/2022"/>
    <s v=""/>
    <m/>
    <s v=""/>
    <m/>
    <s v="Corrigido"/>
    <s v="          "/>
    <e v="#N/A"/>
    <s v=""/>
    <s v=""/>
    <e v="#N/A"/>
    <d v="2022-02-22T00:00:00"/>
    <n v="-14"/>
    <m/>
    <m/>
    <x v="6"/>
    <s v=""/>
    <s v=""/>
    <x v="1"/>
    <e v="#N/A"/>
    <s v=""/>
    <m/>
    <m/>
    <m/>
    <m/>
    <m/>
    <m/>
    <m/>
    <m/>
  </r>
  <r>
    <n v="80532933"/>
    <s v="1250251667"/>
    <x v="0"/>
    <d v="2022-02-19T00:00:00"/>
    <s v="540200914 "/>
    <s v="DAIMLER - CC"/>
    <s v="OK"/>
    <n v="58"/>
    <s v="04/03/2022"/>
    <x v="12"/>
    <s v="Não"/>
    <s v=""/>
    <s v=""/>
    <m/>
    <s v=""/>
    <m/>
    <s v="Sem Pendencia"/>
    <s v="2203973357"/>
    <e v="#N/A"/>
    <d v="2022-03-02T00:00:00"/>
    <s v="VERDE"/>
    <e v="#N/A"/>
    <d v="2022-02-22T00:00:00"/>
    <n v="-14"/>
    <m/>
    <m/>
    <x v="0"/>
    <s v="03/03/2022"/>
    <s v="03/03/2022"/>
    <x v="0"/>
    <e v="#N/A"/>
    <d v="2022-03-03T00:00:00"/>
    <s v="Sim"/>
    <m/>
    <m/>
    <m/>
    <m/>
    <m/>
    <m/>
    <m/>
  </r>
  <r>
    <n v="80532936"/>
    <s v="1250251666"/>
    <x v="0"/>
    <d v="2022-02-19T00:00:00"/>
    <s v="540200915 "/>
    <s v="DAIMLER - CC"/>
    <s v="OK"/>
    <n v="58"/>
    <s v="15/03/2022"/>
    <x v="21"/>
    <s v="Não"/>
    <s v=""/>
    <s v=""/>
    <m/>
    <s v=""/>
    <m/>
    <s v="Corrigido"/>
    <s v="2204335982"/>
    <e v="#N/A"/>
    <d v="2022-03-07T00:00:00"/>
    <s v="VERDE"/>
    <e v="#N/A"/>
    <d v="2022-02-21T00:00:00"/>
    <n v="-15"/>
    <m/>
    <m/>
    <x v="0"/>
    <s v="15/03/2022"/>
    <s v="15/03/2022"/>
    <x v="0"/>
    <e v="#N/A"/>
    <d v="2022-03-14T00:00:00"/>
    <m/>
    <m/>
    <m/>
    <m/>
    <m/>
    <m/>
    <m/>
    <m/>
  </r>
  <r>
    <n v="80532945"/>
    <s v="1250251669"/>
    <x v="0"/>
    <d v="2022-02-19T00:00:00"/>
    <s v="540200921 "/>
    <s v="DAIMLER - CC"/>
    <s v="OK"/>
    <n v="58"/>
    <s v="21/02/2022"/>
    <x v="2"/>
    <s v="Não"/>
    <s v=""/>
    <s v=""/>
    <m/>
    <s v=""/>
    <m/>
    <s v="Sem Pendencia"/>
    <s v="2203405855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2956"/>
    <s v="1250251668"/>
    <x v="0"/>
    <d v="2022-02-19T00:00:00"/>
    <s v="540200923 "/>
    <s v="DAIMLER - CC"/>
    <s v="OK"/>
    <n v="58"/>
    <s v="22/02/2022"/>
    <x v="1"/>
    <s v="Não"/>
    <s v=""/>
    <s v=""/>
    <m/>
    <s v=""/>
    <m/>
    <s v="Sem Pendencia"/>
    <s v="2203508441"/>
    <e v="#N/A"/>
    <d v="2022-02-22T00:00:00"/>
    <s v="VERDE"/>
    <e v="#N/A"/>
    <d v="2022-02-22T00:00:00"/>
    <n v="-14"/>
    <m/>
    <m/>
    <x v="0"/>
    <s v="23/02/2022"/>
    <s v="23/02/2022"/>
    <x v="0"/>
    <e v="#N/A"/>
    <d v="2022-02-22T00:00:00"/>
    <s v="Sim"/>
    <m/>
    <m/>
    <m/>
    <m/>
    <m/>
    <m/>
    <m/>
  </r>
  <r>
    <n v="80532971"/>
    <s v="1250251671"/>
    <x v="0"/>
    <d v="2022-02-19T00:00:00"/>
    <s v="540200922 "/>
    <s v="DAIMLER - CC"/>
    <s v="OK"/>
    <n v="58"/>
    <s v="22/02/2022"/>
    <x v="1"/>
    <s v="Não"/>
    <s v=""/>
    <s v=""/>
    <m/>
    <s v=""/>
    <m/>
    <s v="Sem Pendencia"/>
    <s v="2203427670"/>
    <e v="#N/A"/>
    <d v="2022-02-21T00:00:00"/>
    <s v="VERDE"/>
    <e v="#N/A"/>
    <d v="2022-02-22T00:00:00"/>
    <n v="-14"/>
    <m/>
    <m/>
    <x v="0"/>
    <s v="23/02/2022"/>
    <s v="23/02/2022"/>
    <x v="0"/>
    <e v="#N/A"/>
    <d v="2022-02-22T00:00:00"/>
    <s v="Sim"/>
    <m/>
    <m/>
    <m/>
    <m/>
    <m/>
    <m/>
    <m/>
  </r>
  <r>
    <n v="80532991"/>
    <s v="1250251670"/>
    <x v="0"/>
    <d v="2022-02-19T00:00:00"/>
    <s v="540200924 "/>
    <s v="DAIMLER - CC"/>
    <s v="OK"/>
    <n v="58"/>
    <s v="21/02/2022"/>
    <x v="2"/>
    <s v="Não"/>
    <s v=""/>
    <s v=""/>
    <m/>
    <s v=""/>
    <m/>
    <s v="Sem Pendencia"/>
    <s v="2203406266"/>
    <e v="#N/A"/>
    <d v="2022-02-21T00:00:00"/>
    <s v="VERDE"/>
    <e v="#N/A"/>
    <d v="2022-03-08T00:00:00"/>
    <n v="0"/>
    <m/>
    <m/>
    <x v="0"/>
    <s v="22/02/2022"/>
    <s v="22/02/2022"/>
    <x v="0"/>
    <e v="#N/A"/>
    <d v="2022-02-21T00:00:00"/>
    <s v="Sim"/>
    <m/>
    <m/>
    <m/>
    <m/>
    <m/>
    <m/>
    <m/>
  </r>
  <r>
    <n v="80533001"/>
    <s v="1250251673"/>
    <x v="0"/>
    <d v="2022-02-19T00:00:00"/>
    <s v="540200925 "/>
    <s v="DAIMLER - CC"/>
    <s v="OK"/>
    <n v="58"/>
    <s v="23/02/2022"/>
    <x v="3"/>
    <s v="Não"/>
    <s v=""/>
    <s v=""/>
    <m/>
    <s v=""/>
    <m/>
    <s v="Sem Pendencia"/>
    <s v="2203412401"/>
    <e v="#N/A"/>
    <d v="2022-02-21T00:00:00"/>
    <s v="VERDE"/>
    <e v="#N/A"/>
    <d v="2022-02-25T00:00:00"/>
    <n v="-11"/>
    <m/>
    <m/>
    <x v="0"/>
    <s v="22/02/2022"/>
    <s v="22/02/2022"/>
    <x v="0"/>
    <e v="#N/A"/>
    <d v="2022-02-21T00:00:00"/>
    <s v="Sim"/>
    <m/>
    <m/>
    <m/>
    <m/>
    <m/>
    <m/>
    <m/>
  </r>
  <r>
    <n v="80533002"/>
    <s v="1250251672"/>
    <x v="0"/>
    <d v="2022-02-19T00:00:00"/>
    <s v="540200926 "/>
    <s v="DAIMLER - CC"/>
    <s v="OK"/>
    <n v="58"/>
    <s v="22/02/2022"/>
    <x v="1"/>
    <s v="Não"/>
    <s v=""/>
    <s v=""/>
    <m/>
    <s v=""/>
    <m/>
    <s v="Sem Pendencia"/>
    <s v="2203427808"/>
    <e v="#N/A"/>
    <d v="2022-02-21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3006"/>
    <s v="1250251674"/>
    <x v="0"/>
    <d v="2022-02-19T00:00:00"/>
    <s v="540200927 "/>
    <s v="DAIMLER - CC"/>
    <s v="OK"/>
    <n v="58"/>
    <s v="23/02/2022"/>
    <x v="3"/>
    <s v="Não"/>
    <s v=""/>
    <s v=""/>
    <m/>
    <s v=""/>
    <m/>
    <s v="Sem Pendencia"/>
    <s v="2203522797"/>
    <e v="#N/A"/>
    <d v="2022-02-22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3008"/>
    <s v="1250251677"/>
    <x v="0"/>
    <d v="2022-02-19T00:00:00"/>
    <s v="540200928 "/>
    <s v="DAIMLER - CC"/>
    <s v="OK"/>
    <n v="58"/>
    <s v="21/02/2022"/>
    <x v="2"/>
    <s v="Não"/>
    <s v=""/>
    <s v=""/>
    <m/>
    <s v=""/>
    <m/>
    <s v="Sem Pendencia"/>
    <s v="2203406150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3010"/>
    <s v="1250251675"/>
    <x v="0"/>
    <d v="2022-02-19T00:00:00"/>
    <s v="540200929 "/>
    <s v="DAIMLER - CC"/>
    <s v="OK"/>
    <n v="58"/>
    <s v="21/02/2022"/>
    <x v="2"/>
    <s v="Não"/>
    <s v=""/>
    <s v=""/>
    <m/>
    <s v=""/>
    <m/>
    <s v="Sem Pendencia"/>
    <s v="2203404808"/>
    <e v="#N/A"/>
    <d v="2022-02-21T00:00:00"/>
    <s v="VERDE"/>
    <e v="#N/A"/>
    <d v="2022-02-25T00:00:00"/>
    <n v="-11"/>
    <m/>
    <m/>
    <x v="0"/>
    <s v="22/02/2022"/>
    <s v="22/02/2022"/>
    <x v="0"/>
    <e v="#N/A"/>
    <d v="2022-02-21T00:00:00"/>
    <s v="Sim"/>
    <m/>
    <m/>
    <m/>
    <m/>
    <m/>
    <m/>
    <m/>
  </r>
  <r>
    <n v="80533042"/>
    <s v="1250251676"/>
    <x v="0"/>
    <d v="2022-02-19T00:00:00"/>
    <s v="540200933 "/>
    <s v="DAIMLER - CC"/>
    <s v="OK"/>
    <n v="58"/>
    <s v="22/02/2022"/>
    <x v="1"/>
    <s v="Não"/>
    <s v=""/>
    <s v=""/>
    <m/>
    <s v=""/>
    <m/>
    <s v="Sem Pendencia"/>
    <s v="2203427816"/>
    <e v="#N/A"/>
    <d v="2022-02-21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3046"/>
    <s v="1250251678"/>
    <x v="0"/>
    <d v="2022-02-19T00:00:00"/>
    <s v="540200930 "/>
    <s v="DAIMLER - CC"/>
    <s v="OK"/>
    <n v="58"/>
    <s v="23/02/2022"/>
    <x v="3"/>
    <s v="Não"/>
    <s v=""/>
    <s v=""/>
    <m/>
    <s v=""/>
    <m/>
    <s v="Sem Pendencia"/>
    <s v="2203431694"/>
    <e v="#N/A"/>
    <d v="2022-02-21T00:00:00"/>
    <s v="VERDE"/>
    <e v="#N/A"/>
    <d v="2022-03-10T00:00:00"/>
    <n v="2"/>
    <m/>
    <m/>
    <x v="0"/>
    <s v="23/02/2022"/>
    <s v="23/02/2022"/>
    <x v="0"/>
    <e v="#N/A"/>
    <d v="2022-02-22T00:00:00"/>
    <s v="Sim"/>
    <m/>
    <m/>
    <m/>
    <m/>
    <m/>
    <m/>
    <m/>
  </r>
  <r>
    <n v="80533047"/>
    <s v="1250251679"/>
    <x v="0"/>
    <d v="2022-02-19T00:00:00"/>
    <s v="540200931 "/>
    <s v="DAIMLER - CC"/>
    <s v="OK"/>
    <n v="58"/>
    <s v="15/03/2022"/>
    <x v="21"/>
    <s v="Não"/>
    <s v=""/>
    <s v=""/>
    <m/>
    <s v=""/>
    <m/>
    <s v="Corrigido"/>
    <s v="2204335907"/>
    <e v="#N/A"/>
    <d v="2022-03-07T00:00:00"/>
    <s v="VERDE"/>
    <e v="#N/A"/>
    <d v="2022-03-11T00:00:00"/>
    <n v="3"/>
    <m/>
    <m/>
    <x v="0"/>
    <s v="15/03/2022"/>
    <s v="15/03/2022"/>
    <x v="0"/>
    <e v="#N/A"/>
    <d v="2022-03-14T00:00:00"/>
    <m/>
    <m/>
    <m/>
    <m/>
    <m/>
    <m/>
    <m/>
    <m/>
  </r>
  <r>
    <n v="80533049"/>
    <s v="1250251681"/>
    <x v="0"/>
    <d v="2022-02-19T00:00:00"/>
    <s v="540200932 "/>
    <s v="DAIMLER - CC"/>
    <s v="OK"/>
    <n v="58"/>
    <s v=""/>
    <x v="7"/>
    <s v="Não"/>
    <s v=""/>
    <s v=""/>
    <m/>
    <s v=""/>
    <m/>
    <s v="Sem Pendencia"/>
    <s v="2203728913"/>
    <e v="#N/A"/>
    <d v="2022-02-24T00:00:00"/>
    <s v="VERDE"/>
    <e v="#N/A"/>
    <d v="2022-02-21T00:00:00"/>
    <n v="-15"/>
    <m/>
    <m/>
    <x v="4"/>
    <s v=""/>
    <s v=""/>
    <x v="2"/>
    <e v="#N/A"/>
    <d v="2022-02-25T00:00:00"/>
    <s v="Sim"/>
    <m/>
    <m/>
    <m/>
    <m/>
    <m/>
    <m/>
    <m/>
  </r>
  <r>
    <n v="80533054"/>
    <s v="1250251680"/>
    <x v="0"/>
    <d v="2022-02-19T00:00:00"/>
    <s v="540200891 "/>
    <s v="DAIMLER - CC"/>
    <s v="OK"/>
    <n v="58"/>
    <s v="15/02/2022"/>
    <x v="0"/>
    <s v="Não"/>
    <s v=""/>
    <s v=""/>
    <m/>
    <s v=""/>
    <m/>
    <s v="Sem Pendencia"/>
    <s v="2203411979"/>
    <e v="#N/A"/>
    <d v="2022-02-21T00:00:00"/>
    <s v="VERDE"/>
    <e v="#N/A"/>
    <d v="2022-03-10T00:00:00"/>
    <n v="2"/>
    <m/>
    <m/>
    <x v="0"/>
    <s v="22/02/2022"/>
    <s v="22/02/2022"/>
    <x v="0"/>
    <e v="#N/A"/>
    <d v="2022-02-21T00:00:00"/>
    <s v="Sim"/>
    <m/>
    <m/>
    <m/>
    <m/>
    <m/>
    <m/>
    <m/>
  </r>
  <r>
    <n v="80533057"/>
    <s v="1250251682"/>
    <x v="0"/>
    <d v="2022-02-19T00:00:00"/>
    <s v="540200747 "/>
    <s v="DAIMLER - CC"/>
    <s v="OK"/>
    <n v="58"/>
    <s v="14/02/2022"/>
    <x v="15"/>
    <s v="Não"/>
    <s v=""/>
    <s v=""/>
    <m/>
    <s v=""/>
    <m/>
    <s v="Sem Pendencia"/>
    <s v="2203410964"/>
    <e v="#N/A"/>
    <d v="2022-02-21T00:00:00"/>
    <s v="VERDE"/>
    <e v="#N/A"/>
    <d v="2022-02-21T00:00:00"/>
    <n v="-15"/>
    <m/>
    <m/>
    <x v="0"/>
    <s v="22/02/2022"/>
    <s v="22/02/2022"/>
    <x v="0"/>
    <e v="#N/A"/>
    <d v="2022-02-22T00:00:00"/>
    <s v="Sim"/>
    <m/>
    <m/>
    <m/>
    <m/>
    <m/>
    <m/>
    <m/>
  </r>
  <r>
    <n v="80533061"/>
    <s v="1250251685"/>
    <x v="0"/>
    <d v="2022-02-19T00:00:00"/>
    <s v="540200960 "/>
    <s v="DAIMLER - CC"/>
    <s v="OK"/>
    <n v="58"/>
    <s v="24/02/2022"/>
    <x v="6"/>
    <s v="Não"/>
    <s v=""/>
    <s v=""/>
    <m/>
    <s v=""/>
    <m/>
    <s v="Sem Pendencia"/>
    <s v="2203427824"/>
    <e v="#N/A"/>
    <d v="2022-02-21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3062"/>
    <s v="1250251683"/>
    <x v="0"/>
    <d v="2022-02-19T00:00:00"/>
    <s v="540200748 "/>
    <s v="DAIMLER - CC"/>
    <s v="OK"/>
    <n v="58"/>
    <s v=""/>
    <x v="7"/>
    <s v="Não"/>
    <s v=""/>
    <s v=""/>
    <m/>
    <s v=""/>
    <m/>
    <s v="Sem Pendencia"/>
    <s v="2203815930"/>
    <e v="#N/A"/>
    <d v="2022-02-25T00:00:00"/>
    <s v="VERDE"/>
    <e v="#N/A"/>
    <d v="2022-02-21T00:00:00"/>
    <n v="-15"/>
    <m/>
    <m/>
    <x v="6"/>
    <s v=""/>
    <s v=""/>
    <x v="2"/>
    <e v="#N/A"/>
    <s v=""/>
    <m/>
    <m/>
    <m/>
    <m/>
    <m/>
    <m/>
    <m/>
    <m/>
  </r>
  <r>
    <n v="80533064"/>
    <s v="1250251698"/>
    <x v="0"/>
    <d v="2022-02-19T00:00:00"/>
    <s v="540200749 "/>
    <s v="DAIMLER - CC"/>
    <s v="OK"/>
    <n v="58"/>
    <s v="21/02/2022"/>
    <x v="2"/>
    <s v="Não"/>
    <s v=""/>
    <s v=""/>
    <m/>
    <s v=""/>
    <m/>
    <s v="Sem Pendencia"/>
    <s v="2203405138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3066"/>
    <s v="1250251689"/>
    <x v="0"/>
    <d v="2022-02-19T00:00:00"/>
    <s v="540200750 "/>
    <s v="DAIMLER - CC"/>
    <s v="OK"/>
    <n v="58"/>
    <s v="18/03/2022"/>
    <x v="18"/>
    <s v="Não"/>
    <s v=""/>
    <s v=""/>
    <m/>
    <s v=""/>
    <m/>
    <s v="Sem Pendencia"/>
    <s v="2204631808"/>
    <e v="#N/A"/>
    <d v="2022-03-10T00:00:00"/>
    <s v="VERDE"/>
    <e v="#N/A"/>
    <d v="2022-02-22T00:00:00"/>
    <n v="-14"/>
    <m/>
    <m/>
    <x v="3"/>
    <s v="21/03/2022"/>
    <s v="21/03/2022"/>
    <x v="0"/>
    <e v="#N/A"/>
    <s v=""/>
    <m/>
    <m/>
    <m/>
    <m/>
    <m/>
    <m/>
    <m/>
    <m/>
  </r>
  <r>
    <n v="80533067"/>
    <s v="1250251690"/>
    <x v="0"/>
    <d v="2022-02-19T00:00:00"/>
    <s v="540200934 "/>
    <s v="DAIMLER - CC"/>
    <s v="OK"/>
    <n v="71"/>
    <s v="21/03/2022"/>
    <x v="13"/>
    <s v="Sim"/>
    <s v=""/>
    <s v="04/03/2022"/>
    <m/>
    <s v=""/>
    <m/>
    <s v="Corrigido"/>
    <s v="2204732400"/>
    <e v="#N/A"/>
    <d v="2022-03-11T00:00:00"/>
    <s v="VERDE"/>
    <e v="#N/A"/>
    <d v="2022-03-11T00:00:00"/>
    <n v="3"/>
    <m/>
    <m/>
    <x v="2"/>
    <s v="21/03/2022"/>
    <s v="21/03/2022"/>
    <x v="0"/>
    <e v="#N/A"/>
    <s v=""/>
    <m/>
    <m/>
    <m/>
    <m/>
    <m/>
    <m/>
    <m/>
    <m/>
  </r>
  <r>
    <n v="80533068"/>
    <s v="1250251691"/>
    <x v="0"/>
    <d v="2022-02-19T00:00:00"/>
    <s v="540200935 "/>
    <s v="DAIMLER - CC"/>
    <s v="OK"/>
    <n v="58"/>
    <s v="22/03/2022"/>
    <x v="5"/>
    <s v="Não"/>
    <s v=""/>
    <s v=""/>
    <m/>
    <s v=""/>
    <m/>
    <s v="Corrigido"/>
    <s v="2205035966"/>
    <e v="#N/A"/>
    <s v=""/>
    <s v="VERDE"/>
    <e v="#N/A"/>
    <d v="2022-03-07T00:00:00"/>
    <n v="-1"/>
    <m/>
    <m/>
    <x v="2"/>
    <s v="21/03/2022"/>
    <s v="21/03/2022"/>
    <x v="0"/>
    <e v="#N/A"/>
    <s v=""/>
    <m/>
    <m/>
    <m/>
    <m/>
    <m/>
    <m/>
    <m/>
    <m/>
  </r>
  <r>
    <n v="80533078"/>
    <s v="1250251692"/>
    <x v="0"/>
    <d v="2022-02-19T00:00:00"/>
    <s v="540200752 "/>
    <s v="DAIMLER - CC"/>
    <s v="OK"/>
    <n v="58"/>
    <s v="22/02/2022"/>
    <x v="1"/>
    <s v="Não"/>
    <s v=""/>
    <s v=""/>
    <m/>
    <s v=""/>
    <m/>
    <s v="Sem Pendencia"/>
    <s v="2203408838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3096"/>
    <s v="1250251693"/>
    <x v="0"/>
    <d v="2022-02-19T00:00:00"/>
    <s v="540200936 "/>
    <s v="DAIMLER - CC"/>
    <s v="OK"/>
    <n v="58"/>
    <s v="22/03/2022"/>
    <x v="5"/>
    <s v="Não"/>
    <s v=""/>
    <s v=""/>
    <m/>
    <s v=""/>
    <m/>
    <s v="Sem Pendencia"/>
    <s v="2204636273"/>
    <e v="#N/A"/>
    <d v="2022-03-10T00:00:00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3100"/>
    <s v="1250251696"/>
    <x v="0"/>
    <d v="2022-02-19T00:00:00"/>
    <s v="540200751 "/>
    <s v="DAIMLER - CC"/>
    <s v="OK"/>
    <n v="58"/>
    <s v="21/02/2022"/>
    <x v="2"/>
    <s v="Não"/>
    <s v=""/>
    <s v=""/>
    <m/>
    <s v=""/>
    <m/>
    <s v="Sem Pendencia"/>
    <s v="2203410972"/>
    <e v="#N/A"/>
    <d v="2022-02-21T00:00:00"/>
    <s v="AMARELO"/>
    <e v="#N/A"/>
    <d v="2022-02-22T00:00:00"/>
    <n v="-14"/>
    <m/>
    <m/>
    <x v="4"/>
    <s v=""/>
    <s v=""/>
    <x v="1"/>
    <e v="#N/A"/>
    <s v=""/>
    <m/>
    <m/>
    <m/>
    <m/>
    <m/>
    <m/>
    <m/>
    <m/>
  </r>
  <r>
    <n v="80533112"/>
    <s v="1250251694"/>
    <x v="0"/>
    <d v="2022-02-19T00:00:00"/>
    <s v="540200742 "/>
    <s v="DAIMLER - CC"/>
    <s v="OK"/>
    <n v="58"/>
    <s v="25/03/2022"/>
    <x v="4"/>
    <s v="Não"/>
    <s v="22/03/2022"/>
    <s v=""/>
    <m/>
    <s v=""/>
    <m/>
    <s v="Sem Pendencia"/>
    <s v="          "/>
    <e v="#N/A"/>
    <s v=""/>
    <s v=""/>
    <e v="#N/A"/>
    <d v="2022-02-24T00:00:00"/>
    <n v="-12"/>
    <m/>
    <m/>
    <x v="6"/>
    <s v=""/>
    <s v=""/>
    <x v="1"/>
    <e v="#N/A"/>
    <s v=""/>
    <m/>
    <m/>
    <m/>
    <m/>
    <m/>
    <m/>
    <m/>
    <m/>
  </r>
  <r>
    <n v="80533113"/>
    <s v="1250251695"/>
    <x v="0"/>
    <d v="2022-02-19T00:00:00"/>
    <s v="540200743 "/>
    <s v="DAIMLER - CC"/>
    <s v="OK"/>
    <n v="58"/>
    <s v="21/02/2022"/>
    <x v="2"/>
    <s v="Não"/>
    <s v=""/>
    <s v=""/>
    <m/>
    <s v=""/>
    <m/>
    <s v="Sem Pendencia"/>
    <s v="2203407157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3114"/>
    <s v="1250251697"/>
    <x v="0"/>
    <d v="2022-02-19T00:00:00"/>
    <s v="540200746 "/>
    <s v="DAIMLER - CC"/>
    <s v="OK"/>
    <n v="58"/>
    <s v="22/02/2022"/>
    <x v="1"/>
    <s v="Não"/>
    <s v=""/>
    <s v=""/>
    <m/>
    <s v=""/>
    <m/>
    <s v="Sem Pendencia"/>
    <s v="2203409028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3150"/>
    <s v="1250251700"/>
    <x v="0"/>
    <d v="2022-02-19T00:00:00"/>
    <s v="540200753 "/>
    <s v="DAIMLER - CC"/>
    <s v="OK"/>
    <n v="58"/>
    <s v="03/02/2022"/>
    <x v="22"/>
    <s v="Não"/>
    <s v=""/>
    <s v=""/>
    <m/>
    <s v=""/>
    <m/>
    <s v="Sem Pendencia"/>
    <s v="2203409680"/>
    <e v="#N/A"/>
    <d v="2022-02-21T00:00:00"/>
    <s v="VERDE"/>
    <e v="#N/A"/>
    <d v="2022-02-23T00:00:00"/>
    <n v="-13"/>
    <m/>
    <m/>
    <x v="0"/>
    <s v="22/02/2022"/>
    <s v="22/02/2022"/>
    <x v="0"/>
    <e v="#N/A"/>
    <d v="2022-02-21T00:00:00"/>
    <s v="Sim"/>
    <m/>
    <m/>
    <m/>
    <m/>
    <m/>
    <m/>
    <m/>
  </r>
  <r>
    <n v="80533190"/>
    <s v="1250251699"/>
    <x v="0"/>
    <d v="2022-02-19T00:00:00"/>
    <s v="540200755 "/>
    <s v="DAIMLER - CC"/>
    <s v="OK"/>
    <n v="58"/>
    <s v="22/02/2022"/>
    <x v="1"/>
    <s v="Não"/>
    <s v=""/>
    <s v=""/>
    <m/>
    <s v=""/>
    <m/>
    <s v="Sem Pendencia"/>
    <s v="2203409702"/>
    <e v="#N/A"/>
    <d v="2022-02-21T00:00:00"/>
    <s v="VERDE"/>
    <e v="#N/A"/>
    <d v="2022-02-21T00:00:00"/>
    <n v="-15"/>
    <m/>
    <m/>
    <x v="0"/>
    <s v="22/02/2022"/>
    <s v="22/02/2022"/>
    <x v="0"/>
    <e v="#N/A"/>
    <d v="2022-02-21T00:00:00"/>
    <s v="Sim"/>
    <m/>
    <m/>
    <m/>
    <m/>
    <m/>
    <m/>
    <m/>
  </r>
  <r>
    <n v="80533194"/>
    <s v="1250251701"/>
    <x v="0"/>
    <d v="2022-02-19T00:00:00"/>
    <s v="540200754 "/>
    <s v="DAIMLER - CC"/>
    <s v="OK"/>
    <n v="58"/>
    <s v="22/03/2022"/>
    <x v="5"/>
    <s v="Não"/>
    <s v=""/>
    <s v=""/>
    <m/>
    <s v=""/>
    <m/>
    <s v="Sem Pendencia"/>
    <s v="2204533040"/>
    <e v="#N/A"/>
    <d v="2022-03-09T00:00:00"/>
    <s v="VERMELHO"/>
    <e v="#N/A"/>
    <d v="2022-03-04T00:00:00"/>
    <n v="-4"/>
    <m/>
    <m/>
    <x v="2"/>
    <s v=""/>
    <s v=""/>
    <x v="1"/>
    <e v="#N/A"/>
    <s v=""/>
    <m/>
    <m/>
    <m/>
    <m/>
    <m/>
    <m/>
    <m/>
    <m/>
  </r>
  <r>
    <n v="80533210"/>
    <s v="1250251706"/>
    <x v="0"/>
    <d v="2022-02-19T00:00:00"/>
    <s v="540200756 "/>
    <s v="DAIMLER - CC"/>
    <s v="OK"/>
    <n v="58"/>
    <s v="16/02/2022"/>
    <x v="17"/>
    <s v="Não"/>
    <s v=""/>
    <s v=""/>
    <m/>
    <s v=""/>
    <m/>
    <s v="Sem Pendencia"/>
    <s v="2203418191"/>
    <e v="#N/A"/>
    <d v="2022-02-21T00:00:00"/>
    <s v="VERDE"/>
    <e v="#N/A"/>
    <d v="2022-02-22T00:00:00"/>
    <n v="-14"/>
    <m/>
    <m/>
    <x v="0"/>
    <s v="22/02/2022"/>
    <s v="22/02/2022"/>
    <x v="0"/>
    <e v="#N/A"/>
    <d v="2022-02-22T00:00:00"/>
    <s v="Sim"/>
    <m/>
    <m/>
    <m/>
    <m/>
    <m/>
    <m/>
    <m/>
  </r>
  <r>
    <n v="80533219"/>
    <s v="1250251702"/>
    <x v="0"/>
    <d v="2022-02-19T00:00:00"/>
    <s v="540200757 "/>
    <s v="DAIMLER - CC"/>
    <s v="OK"/>
    <n v="70"/>
    <s v="17/03/2022"/>
    <x v="23"/>
    <s v="Sim"/>
    <s v=""/>
    <s v="03/03/2022"/>
    <m/>
    <s v=""/>
    <m/>
    <s v="Sem Pendencia"/>
    <s v="          "/>
    <e v="#N/A"/>
    <s v=""/>
    <s v=""/>
    <e v="#N/A"/>
    <d v="2022-02-22T00:00:00"/>
    <n v="-14"/>
    <m/>
    <m/>
    <x v="2"/>
    <s v="18/03/2022"/>
    <s v="18/03/2022"/>
    <x v="0"/>
    <e v="#N/A"/>
    <s v=""/>
    <m/>
    <m/>
    <m/>
    <m/>
    <m/>
    <m/>
    <m/>
    <m/>
  </r>
  <r>
    <n v="80533220"/>
    <s v="1250251703"/>
    <x v="0"/>
    <d v="2022-02-19T00:00:00"/>
    <s v="540200758 "/>
    <s v="DAIMLER - CC"/>
    <s v="OK"/>
    <n v="70"/>
    <s v="25/03/2022"/>
    <x v="4"/>
    <s v="Sim"/>
    <s v=""/>
    <s v="03/03/2022"/>
    <m/>
    <s v=""/>
    <m/>
    <s v="Sem Pendencia"/>
    <s v="2204730407"/>
    <e v="#N/A"/>
    <d v="2022-03-11T00:00:00"/>
    <s v="VERDE"/>
    <e v="#N/A"/>
    <d v="2022-02-22T00:00:00"/>
    <n v="-14"/>
    <m/>
    <m/>
    <x v="1"/>
    <s v=""/>
    <s v=""/>
    <x v="1"/>
    <e v="#N/A"/>
    <s v=""/>
    <m/>
    <m/>
    <m/>
    <m/>
    <m/>
    <m/>
    <m/>
    <m/>
  </r>
  <r>
    <n v="80533222"/>
    <s v="1250251704"/>
    <x v="0"/>
    <d v="2022-02-19T00:00:00"/>
    <s v="540200759 "/>
    <s v="DAIMLER - CC"/>
    <s v="OK"/>
    <n v="70"/>
    <s v=""/>
    <x v="7"/>
    <s v="Sim"/>
    <s v=""/>
    <s v="03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246"/>
    <s v="1250251707"/>
    <x v="0"/>
    <d v="2022-02-19T00:00:00"/>
    <s v="540200760 "/>
    <s v="DAIMLER - CC"/>
    <s v="OK"/>
    <n v="70"/>
    <s v="22/03/2022"/>
    <x v="5"/>
    <s v="Sim"/>
    <s v=""/>
    <s v="03/03/2022"/>
    <m/>
    <s v=""/>
    <m/>
    <s v="Sem Pendencia"/>
    <s v="          "/>
    <e v="#N/A"/>
    <s v=""/>
    <s v=""/>
    <e v="#N/A"/>
    <d v="2022-02-21T00:00:00"/>
    <n v="-15"/>
    <m/>
    <m/>
    <x v="1"/>
    <s v=""/>
    <s v=""/>
    <x v="1"/>
    <e v="#N/A"/>
    <s v=""/>
    <m/>
    <m/>
    <m/>
    <m/>
    <m/>
    <m/>
    <m/>
    <m/>
  </r>
  <r>
    <n v="80533249"/>
    <s v="1250251705"/>
    <x v="0"/>
    <d v="2022-02-19T00:00:00"/>
    <s v="540200771 "/>
    <s v="DAIMLER - CC"/>
    <s v="OK"/>
    <n v="70"/>
    <s v=""/>
    <x v="7"/>
    <s v="Sim"/>
    <s v=""/>
    <s v="03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254"/>
    <s v="1250251708"/>
    <x v="0"/>
    <d v="2022-02-19T00:00:00"/>
    <s v="540200772 "/>
    <s v="DAIMLER - CC"/>
    <s v="OK"/>
    <n v="70"/>
    <s v="17/03/2022"/>
    <x v="23"/>
    <s v="Sim"/>
    <s v=""/>
    <s v="03/03/2022"/>
    <m/>
    <s v=""/>
    <m/>
    <s v="Sem Pendencia"/>
    <s v="          "/>
    <e v="#N/A"/>
    <s v=""/>
    <s v=""/>
    <e v="#N/A"/>
    <d v="2022-03-10T00:00:00"/>
    <n v="2"/>
    <m/>
    <m/>
    <x v="3"/>
    <s v="18/03/2022"/>
    <s v="18/03/2022"/>
    <x v="0"/>
    <e v="#N/A"/>
    <s v=""/>
    <m/>
    <m/>
    <m/>
    <m/>
    <m/>
    <m/>
    <m/>
    <m/>
  </r>
  <r>
    <n v="80533261"/>
    <s v="1250251709"/>
    <x v="0"/>
    <d v="2022-02-19T00:00:00"/>
    <s v="540200773 "/>
    <s v="DAIMLER - CC"/>
    <s v="OK"/>
    <n v="70"/>
    <s v="22/03/2022"/>
    <x v="5"/>
    <s v="Sim"/>
    <s v=""/>
    <s v="03/03/2022"/>
    <m/>
    <s v=""/>
    <m/>
    <s v="Sem Pendencia"/>
    <s v="2204337829"/>
    <e v="#N/A"/>
    <d v="2022-03-07T00:00:00"/>
    <s v="VERDE"/>
    <e v="#N/A"/>
    <d v="2022-02-21T00:00:00"/>
    <n v="-15"/>
    <m/>
    <m/>
    <x v="1"/>
    <s v=""/>
    <s v=""/>
    <x v="1"/>
    <e v="#N/A"/>
    <s v=""/>
    <m/>
    <m/>
    <m/>
    <m/>
    <m/>
    <m/>
    <m/>
    <m/>
  </r>
  <r>
    <n v="80533263"/>
    <s v="1250251710"/>
    <x v="0"/>
    <d v="2022-02-19T00:00:00"/>
    <s v="540200774 "/>
    <s v="DAIMLER - CC"/>
    <s v="OK"/>
    <n v="58"/>
    <s v=""/>
    <x v="7"/>
    <s v="Não"/>
    <s v="22/03/2022"/>
    <s v=""/>
    <m/>
    <s v=""/>
    <s v="Aguardando LOI"/>
    <s v="Sem Pendencia"/>
    <s v="          "/>
    <e v="#N/A"/>
    <s v=""/>
    <s v=""/>
    <e v="#N/A"/>
    <d v="2022-02-21T00:00:00"/>
    <n v="-15"/>
    <m/>
    <m/>
    <x v="6"/>
    <s v=""/>
    <s v=""/>
    <x v="2"/>
    <e v="#N/A"/>
    <s v=""/>
    <m/>
    <m/>
    <m/>
    <m/>
    <m/>
    <m/>
    <m/>
    <m/>
  </r>
  <r>
    <n v="80533264"/>
    <s v="1250251717"/>
    <x v="0"/>
    <d v="2022-02-19T00:00:00"/>
    <s v="540200775 "/>
    <s v="DAIMLER - CC"/>
    <s v="OK"/>
    <n v="58"/>
    <s v="16/02/2022"/>
    <x v="17"/>
    <s v="Não"/>
    <s v=""/>
    <s v=""/>
    <m/>
    <s v=""/>
    <m/>
    <s v="Sem Pendencia"/>
    <s v="2203418213"/>
    <e v="#N/A"/>
    <d v="2022-02-21T00:00:00"/>
    <s v="VERDE"/>
    <e v="#N/A"/>
    <d v="2022-03-10T00:00:00"/>
    <n v="2"/>
    <m/>
    <m/>
    <x v="0"/>
    <s v="23/02/2022"/>
    <s v="23/02/2022"/>
    <x v="0"/>
    <e v="#N/A"/>
    <d v="2022-02-22T00:00:00"/>
    <s v="Sim"/>
    <m/>
    <m/>
    <m/>
    <m/>
    <m/>
    <m/>
    <m/>
  </r>
  <r>
    <n v="80533269"/>
    <s v="1250251711"/>
    <x v="0"/>
    <d v="2022-02-19T00:00:00"/>
    <s v="540200778 "/>
    <s v="DAIMLER - CC"/>
    <s v="OK"/>
    <n v="70"/>
    <s v="22/03/2022"/>
    <x v="5"/>
    <s v="Sim"/>
    <s v=""/>
    <s v="03/03/2022"/>
    <m/>
    <s v=""/>
    <m/>
    <s v="Sem Pendencia"/>
    <s v="2204838658"/>
    <e v="#N/A"/>
    <d v="2022-03-14T00:00:00"/>
    <s v="VERDE"/>
    <e v="#N/A"/>
    <d v="2022-02-23T00:00:00"/>
    <n v="-13"/>
    <m/>
    <m/>
    <x v="4"/>
    <s v=""/>
    <s v=""/>
    <x v="1"/>
    <e v="#N/A"/>
    <s v=""/>
    <m/>
    <m/>
    <m/>
    <m/>
    <m/>
    <m/>
    <m/>
    <m/>
  </r>
  <r>
    <n v="80533274"/>
    <s v="1250251712"/>
    <x v="0"/>
    <d v="2022-02-19T00:00:00"/>
    <s v="540200781 "/>
    <s v="DAIMLER - CC"/>
    <s v="OK"/>
    <n v="70"/>
    <s v="24/02/2022"/>
    <x v="6"/>
    <s v="Sim"/>
    <s v=""/>
    <s v="03/03/2022"/>
    <m/>
    <s v=""/>
    <m/>
    <s v="Sem Pendencia"/>
    <s v="          "/>
    <e v="#N/A"/>
    <s v=""/>
    <s v=""/>
    <e v="#N/A"/>
    <d v="2022-02-23T00:00:00"/>
    <n v="-13"/>
    <m/>
    <m/>
    <x v="1"/>
    <s v=""/>
    <s v=""/>
    <x v="1"/>
    <e v="#N/A"/>
    <s v=""/>
    <m/>
    <m/>
    <m/>
    <m/>
    <m/>
    <m/>
    <m/>
    <m/>
  </r>
  <r>
    <n v="80533276"/>
    <s v="1250251719"/>
    <x v="0"/>
    <d v="2022-02-19T00:00:00"/>
    <s v="540200782 "/>
    <s v="DAIMLER - CC"/>
    <s v="OK"/>
    <n v="58"/>
    <s v="21/02/2022"/>
    <x v="2"/>
    <s v="Não"/>
    <s v=""/>
    <s v=""/>
    <m/>
    <s v=""/>
    <m/>
    <s v="Sem Pendencia"/>
    <s v="2203411677"/>
    <e v="#N/A"/>
    <d v="2022-02-21T00:00:00"/>
    <s v="VERMELHO"/>
    <e v="#N/A"/>
    <d v="2022-02-21T00:00:00"/>
    <n v="-15"/>
    <m/>
    <m/>
    <x v="4"/>
    <s v=""/>
    <s v=""/>
    <x v="1"/>
    <e v="#N/A"/>
    <s v=""/>
    <m/>
    <m/>
    <m/>
    <m/>
    <m/>
    <m/>
    <m/>
    <m/>
  </r>
  <r>
    <n v="80533282"/>
    <s v="1250251714"/>
    <x v="0"/>
    <d v="2022-02-19T00:00:00"/>
    <s v="540200762 "/>
    <s v="DAIMLER - CC"/>
    <s v="OK"/>
    <n v="70"/>
    <s v="24/03/2022"/>
    <x v="24"/>
    <s v="Sim"/>
    <s v=""/>
    <s v="03/03/2022"/>
    <m/>
    <s v=""/>
    <m/>
    <s v="Sem Pendencia"/>
    <s v="2204890234"/>
    <e v="#N/A"/>
    <d v="2022-03-14T00:00:00"/>
    <s v="VERDE"/>
    <e v="#N/A"/>
    <d v="2022-02-23T00:00:00"/>
    <n v="-13"/>
    <m/>
    <m/>
    <x v="2"/>
    <s v="21/03/2022"/>
    <s v="21/03/2022"/>
    <x v="0"/>
    <e v="#N/A"/>
    <s v=""/>
    <m/>
    <m/>
    <m/>
    <m/>
    <m/>
    <m/>
    <m/>
    <m/>
  </r>
  <r>
    <n v="80533283"/>
    <s v="1250251716"/>
    <x v="0"/>
    <d v="2022-02-19T00:00:00"/>
    <s v="540200776 "/>
    <s v="DAIMLER - CC"/>
    <s v="OK"/>
    <n v="58"/>
    <s v="23/02/2022"/>
    <x v="3"/>
    <s v="Não"/>
    <s v=""/>
    <s v=""/>
    <m/>
    <s v=""/>
    <m/>
    <s v="Sem Pendencia"/>
    <s v="2203431511"/>
    <e v="#N/A"/>
    <d v="2022-02-21T00:00:00"/>
    <s v="VERDE"/>
    <e v="#N/A"/>
    <d v="2022-02-21T00:00:00"/>
    <n v="-15"/>
    <m/>
    <m/>
    <x v="0"/>
    <s v="23/02/2022"/>
    <s v="23/02/2022"/>
    <x v="0"/>
    <e v="#N/A"/>
    <d v="2022-02-22T00:00:00"/>
    <s v="Sim"/>
    <m/>
    <m/>
    <m/>
    <m/>
    <m/>
    <m/>
    <m/>
  </r>
  <r>
    <n v="80533286"/>
    <s v="1250251715"/>
    <x v="0"/>
    <d v="2022-02-19T00:00:00"/>
    <s v="540200777 "/>
    <s v="DAIMLER - CC"/>
    <s v="OK"/>
    <n v="70"/>
    <s v=""/>
    <x v="7"/>
    <s v="Sim"/>
    <s v=""/>
    <s v="03/03/2022"/>
    <m/>
    <s v=""/>
    <m/>
    <s v="Sem Pendencia"/>
    <s v="          "/>
    <e v="#N/A"/>
    <s v=""/>
    <s v=""/>
    <e v="#N/A"/>
    <d v="2022-03-07T00:00:00"/>
    <n v="-1"/>
    <m/>
    <m/>
    <x v="1"/>
    <s v=""/>
    <s v=""/>
    <x v="2"/>
    <e v="#N/A"/>
    <s v=""/>
    <m/>
    <m/>
    <m/>
    <m/>
    <m/>
    <m/>
    <m/>
    <m/>
  </r>
  <r>
    <n v="80533309"/>
    <s v="1250251718"/>
    <x v="0"/>
    <d v="2022-02-19T00:00:00"/>
    <s v="540200779 "/>
    <s v="DAIMLER - CC"/>
    <s v="OK"/>
    <n v="58"/>
    <s v="24/02/2022"/>
    <x v="6"/>
    <s v="Não"/>
    <s v=""/>
    <s v=""/>
    <m/>
    <s v=""/>
    <m/>
    <s v="Sem Pendencia"/>
    <s v="2203656882"/>
    <e v="#N/A"/>
    <d v="2022-02-23T00:00:00"/>
    <s v="VERDE"/>
    <e v="#N/A"/>
    <d v="2022-03-04T00:00:00"/>
    <n v="-4"/>
    <m/>
    <m/>
    <x v="0"/>
    <s v="24/02/2022"/>
    <s v="24/02/2022"/>
    <x v="0"/>
    <e v="#N/A"/>
    <d v="2022-02-24T00:00:00"/>
    <s v="Sim"/>
    <m/>
    <m/>
    <m/>
    <m/>
    <m/>
    <m/>
    <m/>
  </r>
  <r>
    <n v="80533311"/>
    <s v="1250251721"/>
    <x v="0"/>
    <d v="2022-02-19T00:00:00"/>
    <s v="540200780 "/>
    <s v="DAIMLER - CC"/>
    <s v="OK"/>
    <n v="58"/>
    <s v="11/02/2022"/>
    <x v="25"/>
    <s v="Não"/>
    <s v=""/>
    <s v=""/>
    <m/>
    <s v=""/>
    <m/>
    <s v="Sem Pendencia"/>
    <s v="2203418221"/>
    <e v="#N/A"/>
    <d v="2022-02-21T00:00:00"/>
    <s v="VERDE"/>
    <e v="#N/A"/>
    <d v="2022-02-24T00:00:00"/>
    <n v="-12"/>
    <m/>
    <m/>
    <x v="0"/>
    <s v="23/02/2022"/>
    <s v="23/02/2022"/>
    <x v="0"/>
    <e v="#N/A"/>
    <d v="2022-02-22T00:00:00"/>
    <s v="Sim"/>
    <m/>
    <m/>
    <m/>
    <m/>
    <m/>
    <m/>
    <m/>
  </r>
  <r>
    <n v="80533312"/>
    <s v="1250251720"/>
    <x v="0"/>
    <d v="2022-02-19T00:00:00"/>
    <s v="540200961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323"/>
    <s v="1250251722"/>
    <x v="0"/>
    <d v="2022-02-19T00:00:00"/>
    <s v="540200783 "/>
    <s v="DAIMLER - CC"/>
    <s v="OK"/>
    <n v="58"/>
    <s v="21/02/2022"/>
    <x v="2"/>
    <s v="Não"/>
    <s v=""/>
    <s v=""/>
    <m/>
    <s v=""/>
    <m/>
    <s v="Sem Pendencia"/>
    <s v="2203405278"/>
    <e v="#N/A"/>
    <d v="2022-02-21T00:00:00"/>
    <s v="VERDE"/>
    <e v="#N/A"/>
    <d v="2022-02-22T00:00:00"/>
    <n v="-14"/>
    <m/>
    <m/>
    <x v="0"/>
    <s v="22/02/2022"/>
    <s v="22/02/2022"/>
    <x v="0"/>
    <e v="#N/A"/>
    <d v="2022-02-21T00:00:00"/>
    <s v="Sim"/>
    <m/>
    <m/>
    <m/>
    <m/>
    <m/>
    <m/>
    <m/>
  </r>
  <r>
    <n v="80533327"/>
    <s v="1250251724"/>
    <x v="0"/>
    <d v="2022-02-19T00:00:00"/>
    <s v="540200784 "/>
    <s v="DAIMLER - CC"/>
    <s v="OK"/>
    <n v="58"/>
    <s v="18/02/2022"/>
    <x v="26"/>
    <s v="Não"/>
    <s v=""/>
    <s v=""/>
    <m/>
    <s v=""/>
    <m/>
    <s v="Sem Pendencia"/>
    <s v="2203608659"/>
    <e v="#N/A"/>
    <d v="2022-02-23T00:00:00"/>
    <s v="VERDE"/>
    <e v="#N/A"/>
    <d v="2022-02-22T00:00:00"/>
    <n v="-14"/>
    <m/>
    <m/>
    <x v="0"/>
    <s v="02/03/2022"/>
    <s v="02/03/2022"/>
    <x v="0"/>
    <e v="#N/A"/>
    <d v="2022-02-23T00:00:00"/>
    <s v="Sim"/>
    <m/>
    <m/>
    <m/>
    <m/>
    <m/>
    <m/>
    <m/>
  </r>
  <r>
    <n v="80533329"/>
    <s v="1250251725"/>
    <x v="0"/>
    <d v="2022-02-19T00:00:00"/>
    <s v="540200880 "/>
    <s v="DAIMLER - CC"/>
    <s v="OK"/>
    <n v="58"/>
    <s v="21/02/2022"/>
    <x v="2"/>
    <s v="Não"/>
    <s v=""/>
    <s v=""/>
    <m/>
    <s v=""/>
    <m/>
    <s v="Sem Pendencia"/>
    <s v="2203405359"/>
    <e v="#N/A"/>
    <d v="2022-02-21T00:00:00"/>
    <s v="VERDE"/>
    <e v="#N/A"/>
    <d v="2022-03-07T00:00:00"/>
    <n v="-1"/>
    <m/>
    <m/>
    <x v="0"/>
    <s v="23/02/2022"/>
    <s v="23/02/2022"/>
    <x v="0"/>
    <e v="#N/A"/>
    <d v="2022-02-22T00:00:00"/>
    <s v="Sim"/>
    <m/>
    <m/>
    <m/>
    <m/>
    <m/>
    <m/>
    <m/>
  </r>
  <r>
    <n v="80533351"/>
    <s v="1250251723"/>
    <x v="0"/>
    <d v="2022-02-19T00:00:00"/>
    <s v="540200785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2-23T00:00:00"/>
    <n v="-13"/>
    <m/>
    <m/>
    <x v="1"/>
    <s v=""/>
    <s v=""/>
    <x v="2"/>
    <e v="#N/A"/>
    <s v=""/>
    <m/>
    <m/>
    <m/>
    <m/>
    <m/>
    <m/>
    <m/>
    <m/>
  </r>
  <r>
    <n v="80533380"/>
    <s v="1250251727"/>
    <x v="0"/>
    <d v="2022-02-19T00:00:00"/>
    <s v="540200786 "/>
    <s v="DAIMLER - CC"/>
    <s v="OK"/>
    <n v="58"/>
    <s v="23/03/2022"/>
    <x v="27"/>
    <s v="Não"/>
    <s v="22/03/2022"/>
    <s v=""/>
    <m/>
    <s v=""/>
    <m/>
    <s v="Sem Pendencia"/>
    <s v="          "/>
    <e v="#N/A"/>
    <s v=""/>
    <s v=""/>
    <e v="#N/A"/>
    <d v="2022-03-14T00:00:00"/>
    <n v="6"/>
    <m/>
    <m/>
    <x v="6"/>
    <s v=""/>
    <s v=""/>
    <x v="1"/>
    <e v="#N/A"/>
    <s v=""/>
    <m/>
    <m/>
    <m/>
    <m/>
    <m/>
    <m/>
    <m/>
    <m/>
  </r>
  <r>
    <n v="80533389"/>
    <s v="1250251726"/>
    <x v="0"/>
    <d v="2022-02-19T00:00:00"/>
    <s v="540200787 "/>
    <s v="DAIMLER - CC"/>
    <s v="OK"/>
    <n v="58"/>
    <s v=""/>
    <x v="7"/>
    <s v="Não"/>
    <s v=""/>
    <s v=""/>
    <m/>
    <s v=""/>
    <m/>
    <s v="Sem Pendencia"/>
    <s v="2204075077"/>
    <e v="#N/A"/>
    <d v="2022-03-03T00:00:00"/>
    <s v="VERDE"/>
    <e v="#N/A"/>
    <d v="2022-02-23T00:00:00"/>
    <n v="-13"/>
    <m/>
    <m/>
    <x v="4"/>
    <s v=""/>
    <s v=""/>
    <x v="2"/>
    <e v="#N/A"/>
    <d v="2022-03-07T00:00:00"/>
    <s v="Sim"/>
    <m/>
    <m/>
    <m/>
    <m/>
    <m/>
    <m/>
    <m/>
  </r>
  <r>
    <n v="80533390"/>
    <s v="1250251730"/>
    <x v="0"/>
    <d v="2022-02-19T00:00:00"/>
    <s v="540200788 "/>
    <s v="DAIMLER - CC"/>
    <s v="OK"/>
    <n v="58"/>
    <s v="22/02/2022"/>
    <x v="1"/>
    <s v="Não"/>
    <s v=""/>
    <s v=""/>
    <m/>
    <s v=""/>
    <m/>
    <s v="Sem Pendencia"/>
    <s v="2203427441"/>
    <e v="#N/A"/>
    <d v="2022-02-21T00:00:00"/>
    <s v="VERDE"/>
    <e v="#N/A"/>
    <d v="2022-02-22T00:00:00"/>
    <n v="-14"/>
    <m/>
    <m/>
    <x v="0"/>
    <s v="23/02/2022"/>
    <s v="23/02/2022"/>
    <x v="0"/>
    <e v="#N/A"/>
    <d v="2022-02-22T00:00:00"/>
    <s v="Sim"/>
    <m/>
    <m/>
    <m/>
    <m/>
    <m/>
    <m/>
    <m/>
  </r>
  <r>
    <n v="80533391"/>
    <s v="1250251728"/>
    <x v="0"/>
    <d v="2022-02-19T00:00:00"/>
    <s v="540200789 "/>
    <s v="DAIMLER - CC"/>
    <s v="OK"/>
    <n v="58"/>
    <s v="22/02/2022"/>
    <x v="1"/>
    <s v="Não"/>
    <s v=""/>
    <s v=""/>
    <m/>
    <s v=""/>
    <m/>
    <s v="Sem Pendencia"/>
    <s v="2203427395"/>
    <e v="#N/A"/>
    <d v="2022-02-21T00:00:00"/>
    <s v="VERDE"/>
    <e v="#N/A"/>
    <d v="2022-03-11T00:00:00"/>
    <n v="3"/>
    <m/>
    <m/>
    <x v="0"/>
    <s v="22/02/2022"/>
    <s v="22/02/2022"/>
    <x v="0"/>
    <e v="#N/A"/>
    <d v="2022-02-22T00:00:00"/>
    <s v="Sim"/>
    <m/>
    <m/>
    <m/>
    <m/>
    <m/>
    <m/>
    <m/>
  </r>
  <r>
    <n v="80533393"/>
    <s v="1250251729"/>
    <x v="0"/>
    <d v="2022-02-19T00:00:00"/>
    <s v="540200790 "/>
    <s v="DAIMLER - CC"/>
    <s v="OK"/>
    <n v="58"/>
    <s v="23/02/2022"/>
    <x v="3"/>
    <s v="Não"/>
    <s v=""/>
    <s v=""/>
    <m/>
    <s v=""/>
    <m/>
    <s v="Sem Pendencia"/>
    <s v="2203431520"/>
    <e v="#N/A"/>
    <d v="2022-02-21T00:00:00"/>
    <s v="VERDE"/>
    <e v="#N/A"/>
    <d v="2022-02-23T00:00:00"/>
    <n v="-13"/>
    <m/>
    <m/>
    <x v="0"/>
    <s v="23/02/2022"/>
    <s v="23/02/2022"/>
    <x v="0"/>
    <e v="#N/A"/>
    <d v="2022-02-22T00:00:00"/>
    <s v="Sim"/>
    <m/>
    <m/>
    <m/>
    <m/>
    <m/>
    <m/>
    <m/>
  </r>
  <r>
    <n v="80533401"/>
    <s v="1250251731"/>
    <x v="0"/>
    <d v="2022-02-19T00:00:00"/>
    <s v="540200792 "/>
    <s v="DAIMLER - CC"/>
    <s v="OK"/>
    <n v="58"/>
    <s v="22/02/2022"/>
    <x v="1"/>
    <s v="Não"/>
    <s v=""/>
    <s v=""/>
    <m/>
    <s v=""/>
    <m/>
    <s v="Sem Pendencia"/>
    <s v="2203427425"/>
    <e v="#N/A"/>
    <d v="2022-02-21T00:00:00"/>
    <s v="VERDE"/>
    <e v="#N/A"/>
    <d v="2022-02-23T00:00:00"/>
    <n v="-13"/>
    <m/>
    <m/>
    <x v="0"/>
    <s v="22/02/2022"/>
    <s v="22/02/2022"/>
    <x v="0"/>
    <e v="#N/A"/>
    <d v="2022-02-22T00:00:00"/>
    <s v="Sim"/>
    <m/>
    <m/>
    <m/>
    <m/>
    <m/>
    <m/>
    <m/>
  </r>
  <r>
    <n v="80533403"/>
    <s v="1250251732"/>
    <x v="0"/>
    <d v="2022-02-19T00:00:00"/>
    <s v="540200791 "/>
    <s v="DAIMLER - CC"/>
    <s v="OK"/>
    <n v="58"/>
    <s v="22/02/2022"/>
    <x v="1"/>
    <s v="Não"/>
    <s v=""/>
    <s v=""/>
    <m/>
    <s v=""/>
    <m/>
    <s v="Sem Pendencia"/>
    <s v="2203410140"/>
    <e v="#N/A"/>
    <d v="2022-02-21T00:00:00"/>
    <s v="VERDE"/>
    <e v="#N/A"/>
    <d v="2022-02-24T00:00:00"/>
    <n v="-12"/>
    <m/>
    <m/>
    <x v="0"/>
    <s v="22/02/2022"/>
    <s v="22/02/2022"/>
    <x v="0"/>
    <e v="#N/A"/>
    <d v="2022-02-21T00:00:00"/>
    <s v="Sim"/>
    <m/>
    <m/>
    <m/>
    <m/>
    <m/>
    <m/>
    <m/>
  </r>
  <r>
    <n v="80533408"/>
    <s v="1250251733"/>
    <x v="0"/>
    <d v="2022-02-19T00:00:00"/>
    <s v="540200793 "/>
    <s v="DAIMLER - CC"/>
    <s v="OK"/>
    <n v="58"/>
    <s v="25/02/2022"/>
    <x v="28"/>
    <s v="Não"/>
    <s v=""/>
    <s v=""/>
    <m/>
    <s v=""/>
    <m/>
    <s v="Sem Pendencia"/>
    <s v="2203431872"/>
    <e v="#N/A"/>
    <d v="2022-02-21T00:00:00"/>
    <s v="VERDE"/>
    <e v="#N/A"/>
    <d v="2022-03-03T00:00:00"/>
    <n v="-5"/>
    <m/>
    <m/>
    <x v="0"/>
    <s v="23/02/2022"/>
    <s v="23/02/2022"/>
    <x v="0"/>
    <e v="#N/A"/>
    <d v="2022-02-22T00:00:00"/>
    <s v="Sim"/>
    <m/>
    <m/>
    <m/>
    <m/>
    <m/>
    <m/>
    <m/>
  </r>
  <r>
    <n v="80533417"/>
    <s v="1250251734"/>
    <x v="0"/>
    <d v="2022-02-19T00:00:00"/>
    <s v="540200794 "/>
    <s v="DAIMLER - CC"/>
    <s v="OK"/>
    <n v="58"/>
    <s v="11/03/2022"/>
    <x v="8"/>
    <s v="Não"/>
    <s v=""/>
    <s v=""/>
    <m/>
    <s v=""/>
    <m/>
    <s v="Sem Pendencia"/>
    <s v="2204636222"/>
    <e v="#N/A"/>
    <d v="2022-03-10T00:00:00"/>
    <s v="VERDE"/>
    <e v="#N/A"/>
    <d v="2022-03-09T00:00:00"/>
    <n v="1"/>
    <m/>
    <m/>
    <x v="7"/>
    <s v="11/03/2022"/>
    <s v="11/03/2022"/>
    <x v="0"/>
    <e v="#N/A"/>
    <d v="2022-03-11T00:00:00"/>
    <s v="Sim"/>
    <m/>
    <m/>
    <m/>
    <m/>
    <m/>
    <m/>
    <m/>
  </r>
  <r>
    <n v="80533421"/>
    <s v="1250251735"/>
    <x v="0"/>
    <d v="2022-02-19T00:00:00"/>
    <s v="540200795 "/>
    <s v="DAIMLER - CC"/>
    <s v="OK"/>
    <n v="58"/>
    <s v="21/02/2022"/>
    <x v="2"/>
    <s v="Não"/>
    <s v=""/>
    <s v=""/>
    <m/>
    <s v=""/>
    <m/>
    <s v="Sem Pendencia"/>
    <s v="2203405197"/>
    <e v="#N/A"/>
    <d v="2022-02-21T00:00:00"/>
    <s v="VERDE"/>
    <e v="#N/A"/>
    <d v="2022-03-09T00:00:00"/>
    <n v="1"/>
    <m/>
    <m/>
    <x v="0"/>
    <s v="22/02/2022"/>
    <s v="22/02/2022"/>
    <x v="0"/>
    <e v="#N/A"/>
    <d v="2022-02-21T00:00:00"/>
    <s v="Sim"/>
    <m/>
    <m/>
    <m/>
    <m/>
    <m/>
    <m/>
    <m/>
  </r>
  <r>
    <n v="80533426"/>
    <s v="1250251737"/>
    <x v="0"/>
    <d v="2022-02-19T00:00:00"/>
    <s v="540200796 "/>
    <s v="DAIMLER - CC"/>
    <s v="OK"/>
    <n v="58"/>
    <s v="21/02/2022"/>
    <x v="2"/>
    <s v="Não"/>
    <s v=""/>
    <s v=""/>
    <m/>
    <s v=""/>
    <m/>
    <s v="Sem Pendencia"/>
    <s v="2203405235"/>
    <e v="#N/A"/>
    <d v="2022-02-21T00:00:00"/>
    <s v="VERDE"/>
    <e v="#N/A"/>
    <d v="2022-03-07T00:00:00"/>
    <n v="-1"/>
    <m/>
    <m/>
    <x v="0"/>
    <s v="22/02/2022"/>
    <s v="22/02/2022"/>
    <x v="0"/>
    <e v="#N/A"/>
    <d v="2022-02-21T00:00:00"/>
    <s v="Sim"/>
    <m/>
    <m/>
    <m/>
    <m/>
    <m/>
    <m/>
    <m/>
  </r>
  <r>
    <n v="80533432"/>
    <s v="1250251736"/>
    <x v="0"/>
    <d v="2022-02-19T00:00:00"/>
    <s v="540200797 "/>
    <s v="DAIMLER - CC"/>
    <s v="OK"/>
    <n v="58"/>
    <s v="21/03/2022"/>
    <x v="13"/>
    <s v="Não"/>
    <s v=""/>
    <s v=""/>
    <m/>
    <s v=""/>
    <m/>
    <s v="Sem Pendencia"/>
    <s v="2204631824"/>
    <e v="#N/A"/>
    <d v="2022-03-10T00:00:00"/>
    <s v="VERDE"/>
    <e v="#N/A"/>
    <d v="2022-03-04T00:00:00"/>
    <n v="-4"/>
    <m/>
    <m/>
    <x v="3"/>
    <s v="21/03/2022"/>
    <s v="21/03/2022"/>
    <x v="0"/>
    <e v="#N/A"/>
    <s v=""/>
    <m/>
    <m/>
    <m/>
    <m/>
    <m/>
    <m/>
    <m/>
    <m/>
  </r>
  <r>
    <n v="80533439"/>
    <s v="1250251738"/>
    <x v="0"/>
    <d v="2022-02-19T00:00:00"/>
    <s v="540200807 "/>
    <s v="DAIMLER - CC"/>
    <s v="OK"/>
    <n v="58"/>
    <s v="23/02/2022"/>
    <x v="3"/>
    <s v="Não"/>
    <s v=""/>
    <s v=""/>
    <m/>
    <s v=""/>
    <m/>
    <s v="Sem Pendencia"/>
    <s v="2203545690"/>
    <e v="#N/A"/>
    <d v="2022-02-22T00:00:00"/>
    <s v="VERDE"/>
    <e v="#N/A"/>
    <d v="2022-03-04T00:00:00"/>
    <n v="-4"/>
    <m/>
    <m/>
    <x v="0"/>
    <s v="23/02/2022"/>
    <s v="23/02/2022"/>
    <x v="0"/>
    <e v="#N/A"/>
    <d v="2022-02-23T00:00:00"/>
    <s v="Sim"/>
    <m/>
    <m/>
    <m/>
    <m/>
    <m/>
    <m/>
    <m/>
  </r>
  <r>
    <n v="80533442"/>
    <s v="1250251741"/>
    <x v="0"/>
    <d v="2022-02-19T00:00:00"/>
    <s v="540200806 "/>
    <s v="DAIMLER - CC"/>
    <s v="OK"/>
    <n v="58"/>
    <s v="23/02/2022"/>
    <x v="3"/>
    <s v="Não"/>
    <s v=""/>
    <s v=""/>
    <m/>
    <s v=""/>
    <m/>
    <s v="Sem Pendencia"/>
    <s v="2203545681"/>
    <e v="#N/A"/>
    <d v="2022-02-22T00:00:00"/>
    <s v="VERDE"/>
    <e v="#N/A"/>
    <d v="2022-02-22T00:00:00"/>
    <n v="-14"/>
    <m/>
    <m/>
    <x v="0"/>
    <s v="23/02/2022"/>
    <s v="23/02/2022"/>
    <x v="0"/>
    <e v="#N/A"/>
    <d v="2022-02-23T00:00:00"/>
    <s v="Sim"/>
    <m/>
    <m/>
    <m/>
    <m/>
    <m/>
    <m/>
    <m/>
  </r>
  <r>
    <n v="80533447"/>
    <s v="1250251740"/>
    <x v="0"/>
    <d v="2022-02-19T00:00:00"/>
    <s v="540200798 "/>
    <s v="DAIMLER - CC"/>
    <s v="OK"/>
    <n v="58"/>
    <s v=""/>
    <x v="7"/>
    <s v="Não"/>
    <s v="16/03/2022"/>
    <s v=""/>
    <m/>
    <s v=""/>
    <m/>
    <s v="Sem Pendencia"/>
    <s v="2205127739"/>
    <e v="#N/A"/>
    <s v=""/>
    <s v="VERDE"/>
    <e v="#N/A"/>
    <d v="2022-03-07T00:00:00"/>
    <n v="-1"/>
    <m/>
    <m/>
    <x v="6"/>
    <s v=""/>
    <s v=""/>
    <x v="2"/>
    <e v="#N/A"/>
    <s v=""/>
    <m/>
    <m/>
    <m/>
    <m/>
    <m/>
    <m/>
    <m/>
    <m/>
  </r>
  <r>
    <n v="80533478"/>
    <s v="1250251739"/>
    <x v="0"/>
    <d v="2022-02-19T00:00:00"/>
    <s v="540200799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3-10T00:00:00"/>
    <n v="2"/>
    <m/>
    <m/>
    <x v="1"/>
    <s v=""/>
    <s v=""/>
    <x v="2"/>
    <e v="#N/A"/>
    <s v=""/>
    <m/>
    <m/>
    <m/>
    <m/>
    <m/>
    <m/>
    <m/>
    <m/>
  </r>
  <r>
    <n v="80533479"/>
    <s v="1250251744"/>
    <x v="0"/>
    <d v="2022-02-19T00:00:00"/>
    <s v="540200801 "/>
    <s v="DAIMLER - CC"/>
    <s v="OK"/>
    <n v="58"/>
    <s v="22/02/2022"/>
    <x v="1"/>
    <s v="Não"/>
    <s v=""/>
    <s v=""/>
    <m/>
    <s v=""/>
    <m/>
    <s v="Sem Pendencia"/>
    <s v="2203410158"/>
    <e v="#N/A"/>
    <d v="2022-02-21T00:00:00"/>
    <s v="VERDE"/>
    <e v="#N/A"/>
    <d v="2022-02-24T00:00:00"/>
    <n v="-12"/>
    <m/>
    <m/>
    <x v="0"/>
    <s v="22/02/2022"/>
    <s v="22/02/2022"/>
    <x v="0"/>
    <e v="#N/A"/>
    <d v="2022-02-21T00:00:00"/>
    <s v="Sim"/>
    <m/>
    <m/>
    <m/>
    <m/>
    <m/>
    <m/>
    <m/>
  </r>
  <r>
    <n v="80533480"/>
    <s v="1250251742"/>
    <x v="0"/>
    <d v="2022-02-19T00:00:00"/>
    <s v="540200800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3482"/>
    <s v="1250251743"/>
    <x v="0"/>
    <d v="2022-02-19T00:00:00"/>
    <s v="540200802 "/>
    <s v="DAIMLER - CC"/>
    <s v="OK"/>
    <n v="71"/>
    <s v=""/>
    <x v="7"/>
    <s v="Sim"/>
    <s v=""/>
    <s v="04/03/2022"/>
    <m/>
    <s v=""/>
    <m/>
    <s v="Sem Pendencia"/>
    <s v="          "/>
    <e v="#N/A"/>
    <s v=""/>
    <s v=""/>
    <e v="#N/A"/>
    <d v="2022-03-04T00:00:00"/>
    <n v="-4"/>
    <m/>
    <m/>
    <x v="1"/>
    <s v=""/>
    <s v=""/>
    <x v="2"/>
    <e v="#N/A"/>
    <s v=""/>
    <m/>
    <m/>
    <m/>
    <m/>
    <m/>
    <m/>
    <m/>
    <m/>
  </r>
  <r>
    <n v="80533485"/>
    <s v="1250251745"/>
    <x v="0"/>
    <d v="2022-02-19T00:00:00"/>
    <s v="540200803 "/>
    <s v="DAIMLER - CC"/>
    <s v="OK"/>
    <n v="58"/>
    <s v="22/02/2022"/>
    <x v="1"/>
    <s v="Não"/>
    <s v=""/>
    <s v=""/>
    <m/>
    <s v=""/>
    <m/>
    <s v="Sem Pendencia"/>
    <s v="2203617356"/>
    <e v="#N/A"/>
    <d v="2022-02-23T00:00:00"/>
    <s v="VERDE"/>
    <e v="#N/A"/>
    <d v="2022-03-07T00:00:00"/>
    <n v="-1"/>
    <m/>
    <m/>
    <x v="0"/>
    <s v="23/02/2022"/>
    <s v="23/02/2022"/>
    <x v="0"/>
    <e v="#N/A"/>
    <d v="2022-02-23T00:00:00"/>
    <s v="Sim"/>
    <m/>
    <m/>
    <m/>
    <m/>
    <m/>
    <m/>
    <m/>
  </r>
  <r>
    <n v="80533488"/>
    <s v="1250251747"/>
    <x v="0"/>
    <d v="2022-02-19T00:00:00"/>
    <s v="540200804 "/>
    <s v="DAIMLER - CC"/>
    <s v="OK"/>
    <n v="58"/>
    <s v="22/02/2022"/>
    <x v="1"/>
    <s v="Não"/>
    <s v=""/>
    <s v=""/>
    <m/>
    <s v=""/>
    <m/>
    <s v="Sem Pendencia"/>
    <s v="2203410611"/>
    <e v="#N/A"/>
    <d v="2022-02-21T00:00:00"/>
    <s v="VERDE"/>
    <e v="#N/A"/>
    <d v="2022-02-24T00:00:00"/>
    <n v="-12"/>
    <m/>
    <m/>
    <x v="0"/>
    <s v="22/02/2022"/>
    <s v="22/02/2022"/>
    <x v="0"/>
    <e v="#N/A"/>
    <d v="2022-02-21T00:00:00"/>
    <s v="Sim"/>
    <m/>
    <m/>
    <m/>
    <m/>
    <m/>
    <m/>
    <m/>
  </r>
  <r>
    <n v="80533490"/>
    <s v="1250251746"/>
    <x v="0"/>
    <d v="2022-02-19T00:00:00"/>
    <s v="540200805 "/>
    <s v="DAIMLER - CC"/>
    <s v="OK"/>
    <n v="58"/>
    <s v="23/03/2022"/>
    <x v="27"/>
    <s v="Não"/>
    <s v=""/>
    <s v=""/>
    <m/>
    <s v=""/>
    <m/>
    <s v="Corrigido"/>
    <s v="2205152920"/>
    <e v="#N/A"/>
    <s v=""/>
    <s v=""/>
    <e v="#N/A"/>
    <d v="2022-02-22T00:00:00"/>
    <n v="-14"/>
    <m/>
    <m/>
    <x v="2"/>
    <s v=""/>
    <s v=""/>
    <x v="1"/>
    <e v="#N/A"/>
    <s v=""/>
    <m/>
    <m/>
    <m/>
    <m/>
    <m/>
    <m/>
    <m/>
    <m/>
  </r>
  <r>
    <n v="80533410"/>
    <s v="1250252233"/>
    <x v="1"/>
    <d v="2022-02-21T00:00:00"/>
    <s v="540201116 "/>
    <s v="DAIMLER - CC"/>
    <s v="OK"/>
    <n v="60"/>
    <s v="08/03/2022"/>
    <x v="29"/>
    <s v="Não"/>
    <s v=""/>
    <s v=""/>
    <m/>
    <s v=""/>
    <m/>
    <s v="Sem Pendencia"/>
    <s v="2204211094"/>
    <e v="#N/A"/>
    <d v="2022-03-04T00:00:00"/>
    <s v="VERDE"/>
    <e v="#N/A"/>
    <d v="2022-02-24T00:00:00"/>
    <n v="-12"/>
    <m/>
    <m/>
    <x v="0"/>
    <s v="08/03/2022"/>
    <s v="08/03/2022"/>
    <x v="0"/>
    <e v="#N/A"/>
    <d v="2022-03-07T00:00:00"/>
    <s v="Sim"/>
    <m/>
    <m/>
    <m/>
    <m/>
    <m/>
    <m/>
    <m/>
  </r>
  <r>
    <n v="80533424"/>
    <s v="1250252232"/>
    <x v="1"/>
    <d v="2022-02-21T00:00:00"/>
    <s v="540201113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2-22T00:00:00"/>
    <n v="-14"/>
    <m/>
    <m/>
    <x v="6"/>
    <s v=""/>
    <s v=""/>
    <x v="2"/>
    <e v="#N/A"/>
    <s v=""/>
    <m/>
    <m/>
    <m/>
    <m/>
    <m/>
    <m/>
    <m/>
    <m/>
  </r>
  <r>
    <n v="80533469"/>
    <s v="1250252234"/>
    <x v="1"/>
    <d v="2022-02-21T00:00:00"/>
    <s v="540201222 "/>
    <s v="DAIMLER - CC"/>
    <s v="OK"/>
    <n v="60"/>
    <s v="25/02/2022"/>
    <x v="28"/>
    <s v="Não"/>
    <s v=""/>
    <s v=""/>
    <m/>
    <s v=""/>
    <m/>
    <s v="Sem Pendencia"/>
    <s v="2204183872"/>
    <e v="#N/A"/>
    <d v="2022-03-04T00:00:00"/>
    <s v="VERDE"/>
    <e v="#N/A"/>
    <d v="2022-02-23T00:00:00"/>
    <n v="-13"/>
    <m/>
    <m/>
    <x v="0"/>
    <s v="04/03/2022"/>
    <s v="04/03/2022"/>
    <x v="0"/>
    <e v="#N/A"/>
    <d v="2022-03-07T00:00:00"/>
    <s v="Sim"/>
    <m/>
    <m/>
    <m/>
    <m/>
    <m/>
    <m/>
    <m/>
  </r>
  <r>
    <n v="80533492"/>
    <s v="1250251024"/>
    <x v="1"/>
    <d v="2022-02-21T00:00:00"/>
    <s v="540201309 "/>
    <s v="DAIMLER - CC"/>
    <s v="OK"/>
    <n v="60"/>
    <s v="25/02/2022"/>
    <x v="28"/>
    <s v="Não"/>
    <s v=""/>
    <s v=""/>
    <m/>
    <s v=""/>
    <m/>
    <s v="Sem Pendencia"/>
    <s v="2203696531"/>
    <e v="#N/A"/>
    <d v="2022-02-24T00:00:00"/>
    <s v="VERDE"/>
    <e v="#N/A"/>
    <d v="2022-02-23T00:00:00"/>
    <n v="-13"/>
    <m/>
    <m/>
    <x v="0"/>
    <s v="25/02/2022"/>
    <s v="25/02/2022"/>
    <x v="0"/>
    <e v="#N/A"/>
    <d v="2022-02-24T00:00:00"/>
    <s v="Sim"/>
    <m/>
    <m/>
    <m/>
    <m/>
    <m/>
    <m/>
    <m/>
  </r>
  <r>
    <n v="80533505"/>
    <s v="1250252235"/>
    <x v="1"/>
    <d v="2022-02-21T00:00:00"/>
    <s v="540201221 "/>
    <s v="DAIMLER - CC"/>
    <s v="OK"/>
    <n v="60"/>
    <s v="03/03/2022"/>
    <x v="19"/>
    <s v="Não"/>
    <s v="22/03/2022"/>
    <s v=""/>
    <m/>
    <s v=""/>
    <m/>
    <s v="Indisponibilidade de fatura"/>
    <s v="          "/>
    <e v="#N/A"/>
    <s v=""/>
    <s v=""/>
    <e v="#N/A"/>
    <d v="2022-02-25T00:00:00"/>
    <n v="-11"/>
    <m/>
    <m/>
    <x v="6"/>
    <s v=""/>
    <s v=""/>
    <x v="1"/>
    <e v="#N/A"/>
    <s v=""/>
    <m/>
    <m/>
    <m/>
    <m/>
    <m/>
    <m/>
    <m/>
    <m/>
  </r>
  <r>
    <n v="80533591"/>
    <s v="1250252237"/>
    <x v="1"/>
    <d v="2022-02-21T00:00:00"/>
    <s v="540201118 "/>
    <s v="DAIMLER - CC"/>
    <s v="OK"/>
    <n v="78"/>
    <s v="17/03/2022"/>
    <x v="23"/>
    <s v="Sim"/>
    <s v=""/>
    <s v="11/03/2022"/>
    <m/>
    <s v=""/>
    <m/>
    <s v="Sem Pendencia"/>
    <s v="2205125582"/>
    <e v="#N/A"/>
    <s v=""/>
    <s v="VERDE"/>
    <e v="#N/A"/>
    <d v="2022-03-04T00:00:00"/>
    <n v="-4"/>
    <m/>
    <m/>
    <x v="2"/>
    <s v="17/03/2022"/>
    <s v="17/03/2022"/>
    <x v="0"/>
    <e v="#N/A"/>
    <s v=""/>
    <m/>
    <m/>
    <m/>
    <m/>
    <m/>
    <m/>
    <m/>
    <m/>
  </r>
  <r>
    <n v="80533594"/>
    <s v="1250252236"/>
    <x v="1"/>
    <d v="2022-02-21T00:00:00"/>
    <s v="540201223 "/>
    <s v="DAIMLER - CC"/>
    <s v="OK"/>
    <n v="76"/>
    <s v=""/>
    <x v="7"/>
    <s v="Sim"/>
    <s v=""/>
    <s v="09/03/2022"/>
    <m/>
    <s v=""/>
    <m/>
    <s v="Sem Pendencia"/>
    <s v="          "/>
    <e v="#N/A"/>
    <s v=""/>
    <s v=""/>
    <e v="#N/A"/>
    <d v="2022-03-03T00:00:00"/>
    <n v="-5"/>
    <m/>
    <m/>
    <x v="1"/>
    <s v=""/>
    <s v=""/>
    <x v="2"/>
    <e v="#N/A"/>
    <s v=""/>
    <m/>
    <m/>
    <m/>
    <m/>
    <m/>
    <m/>
    <m/>
    <m/>
  </r>
  <r>
    <n v="80533603"/>
    <s v="1250252241"/>
    <x v="1"/>
    <d v="2022-02-21T00:00:00"/>
    <s v="540201131 "/>
    <s v="DAIMLER - CC"/>
    <s v="OK"/>
    <n v="60"/>
    <s v="23/02/2022"/>
    <x v="3"/>
    <s v="Não"/>
    <s v=""/>
    <s v=""/>
    <m/>
    <s v=""/>
    <m/>
    <s v="Sem Pendencia"/>
    <s v="2203508654"/>
    <e v="#N/A"/>
    <d v="2022-02-22T00:00:00"/>
    <s v="VERDE"/>
    <e v="#N/A"/>
    <d v="2022-03-04T00:00:00"/>
    <n v="-4"/>
    <m/>
    <m/>
    <x v="0"/>
    <s v="24/02/2022"/>
    <s v="24/02/2022"/>
    <x v="0"/>
    <e v="#N/A"/>
    <d v="2022-02-23T00:00:00"/>
    <s v="Sim"/>
    <m/>
    <m/>
    <m/>
    <m/>
    <m/>
    <m/>
    <m/>
  </r>
  <r>
    <n v="80533620"/>
    <s v="1250252238"/>
    <x v="1"/>
    <d v="2022-02-21T00:00:00"/>
    <s v="540201224 "/>
    <s v="DAIMLER - CC"/>
    <s v="OK"/>
    <n v="60"/>
    <s v="21/02/2022"/>
    <x v="2"/>
    <s v="Não"/>
    <s v=""/>
    <s v=""/>
    <m/>
    <s v=""/>
    <m/>
    <s v="Sem Pendencia"/>
    <s v="2203512120"/>
    <e v="#N/A"/>
    <d v="2022-02-22T00:00:00"/>
    <s v="VERDE"/>
    <e v="#N/A"/>
    <d v="2022-02-22T00:00:00"/>
    <n v="-14"/>
    <m/>
    <m/>
    <x v="2"/>
    <s v="11/03/2022"/>
    <s v="11/03/2022"/>
    <x v="0"/>
    <e v="#N/A"/>
    <d v="2022-03-10T00:00:00"/>
    <s v="Sim"/>
    <m/>
    <m/>
    <m/>
    <m/>
    <m/>
    <m/>
    <m/>
  </r>
  <r>
    <n v="80533623"/>
    <s v="1250252242"/>
    <x v="1"/>
    <d v="2022-02-21T00:00:00"/>
    <s v="540201226 "/>
    <s v="DAIMLER - CC"/>
    <s v="OK"/>
    <n v="60"/>
    <s v="03/03/2022"/>
    <x v="19"/>
    <s v="Não"/>
    <s v=""/>
    <s v=""/>
    <m/>
    <s v=""/>
    <m/>
    <s v="Sem Pendencia"/>
    <s v="2203512147"/>
    <e v="#N/A"/>
    <d v="2022-02-22T00:00:00"/>
    <s v="VERDE"/>
    <e v="#N/A"/>
    <d v="2022-03-03T00:00:00"/>
    <n v="-5"/>
    <m/>
    <m/>
    <x v="3"/>
    <s v=""/>
    <s v=""/>
    <x v="1"/>
    <e v="#N/A"/>
    <s v=""/>
    <m/>
    <m/>
    <m/>
    <m/>
    <m/>
    <m/>
    <m/>
    <m/>
  </r>
  <r>
    <n v="80533624"/>
    <s v="1250252240"/>
    <x v="1"/>
    <d v="2022-02-21T00:00:00"/>
    <s v="540201228 "/>
    <s v="DAIMLER - CC"/>
    <s v="OK"/>
    <n v="60"/>
    <s v="07/03/2022"/>
    <x v="30"/>
    <s v="Não"/>
    <s v=""/>
    <s v=""/>
    <m/>
    <s v=""/>
    <m/>
    <s v="Sem Pendencia"/>
    <s v="2204311129"/>
    <e v="#N/A"/>
    <d v="2022-03-07T00:00:00"/>
    <s v="VERDE"/>
    <e v="#N/A"/>
    <d v="2022-02-22T00:00:00"/>
    <n v="-14"/>
    <m/>
    <m/>
    <x v="0"/>
    <s v="07/03/2022"/>
    <s v="07/03/2022"/>
    <x v="0"/>
    <e v="#N/A"/>
    <d v="2022-03-07T00:00:00"/>
    <s v="Sim"/>
    <m/>
    <m/>
    <m/>
    <m/>
    <m/>
    <m/>
    <m/>
  </r>
  <r>
    <n v="80533625"/>
    <s v="1250252239"/>
    <x v="1"/>
    <d v="2022-02-21T00:00:00"/>
    <s v="540201229 "/>
    <s v="DAIMLER - CC"/>
    <s v="OK"/>
    <n v="60"/>
    <s v=""/>
    <x v="7"/>
    <s v="Não"/>
    <s v="09/03/2022"/>
    <s v=""/>
    <m/>
    <s v=""/>
    <m/>
    <s v="Sem Pendencia"/>
    <s v="          "/>
    <e v="#N/A"/>
    <s v=""/>
    <s v=""/>
    <e v="#N/A"/>
    <d v="2022-03-07T00:00:00"/>
    <n v="-1"/>
    <m/>
    <m/>
    <x v="6"/>
    <s v=""/>
    <s v=""/>
    <x v="2"/>
    <e v="#N/A"/>
    <s v=""/>
    <m/>
    <m/>
    <m/>
    <m/>
    <m/>
    <m/>
    <m/>
    <m/>
  </r>
  <r>
    <n v="80533627"/>
    <s v="1250252243"/>
    <x v="1"/>
    <d v="2022-02-21T00:00:00"/>
    <s v="540201225 "/>
    <s v="DAIMLER - CC"/>
    <s v="OK"/>
    <n v="60"/>
    <s v="24/02/2022"/>
    <x v="6"/>
    <s v="Não"/>
    <s v=""/>
    <s v=""/>
    <m/>
    <s v=""/>
    <m/>
    <s v="Sem Pendencia"/>
    <s v="2203609949"/>
    <e v="#N/A"/>
    <d v="2022-02-23T00:00:00"/>
    <s v="VERDE"/>
    <e v="#N/A"/>
    <d v="2022-02-22T00:00:00"/>
    <n v="-14"/>
    <m/>
    <m/>
    <x v="0"/>
    <s v="24/02/2022"/>
    <s v="24/02/2022"/>
    <x v="0"/>
    <e v="#N/A"/>
    <d v="2022-02-23T00:00:00"/>
    <s v="Sim"/>
    <m/>
    <m/>
    <m/>
    <m/>
    <m/>
    <m/>
    <m/>
  </r>
  <r>
    <n v="80533628"/>
    <s v="1250252244"/>
    <x v="1"/>
    <d v="2022-02-21T00:00:00"/>
    <s v="540201227 "/>
    <s v="DAIMLER - CC"/>
    <s v="OK"/>
    <n v="76"/>
    <s v="16/03/2022"/>
    <x v="31"/>
    <s v="Sim"/>
    <s v=""/>
    <s v="09/03/2022"/>
    <m/>
    <s v=""/>
    <m/>
    <s v="Sem Pendencia"/>
    <s v="2205035982"/>
    <e v="#N/A"/>
    <s v=""/>
    <s v="VERDE"/>
    <e v="#N/A"/>
    <d v="2022-02-23T00:00:00"/>
    <n v="-13"/>
    <m/>
    <m/>
    <x v="0"/>
    <s v="16/03/2022"/>
    <s v="16/03/2022"/>
    <x v="0"/>
    <e v="#N/A"/>
    <s v=""/>
    <m/>
    <m/>
    <m/>
    <m/>
    <m/>
    <m/>
    <m/>
    <m/>
  </r>
  <r>
    <n v="80533636"/>
    <s v="1250252245"/>
    <x v="1"/>
    <d v="2022-02-21T00:00:00"/>
    <s v="540201230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09T00:00:00"/>
    <n v="1"/>
    <m/>
    <m/>
    <x v="6"/>
    <s v=""/>
    <s v=""/>
    <x v="2"/>
    <e v="#N/A"/>
    <s v=""/>
    <m/>
    <m/>
    <m/>
    <m/>
    <m/>
    <m/>
    <m/>
    <m/>
  </r>
  <r>
    <n v="80533662"/>
    <s v="1250252246"/>
    <x v="1"/>
    <d v="2022-02-21T00:00:00"/>
    <s v="540201259 "/>
    <s v="DAIMLER - CC"/>
    <s v="OK"/>
    <n v="60"/>
    <s v="21/03/2022"/>
    <x v="13"/>
    <s v="Não"/>
    <s v=""/>
    <s v=""/>
    <m/>
    <s v=""/>
    <m/>
    <s v="Sem Pendencia"/>
    <s v="2204776946"/>
    <e v="#N/A"/>
    <d v="2022-03-11T00:00:00"/>
    <s v="VERDE"/>
    <e v="#N/A"/>
    <d v="2022-03-07T00:00:00"/>
    <n v="-1"/>
    <m/>
    <m/>
    <x v="4"/>
    <s v=""/>
    <s v=""/>
    <x v="1"/>
    <e v="#N/A"/>
    <s v=""/>
    <m/>
    <m/>
    <m/>
    <m/>
    <m/>
    <m/>
    <m/>
    <m/>
  </r>
  <r>
    <n v="80533666"/>
    <s v="1250252250"/>
    <x v="1"/>
    <d v="2022-02-21T00:00:00"/>
    <s v="540201114 "/>
    <s v="DAIMLER - CC"/>
    <s v="OK"/>
    <n v="60"/>
    <s v="23/02/2022"/>
    <x v="3"/>
    <s v="Não"/>
    <s v=""/>
    <s v=""/>
    <m/>
    <s v=""/>
    <m/>
    <s v="Sem Pendencia"/>
    <s v="2203609981"/>
    <e v="#N/A"/>
    <d v="2022-02-23T00:00:00"/>
    <s v="VERDE"/>
    <e v="#N/A"/>
    <d v="2022-03-04T00:00:00"/>
    <n v="-4"/>
    <m/>
    <m/>
    <x v="0"/>
    <s v="24/02/2022"/>
    <s v="24/02/2022"/>
    <x v="0"/>
    <e v="#N/A"/>
    <d v="2022-02-23T00:00:00"/>
    <s v="Sim"/>
    <m/>
    <m/>
    <m/>
    <m/>
    <m/>
    <m/>
    <m/>
  </r>
  <r>
    <n v="80533669"/>
    <s v="1250252252"/>
    <x v="1"/>
    <d v="2022-02-21T00:00:00"/>
    <s v="540201289 "/>
    <s v="DAIMLER - CC"/>
    <s v="OK"/>
    <n v="60"/>
    <s v="22/02/2022"/>
    <x v="1"/>
    <s v="Não"/>
    <s v=""/>
    <s v=""/>
    <m/>
    <s v=""/>
    <m/>
    <s v="Sem Pendencia"/>
    <s v="2203513712"/>
    <e v="#N/A"/>
    <d v="2022-02-22T00:00:00"/>
    <s v="VERDE"/>
    <e v="#N/A"/>
    <d v="2022-03-03T00:00:00"/>
    <n v="-5"/>
    <m/>
    <m/>
    <x v="0"/>
    <s v="24/02/2022"/>
    <s v="24/02/2022"/>
    <x v="0"/>
    <e v="#N/A"/>
    <d v="2022-02-23T00:00:00"/>
    <s v="Sim"/>
    <m/>
    <m/>
    <m/>
    <m/>
    <m/>
    <m/>
    <m/>
  </r>
  <r>
    <n v="80533674"/>
    <s v="1250252247"/>
    <x v="1"/>
    <d v="2022-02-21T00:00:00"/>
    <s v="540201260 "/>
    <s v="DAIMLER - CC"/>
    <s v="OK"/>
    <n v="60"/>
    <s v="21/03/2022"/>
    <x v="13"/>
    <s v="Não"/>
    <s v=""/>
    <s v=""/>
    <m/>
    <s v=""/>
    <m/>
    <s v="Sem Pendencia"/>
    <s v="2204730431"/>
    <e v="#N/A"/>
    <d v="2022-03-11T00:00:00"/>
    <s v="VERDE"/>
    <e v="#N/A"/>
    <d v="2022-03-03T00:00:00"/>
    <n v="-5"/>
    <m/>
    <m/>
    <x v="4"/>
    <s v=""/>
    <s v=""/>
    <x v="1"/>
    <e v="#N/A"/>
    <s v=""/>
    <m/>
    <m/>
    <m/>
    <m/>
    <m/>
    <m/>
    <m/>
    <m/>
  </r>
  <r>
    <n v="80533675"/>
    <s v="1250252249"/>
    <x v="1"/>
    <d v="2022-02-21T00:00:00"/>
    <s v="540201261 "/>
    <s v="DAIMLER - CC"/>
    <s v="OK"/>
    <n v="60"/>
    <s v="24/02/2022"/>
    <x v="6"/>
    <s v="Não"/>
    <s v=""/>
    <s v=""/>
    <m/>
    <s v=""/>
    <m/>
    <s v="Sem Pendencia"/>
    <s v="2203609965"/>
    <e v="#N/A"/>
    <d v="2022-02-23T00:00:00"/>
    <s v="VERDE"/>
    <e v="#N/A"/>
    <d v="2022-03-07T00:00:00"/>
    <n v="-1"/>
    <m/>
    <m/>
    <x v="0"/>
    <s v="24/02/2022"/>
    <s v="24/02/2022"/>
    <x v="0"/>
    <e v="#N/A"/>
    <d v="2022-02-23T00:00:00"/>
    <s v="Sim"/>
    <m/>
    <m/>
    <m/>
    <m/>
    <m/>
    <m/>
    <m/>
  </r>
  <r>
    <n v="80533676"/>
    <s v="1250252248"/>
    <x v="1"/>
    <d v="2022-02-21T00:00:00"/>
    <s v="540201262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0T00:00:00"/>
    <n v="2"/>
    <m/>
    <m/>
    <x v="6"/>
    <s v=""/>
    <s v=""/>
    <x v="2"/>
    <e v="#N/A"/>
    <s v=""/>
    <m/>
    <m/>
    <m/>
    <m/>
    <m/>
    <m/>
    <m/>
    <m/>
  </r>
  <r>
    <n v="80533677"/>
    <s v="1250252251"/>
    <x v="1"/>
    <d v="2022-02-21T00:00:00"/>
    <s v="540201263 "/>
    <s v="DAIMLER - CC"/>
    <s v="OK"/>
    <n v="60"/>
    <s v="23/02/2022"/>
    <x v="3"/>
    <s v="Não"/>
    <s v=""/>
    <s v=""/>
    <m/>
    <s v=""/>
    <m/>
    <s v="Sem Pendencia"/>
    <s v="2203609973"/>
    <e v="#N/A"/>
    <d v="2022-02-23T00:00:00"/>
    <s v="VERDE"/>
    <e v="#N/A"/>
    <d v="2022-03-04T00:00:00"/>
    <n v="-4"/>
    <m/>
    <m/>
    <x v="0"/>
    <s v="24/02/2022"/>
    <s v="24/02/2022"/>
    <x v="0"/>
    <e v="#N/A"/>
    <d v="2022-02-23T00:00:00"/>
    <s v="Sim"/>
    <m/>
    <m/>
    <m/>
    <m/>
    <m/>
    <m/>
    <m/>
  </r>
  <r>
    <n v="80533680"/>
    <s v="1250252259"/>
    <x v="1"/>
    <d v="2022-02-21T00:00:00"/>
    <s v="540201264 "/>
    <s v="DAIMLER - CC"/>
    <s v="OK"/>
    <n v="60"/>
    <s v="25/02/2022"/>
    <x v="28"/>
    <s v="Não"/>
    <s v=""/>
    <s v=""/>
    <m/>
    <s v=""/>
    <m/>
    <s v="Sem Pendencia"/>
    <s v="2203714262"/>
    <e v="#N/A"/>
    <d v="2022-02-24T00:00:00"/>
    <s v="VERDE"/>
    <e v="#N/A"/>
    <d v="2022-02-24T00:00:00"/>
    <n v="-12"/>
    <m/>
    <m/>
    <x v="0"/>
    <s v="02/03/2022"/>
    <s v="02/03/2022"/>
    <x v="0"/>
    <e v="#N/A"/>
    <d v="2022-02-24T00:00:00"/>
    <s v="Sim"/>
    <m/>
    <m/>
    <m/>
    <m/>
    <m/>
    <m/>
    <m/>
  </r>
  <r>
    <n v="80533681"/>
    <s v="1250252253"/>
    <x v="1"/>
    <d v="2022-02-21T00:00:00"/>
    <s v="540201265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2-24T00:00:00"/>
    <n v="-12"/>
    <m/>
    <m/>
    <x v="6"/>
    <s v=""/>
    <s v=""/>
    <x v="2"/>
    <e v="#N/A"/>
    <s v=""/>
    <m/>
    <m/>
    <m/>
    <m/>
    <m/>
    <m/>
    <m/>
    <m/>
  </r>
  <r>
    <n v="80533684"/>
    <s v="1250252254"/>
    <x v="1"/>
    <d v="2022-02-21T00:00:00"/>
    <s v="540201267 "/>
    <s v="DAIMLER - CC"/>
    <s v="OK"/>
    <n v="77"/>
    <s v=""/>
    <x v="7"/>
    <s v="Sim"/>
    <s v=""/>
    <s v="10/03/2022"/>
    <m/>
    <s v=""/>
    <m/>
    <s v="Sem Pendencia"/>
    <s v="          "/>
    <e v="#N/A"/>
    <s v=""/>
    <s v=""/>
    <e v="#N/A"/>
    <d v="2022-03-08T00:00:00"/>
    <n v="0"/>
    <m/>
    <m/>
    <x v="1"/>
    <s v=""/>
    <s v=""/>
    <x v="2"/>
    <e v="#N/A"/>
    <s v=""/>
    <m/>
    <m/>
    <m/>
    <m/>
    <m/>
    <m/>
    <m/>
    <m/>
  </r>
  <r>
    <n v="80533685"/>
    <s v="1250252262"/>
    <x v="1"/>
    <d v="2022-02-21T00:00:00"/>
    <s v="540201268 "/>
    <s v="DAIMLER - CC"/>
    <s v="OK"/>
    <n v="60"/>
    <s v="03/03/2022"/>
    <x v="19"/>
    <s v="Não"/>
    <s v=""/>
    <s v=""/>
    <m/>
    <s v=""/>
    <m/>
    <s v="Sem Pendencia"/>
    <s v="2203975724"/>
    <e v="#N/A"/>
    <d v="2022-03-02T00:00:00"/>
    <s v="VERDE"/>
    <e v="#N/A"/>
    <d v="2022-03-11T00:00:00"/>
    <n v="3"/>
    <m/>
    <m/>
    <x v="0"/>
    <s v="03/03/2022"/>
    <s v="03/03/2022"/>
    <x v="0"/>
    <e v="#N/A"/>
    <d v="2022-03-03T00:00:00"/>
    <s v="Sim"/>
    <m/>
    <m/>
    <m/>
    <m/>
    <m/>
    <m/>
    <m/>
  </r>
  <r>
    <n v="80533686"/>
    <s v="1250252255"/>
    <x v="1"/>
    <d v="2022-02-21T00:00:00"/>
    <s v="540201269 "/>
    <s v="DAIMLER - CC"/>
    <s v="OK"/>
    <n v="60"/>
    <s v="22/03/2022"/>
    <x v="5"/>
    <s v="Não"/>
    <s v=""/>
    <s v=""/>
    <m/>
    <s v=""/>
    <m/>
    <s v="Corrigido"/>
    <s v="2204459606"/>
    <e v="#N/A"/>
    <d v="2022-03-08T00:00:00"/>
    <s v="VERDE"/>
    <e v="#N/A"/>
    <d v="2022-03-10T00:00:00"/>
    <n v="2"/>
    <m/>
    <m/>
    <x v="4"/>
    <s v=""/>
    <s v=""/>
    <x v="1"/>
    <e v="#N/A"/>
    <s v=""/>
    <m/>
    <m/>
    <m/>
    <m/>
    <m/>
    <m/>
    <m/>
    <m/>
  </r>
  <r>
    <n v="80533688"/>
    <s v="1250252257"/>
    <x v="1"/>
    <d v="2022-02-21T00:00:00"/>
    <s v="540201272 "/>
    <s v="DAIMLER - CC"/>
    <s v="OK"/>
    <n v="60"/>
    <s v="14/03/2022"/>
    <x v="32"/>
    <s v="Não"/>
    <s v=""/>
    <s v=""/>
    <m/>
    <s v=""/>
    <m/>
    <s v="Corrigido"/>
    <s v="2204538468"/>
    <e v="#N/A"/>
    <d v="2022-03-09T00:00:00"/>
    <s v="VERDE"/>
    <e v="#N/A"/>
    <d v="2022-02-23T00:00:00"/>
    <n v="-13"/>
    <m/>
    <m/>
    <x v="4"/>
    <s v=""/>
    <s v=""/>
    <x v="1"/>
    <e v="#N/A"/>
    <d v="2022-03-11T00:00:00"/>
    <s v="Sim"/>
    <m/>
    <m/>
    <m/>
    <m/>
    <m/>
    <m/>
    <m/>
  </r>
  <r>
    <n v="80533689"/>
    <s v="1250252258"/>
    <x v="1"/>
    <d v="2022-02-21T00:00:00"/>
    <s v="540201276 "/>
    <s v="DAIMLER - CC"/>
    <s v="OK"/>
    <n v="84"/>
    <s v=""/>
    <x v="7"/>
    <s v="Sim"/>
    <s v=""/>
    <s v="17/03/2022"/>
    <m/>
    <s v=""/>
    <m/>
    <s v="Sem Pendencia"/>
    <s v="          "/>
    <e v="#N/A"/>
    <s v=""/>
    <s v=""/>
    <e v="#N/A"/>
    <d v="2022-03-10T00:00:00"/>
    <n v="2"/>
    <m/>
    <m/>
    <x v="1"/>
    <s v="21/03/2022"/>
    <s v="21/03/2022"/>
    <x v="2"/>
    <e v="#N/A"/>
    <s v=""/>
    <m/>
    <m/>
    <m/>
    <m/>
    <m/>
    <m/>
    <m/>
    <m/>
  </r>
  <r>
    <n v="80533703"/>
    <s v="1250252256"/>
    <x v="1"/>
    <d v="2022-02-21T00:00:00"/>
    <s v="540201277 "/>
    <s v="DAIMLER - CC"/>
    <s v="OK"/>
    <n v="77"/>
    <s v=""/>
    <x v="7"/>
    <s v="Sim"/>
    <s v=""/>
    <s v="10/03/2022"/>
    <m/>
    <s v=""/>
    <m/>
    <s v="Sem Pendencia"/>
    <s v="          "/>
    <e v="#N/A"/>
    <s v=""/>
    <s v=""/>
    <e v="#N/A"/>
    <d v="2022-03-10T00:00:00"/>
    <n v="2"/>
    <m/>
    <m/>
    <x v="1"/>
    <s v=""/>
    <s v=""/>
    <x v="2"/>
    <e v="#N/A"/>
    <s v=""/>
    <m/>
    <m/>
    <m/>
    <m/>
    <m/>
    <m/>
    <m/>
    <m/>
  </r>
  <r>
    <n v="80533704"/>
    <s v="1250252261"/>
    <x v="1"/>
    <d v="2022-02-21T00:00:00"/>
    <s v="540201280 "/>
    <s v="DAIMLER - CC"/>
    <s v="OK"/>
    <n v="60"/>
    <s v="25/03/2022"/>
    <x v="4"/>
    <s v="Não"/>
    <s v="22/03/2022"/>
    <s v=""/>
    <m/>
    <s v=""/>
    <m/>
    <s v="Sem Pendencia"/>
    <s v="          "/>
    <e v="#N/A"/>
    <s v=""/>
    <s v=""/>
    <e v="#N/A"/>
    <d v="2022-03-10T00:00:00"/>
    <n v="2"/>
    <m/>
    <m/>
    <x v="6"/>
    <s v=""/>
    <s v=""/>
    <x v="1"/>
    <e v="#N/A"/>
    <s v=""/>
    <m/>
    <m/>
    <m/>
    <m/>
    <m/>
    <m/>
    <m/>
    <m/>
  </r>
  <r>
    <n v="80533706"/>
    <s v="1250252260"/>
    <x v="1"/>
    <d v="2022-02-21T00:00:00"/>
    <s v="540201282 "/>
    <s v="DAIMLER - CC"/>
    <s v="OK"/>
    <n v="60"/>
    <s v="21/03/2022"/>
    <x v="13"/>
    <s v="Não"/>
    <s v=""/>
    <s v=""/>
    <m/>
    <s v=""/>
    <m/>
    <s v="Sem Pendencia"/>
    <s v="          "/>
    <e v="#N/A"/>
    <s v=""/>
    <s v=""/>
    <e v="#N/A"/>
    <d v="2022-02-24T00:00:00"/>
    <n v="-12"/>
    <m/>
    <m/>
    <x v="2"/>
    <s v=""/>
    <s v=""/>
    <x v="1"/>
    <e v="#N/A"/>
    <s v=""/>
    <m/>
    <m/>
    <m/>
    <m/>
    <m/>
    <m/>
    <m/>
    <m/>
  </r>
  <r>
    <n v="80533707"/>
    <s v="1250252264"/>
    <x v="1"/>
    <d v="2022-02-21T00:00:00"/>
    <s v="540201292 "/>
    <s v="DAIMLER - CC"/>
    <s v="OK"/>
    <n v="60"/>
    <s v="24/02/2022"/>
    <x v="6"/>
    <s v="Não"/>
    <s v=""/>
    <s v=""/>
    <m/>
    <s v=""/>
    <m/>
    <s v="Sem Pendencia"/>
    <s v="2204212473"/>
    <e v="#N/A"/>
    <d v="2022-03-04T00:00:00"/>
    <s v="VERDE"/>
    <e v="#N/A"/>
    <d v="2022-03-10T00:00:00"/>
    <n v="2"/>
    <m/>
    <m/>
    <x v="2"/>
    <s v="18/03/2022"/>
    <s v="18/03/2022"/>
    <x v="0"/>
    <e v="#N/A"/>
    <d v="2022-03-14T00:00:00"/>
    <s v="Sim"/>
    <m/>
    <m/>
    <m/>
    <m/>
    <m/>
    <m/>
    <m/>
  </r>
  <r>
    <n v="80533715"/>
    <s v="1250252263"/>
    <x v="1"/>
    <d v="2022-02-21T00:00:00"/>
    <s v="540201283 "/>
    <s v="DAIMLER - CC"/>
    <s v="OK"/>
    <n v="77"/>
    <s v="24/03/2022"/>
    <x v="24"/>
    <s v="Sim"/>
    <s v=""/>
    <s v="10/03/2022"/>
    <m/>
    <s v=""/>
    <m/>
    <s v="Sem Pendencia"/>
    <s v="          "/>
    <e v="#N/A"/>
    <s v=""/>
    <s v=""/>
    <e v="#N/A"/>
    <d v="2022-03-10T00:00:00"/>
    <n v="2"/>
    <m/>
    <m/>
    <x v="1"/>
    <s v=""/>
    <s v=""/>
    <x v="1"/>
    <e v="#N/A"/>
    <s v=""/>
    <m/>
    <m/>
    <m/>
    <m/>
    <m/>
    <m/>
    <m/>
    <m/>
  </r>
  <r>
    <n v="80533720"/>
    <s v="1250252265"/>
    <x v="1"/>
    <d v="2022-02-21T00:00:00"/>
    <s v="540201296 "/>
    <s v="DAIMLER - CC"/>
    <s v="OK"/>
    <n v="60"/>
    <s v="16/03/2022"/>
    <x v="31"/>
    <s v="Não"/>
    <s v=""/>
    <s v=""/>
    <m/>
    <s v=""/>
    <m/>
    <s v="Sem Pendencia"/>
    <s v="2204969205"/>
    <e v="#N/A"/>
    <s v=""/>
    <s v="VERDE"/>
    <e v="#N/A"/>
    <d v="2022-03-10T00:00:00"/>
    <n v="2"/>
    <m/>
    <m/>
    <x v="2"/>
    <s v="16/03/2022"/>
    <s v="16/03/2022"/>
    <x v="0"/>
    <e v="#N/A"/>
    <s v=""/>
    <m/>
    <m/>
    <m/>
    <m/>
    <m/>
    <m/>
    <m/>
    <m/>
  </r>
  <r>
    <n v="80533723"/>
    <s v="1250252267"/>
    <x v="1"/>
    <d v="2022-02-21T00:00:00"/>
    <s v="540201285 "/>
    <s v="DAIMLER - CC"/>
    <s v="OK"/>
    <n v="60"/>
    <s v=""/>
    <x v="7"/>
    <s v="Não"/>
    <s v=""/>
    <s v=""/>
    <m/>
    <s v=""/>
    <m/>
    <s v="Sem Pendencia"/>
    <s v="2204075808"/>
    <e v="#N/A"/>
    <d v="2022-03-03T00:00:00"/>
    <s v="VERDE"/>
    <e v="#N/A"/>
    <d v="2022-03-10T00:00:00"/>
    <n v="2"/>
    <m/>
    <m/>
    <x v="4"/>
    <s v=""/>
    <s v=""/>
    <x v="2"/>
    <e v="#N/A"/>
    <s v=""/>
    <m/>
    <m/>
    <m/>
    <m/>
    <m/>
    <m/>
    <m/>
    <m/>
  </r>
  <r>
    <n v="80533724"/>
    <s v="1250252266"/>
    <x v="1"/>
    <d v="2022-02-21T00:00:00"/>
    <s v="540201286 "/>
    <s v="DAIMLER - CC"/>
    <s v="OK"/>
    <n v="77"/>
    <s v=""/>
    <x v="7"/>
    <s v="Sim"/>
    <s v=""/>
    <s v="10/03/2022"/>
    <m/>
    <s v=""/>
    <m/>
    <s v="Sem Pendencia"/>
    <s v="          "/>
    <e v="#N/A"/>
    <s v=""/>
    <s v=""/>
    <e v="#N/A"/>
    <d v="2022-02-24T00:00:00"/>
    <n v="-12"/>
    <m/>
    <m/>
    <x v="1"/>
    <s v=""/>
    <s v=""/>
    <x v="2"/>
    <e v="#N/A"/>
    <s v=""/>
    <m/>
    <m/>
    <m/>
    <m/>
    <m/>
    <m/>
    <m/>
    <m/>
  </r>
  <r>
    <n v="80533728"/>
    <s v="1250252277"/>
    <x v="1"/>
    <d v="2022-02-21T00:00:00"/>
    <s v="540201287 "/>
    <s v="DAIMLER - CC"/>
    <s v="OK"/>
    <n v="60"/>
    <s v="08/03/2022"/>
    <x v="29"/>
    <s v="Não"/>
    <s v=""/>
    <s v=""/>
    <m/>
    <s v=""/>
    <m/>
    <s v="Sem Pendencia"/>
    <s v="2204076006"/>
    <e v="#N/A"/>
    <d v="2022-03-03T00:00:00"/>
    <s v="VERDE"/>
    <e v="#N/A"/>
    <d v="2022-03-10T00:00:00"/>
    <n v="2"/>
    <m/>
    <m/>
    <x v="0"/>
    <s v="08/03/2022"/>
    <s v="08/03/2022"/>
    <x v="0"/>
    <e v="#N/A"/>
    <d v="2022-03-07T00:00:00"/>
    <s v="Sim"/>
    <m/>
    <m/>
    <m/>
    <m/>
    <m/>
    <m/>
    <m/>
  </r>
  <r>
    <n v="80533729"/>
    <s v="1250252268"/>
    <x v="1"/>
    <d v="2022-02-21T00:00:00"/>
    <s v="540201303 "/>
    <s v="DAIMLER - CC"/>
    <s v="OK"/>
    <n v="60"/>
    <s v="23/03/2022"/>
    <x v="27"/>
    <s v="Não"/>
    <s v=""/>
    <s v=""/>
    <m/>
    <s v=""/>
    <m/>
    <s v="Sem Pendencia"/>
    <s v="          "/>
    <e v="#N/A"/>
    <s v=""/>
    <s v=""/>
    <e v="#N/A"/>
    <d v="2022-03-08T00:00:00"/>
    <n v="0"/>
    <m/>
    <m/>
    <x v="2"/>
    <s v=""/>
    <s v=""/>
    <x v="1"/>
    <e v="#N/A"/>
    <s v=""/>
    <m/>
    <m/>
    <m/>
    <m/>
    <m/>
    <m/>
    <m/>
    <m/>
  </r>
  <r>
    <n v="80533777"/>
    <s v="1250252272"/>
    <x v="1"/>
    <d v="2022-02-21T00:00:00"/>
    <s v="540201304 "/>
    <s v="DAIMLER - CC"/>
    <s v="OK"/>
    <n v="60"/>
    <s v="23/02/2022"/>
    <x v="3"/>
    <s v="Não"/>
    <s v=""/>
    <s v=""/>
    <m/>
    <s v=""/>
    <m/>
    <s v="Sem Pendencia"/>
    <s v="2203513739"/>
    <e v="#N/A"/>
    <d v="2022-02-22T00:00:00"/>
    <s v="VERDE"/>
    <e v="#N/A"/>
    <d v="2022-03-10T00:00:00"/>
    <n v="2"/>
    <m/>
    <m/>
    <x v="0"/>
    <s v="02/03/2022"/>
    <s v="02/03/2022"/>
    <x v="0"/>
    <e v="#N/A"/>
    <d v="2022-02-23T00:00:00"/>
    <s v="Sim"/>
    <m/>
    <m/>
    <m/>
    <m/>
    <m/>
    <m/>
    <m/>
  </r>
  <r>
    <n v="80533786"/>
    <s v="1250252269"/>
    <x v="1"/>
    <d v="2022-02-21T00:00:00"/>
    <s v="540201305 "/>
    <s v="DAIMLER - CC"/>
    <s v="OK"/>
    <n v="60"/>
    <s v="22/03/2022"/>
    <x v="5"/>
    <s v="Não"/>
    <s v=""/>
    <s v=""/>
    <m/>
    <s v=""/>
    <m/>
    <s v="Corrigido"/>
    <s v="2204211426"/>
    <e v="#N/A"/>
    <d v="2022-03-04T00:00:00"/>
    <s v="VERDE"/>
    <e v="#N/A"/>
    <d v="2022-02-23T00:00:00"/>
    <n v="-13"/>
    <m/>
    <m/>
    <x v="2"/>
    <s v=""/>
    <s v=""/>
    <x v="1"/>
    <e v="#N/A"/>
    <s v=""/>
    <m/>
    <m/>
    <m/>
    <m/>
    <m/>
    <m/>
    <m/>
    <m/>
  </r>
  <r>
    <n v="80533788"/>
    <s v="1250252270"/>
    <x v="1"/>
    <d v="2022-02-21T00:00:00"/>
    <s v="540201307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08T00:00:00"/>
    <n v="0"/>
    <m/>
    <m/>
    <x v="1"/>
    <s v=""/>
    <s v=""/>
    <x v="2"/>
    <e v="#N/A"/>
    <s v=""/>
    <m/>
    <m/>
    <m/>
    <m/>
    <m/>
    <m/>
    <m/>
    <m/>
  </r>
  <r>
    <n v="80533819"/>
    <s v="1250252273"/>
    <x v="1"/>
    <d v="2022-02-21T00:00:00"/>
    <s v="540201310 "/>
    <s v="DAIMLER - CC"/>
    <s v="OK"/>
    <n v="60"/>
    <s v="22/03/2022"/>
    <x v="5"/>
    <s v="Não"/>
    <s v=""/>
    <s v=""/>
    <m/>
    <s v=""/>
    <m/>
    <s v="Sem Pendencia"/>
    <s v="          "/>
    <e v="#N/A"/>
    <s v=""/>
    <s v=""/>
    <e v="#N/A"/>
    <d v="2022-03-09T00:00:00"/>
    <n v="1"/>
    <m/>
    <m/>
    <x v="2"/>
    <s v=""/>
    <s v=""/>
    <x v="1"/>
    <e v="#N/A"/>
    <s v=""/>
    <m/>
    <m/>
    <m/>
    <m/>
    <m/>
    <m/>
    <m/>
    <m/>
  </r>
  <r>
    <n v="80533832"/>
    <s v="1250252271"/>
    <x v="1"/>
    <d v="2022-02-21T00:00:00"/>
    <s v="540201312 "/>
    <s v="DAIMLER - CC"/>
    <s v="OK"/>
    <n v="60"/>
    <s v="18/03/2022"/>
    <x v="18"/>
    <s v="Não"/>
    <s v=""/>
    <s v=""/>
    <m/>
    <s v=""/>
    <m/>
    <s v="Sem Pendencia"/>
    <s v="2204633088"/>
    <e v="#N/A"/>
    <d v="2022-03-10T00:00:00"/>
    <s v="VERDE"/>
    <e v="#N/A"/>
    <d v="2022-03-11T00:00:00"/>
    <n v="3"/>
    <m/>
    <m/>
    <x v="3"/>
    <s v="18/03/2022"/>
    <s v="18/03/2022"/>
    <x v="0"/>
    <e v="#N/A"/>
    <s v=""/>
    <m/>
    <m/>
    <m/>
    <m/>
    <m/>
    <m/>
    <m/>
    <m/>
  </r>
  <r>
    <n v="80533834"/>
    <s v="1250252385"/>
    <x v="1"/>
    <d v="2022-02-21T00:00:00"/>
    <s v="540201317 "/>
    <s v="DAIMLER - CC"/>
    <s v="OK"/>
    <n v="77"/>
    <s v=""/>
    <x v="7"/>
    <s v="Sim"/>
    <s v=""/>
    <s v="10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835"/>
    <s v="1250252274"/>
    <x v="1"/>
    <d v="2022-02-21T00:00:00"/>
    <s v="540201315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2-24T00:00:00"/>
    <n v="-12"/>
    <m/>
    <m/>
    <x v="1"/>
    <s v=""/>
    <s v=""/>
    <x v="2"/>
    <e v="#N/A"/>
    <s v=""/>
    <m/>
    <m/>
    <m/>
    <m/>
    <m/>
    <m/>
    <m/>
    <m/>
  </r>
  <r>
    <n v="80533837"/>
    <s v="1250252391"/>
    <x v="1"/>
    <d v="2022-02-21T00:00:00"/>
    <s v="540201325 "/>
    <s v="DAIMLER - CC"/>
    <s v="OK"/>
    <n v="60"/>
    <s v="23/02/2022"/>
    <x v="3"/>
    <s v="Não"/>
    <s v=""/>
    <s v=""/>
    <m/>
    <s v=""/>
    <m/>
    <s v="Sem Pendencia"/>
    <s v="2203657714"/>
    <e v="#N/A"/>
    <d v="2022-02-23T00:00:00"/>
    <s v="VERDE"/>
    <e v="#N/A"/>
    <d v="2022-02-24T00:00:00"/>
    <n v="-12"/>
    <m/>
    <m/>
    <x v="3"/>
    <s v="17/03/2022"/>
    <s v="17/03/2022"/>
    <x v="0"/>
    <e v="#N/A"/>
    <d v="2022-02-24T00:00:00"/>
    <s v="Sim"/>
    <m/>
    <m/>
    <m/>
    <m/>
    <m/>
    <m/>
    <m/>
  </r>
  <r>
    <n v="80533873"/>
    <s v="1250252276"/>
    <x v="1"/>
    <d v="2022-02-21T00:00:00"/>
    <s v="540201360 "/>
    <s v="DAIMLER - CC"/>
    <s v="OK"/>
    <n v="60"/>
    <s v="17/03/2022"/>
    <x v="23"/>
    <s v="Não"/>
    <s v=""/>
    <s v=""/>
    <m/>
    <s v=""/>
    <m/>
    <s v="Sem Pendencia"/>
    <s v="2204836329"/>
    <e v="#N/A"/>
    <d v="2022-03-14T00:00:00"/>
    <s v="VERDE"/>
    <e v="#N/A"/>
    <d v="2022-03-11T00:00:00"/>
    <n v="3"/>
    <m/>
    <m/>
    <x v="0"/>
    <s v="17/03/2022"/>
    <s v="17/03/2022"/>
    <x v="0"/>
    <e v="#N/A"/>
    <s v=""/>
    <m/>
    <m/>
    <m/>
    <m/>
    <m/>
    <m/>
    <m/>
    <m/>
  </r>
  <r>
    <n v="80533876"/>
    <s v="1250252275"/>
    <x v="1"/>
    <d v="2022-02-21T00:00:00"/>
    <s v="540201327 "/>
    <s v="DAIMLER - CC"/>
    <s v="OK"/>
    <n v="60"/>
    <s v="08/03/2022"/>
    <x v="29"/>
    <s v="Não"/>
    <s v=""/>
    <s v=""/>
    <m/>
    <s v=""/>
    <m/>
    <s v="Sem Pendencia"/>
    <s v="2204066760"/>
    <e v="#N/A"/>
    <d v="2022-03-03T00:00:00"/>
    <s v="VERDE"/>
    <e v="#N/A"/>
    <d v="2022-02-24T00:00:00"/>
    <n v="-12"/>
    <m/>
    <m/>
    <x v="0"/>
    <s v="08/03/2022"/>
    <s v="08/03/2022"/>
    <x v="0"/>
    <e v="#N/A"/>
    <d v="2022-03-07T00:00:00"/>
    <s v="Sim"/>
    <m/>
    <m/>
    <m/>
    <m/>
    <m/>
    <m/>
    <m/>
  </r>
  <r>
    <n v="80533878"/>
    <s v="1250252278"/>
    <x v="1"/>
    <d v="2022-02-21T00:00:00"/>
    <s v="540201328 "/>
    <s v="DAIMLER - CC"/>
    <s v="OK"/>
    <n v="60"/>
    <s v="21/03/2022"/>
    <x v="13"/>
    <s v="Não"/>
    <s v=""/>
    <s v=""/>
    <m/>
    <s v=""/>
    <m/>
    <s v="Sem Pendencia"/>
    <s v="2204211434"/>
    <e v="#N/A"/>
    <d v="2022-03-04T00:00:00"/>
    <s v="VERDE"/>
    <e v="#N/A"/>
    <d v="2022-02-23T00:00:00"/>
    <n v="-13"/>
    <m/>
    <m/>
    <x v="3"/>
    <s v="21/03/2022"/>
    <s v="21/03/2022"/>
    <x v="0"/>
    <e v="#N/A"/>
    <s v=""/>
    <m/>
    <m/>
    <m/>
    <m/>
    <m/>
    <m/>
    <m/>
    <m/>
  </r>
  <r>
    <n v="80533880"/>
    <s v="1250252392"/>
    <x v="1"/>
    <d v="2022-02-21T00:00:00"/>
    <s v="540201342 "/>
    <s v="DAIMLER - CC"/>
    <s v="OK"/>
    <n v="60"/>
    <s v="28/03/2022"/>
    <x v="33"/>
    <s v="Não"/>
    <s v=""/>
    <s v=""/>
    <m/>
    <s v=""/>
    <m/>
    <s v="Sem Pendencia"/>
    <s v="2203815999"/>
    <e v="#N/A"/>
    <d v="2022-02-25T00:00:00"/>
    <s v="VERMELHO"/>
    <e v="#N/A"/>
    <d v="2022-02-22T00:00:00"/>
    <n v="-14"/>
    <m/>
    <m/>
    <x v="4"/>
    <s v=""/>
    <s v=""/>
    <x v="1"/>
    <e v="#N/A"/>
    <s v=""/>
    <m/>
    <m/>
    <m/>
    <m/>
    <m/>
    <m/>
    <m/>
    <m/>
  </r>
  <r>
    <n v="80533881"/>
    <s v="1250252279"/>
    <x v="1"/>
    <d v="2022-02-21T00:00:00"/>
    <s v="540201343 "/>
    <s v="DAIMLER - CC"/>
    <s v="OK"/>
    <n v="60"/>
    <s v="21/03/2022"/>
    <x v="13"/>
    <s v="Não"/>
    <s v=""/>
    <s v=""/>
    <m/>
    <s v=""/>
    <m/>
    <s v="Sem Pendencia"/>
    <s v="2205152938"/>
    <e v="#N/A"/>
    <s v=""/>
    <s v=""/>
    <e v="#N/A"/>
    <d v="2022-02-24T00:00:00"/>
    <n v="-12"/>
    <m/>
    <m/>
    <x v="2"/>
    <s v="21/03/2022"/>
    <s v="21/03/2022"/>
    <x v="0"/>
    <e v="#N/A"/>
    <s v=""/>
    <m/>
    <m/>
    <m/>
    <m/>
    <m/>
    <m/>
    <m/>
    <m/>
  </r>
  <r>
    <n v="80533893"/>
    <s v="1250252284"/>
    <x v="1"/>
    <d v="2022-02-21T00:00:00"/>
    <s v="540201344 "/>
    <s v="DAIMLER - CC"/>
    <s v="OK"/>
    <n v="60"/>
    <s v="25/02/2022"/>
    <x v="28"/>
    <s v="Não"/>
    <s v=""/>
    <s v=""/>
    <m/>
    <s v=""/>
    <m/>
    <s v="Sem Pendencia"/>
    <s v="2203696140"/>
    <e v="#N/A"/>
    <d v="2022-02-24T00:00:00"/>
    <s v="VERDE"/>
    <e v="#N/A"/>
    <d v="2022-03-14T00:00:00"/>
    <n v="6"/>
    <m/>
    <m/>
    <x v="0"/>
    <s v="25/02/2022"/>
    <s v="25/02/2022"/>
    <x v="0"/>
    <e v="#N/A"/>
    <d v="2022-02-24T00:00:00"/>
    <s v="Sim"/>
    <m/>
    <m/>
    <m/>
    <m/>
    <m/>
    <m/>
    <m/>
  </r>
  <r>
    <n v="80533897"/>
    <s v="1250252280"/>
    <x v="1"/>
    <d v="2022-02-21T00:00:00"/>
    <s v="540201346 "/>
    <s v="DAIMLER - CC"/>
    <s v="OK"/>
    <n v="60"/>
    <s v="03/02/2022"/>
    <x v="22"/>
    <s v="Não"/>
    <s v=""/>
    <s v=""/>
    <m/>
    <s v=""/>
    <m/>
    <s v="Sem Pendencia"/>
    <s v="2203513704"/>
    <e v="#N/A"/>
    <d v="2022-02-22T00:00:00"/>
    <s v="VERDE"/>
    <e v="#N/A"/>
    <d v="2022-02-24T00:00:00"/>
    <n v="-12"/>
    <m/>
    <m/>
    <x v="0"/>
    <s v="03/03/2022"/>
    <s v="03/03/2022"/>
    <x v="0"/>
    <e v="#N/A"/>
    <d v="2022-03-02T00:00:00"/>
    <s v="Sim"/>
    <m/>
    <m/>
    <m/>
    <m/>
    <m/>
    <m/>
    <m/>
  </r>
  <r>
    <n v="80533913"/>
    <s v="1250252281"/>
    <x v="1"/>
    <d v="2022-02-21T00:00:00"/>
    <s v="540201348 "/>
    <s v="DAIMLER - CC"/>
    <s v="OK"/>
    <n v="60"/>
    <s v="21/03/2022"/>
    <x v="13"/>
    <s v="Não"/>
    <s v=""/>
    <s v=""/>
    <m/>
    <s v=""/>
    <m/>
    <s v="Sem Pendencia"/>
    <s v="          "/>
    <e v="#N/A"/>
    <s v=""/>
    <s v=""/>
    <e v="#N/A"/>
    <d v="2022-03-04T00:00:00"/>
    <n v="-4"/>
    <m/>
    <m/>
    <x v="4"/>
    <s v=""/>
    <s v=""/>
    <x v="1"/>
    <e v="#N/A"/>
    <s v=""/>
    <m/>
    <m/>
    <m/>
    <m/>
    <m/>
    <m/>
    <m/>
    <m/>
  </r>
  <r>
    <n v="80533919"/>
    <s v="1250252283"/>
    <x v="1"/>
    <d v="2022-02-21T00:00:00"/>
    <s v="540201347 "/>
    <s v="DAIMLER - CC"/>
    <s v="OK"/>
    <n v="60"/>
    <s v="25/02/2022"/>
    <x v="28"/>
    <s v="Não"/>
    <s v=""/>
    <s v=""/>
    <m/>
    <s v=""/>
    <m/>
    <s v="Sem Pendencia"/>
    <s v="2203695055"/>
    <e v="#N/A"/>
    <d v="2022-02-24T00:00:00"/>
    <s v="VERDE"/>
    <e v="#N/A"/>
    <d v="2022-03-03T00:00:00"/>
    <n v="-5"/>
    <m/>
    <m/>
    <x v="0"/>
    <s v="25/02/2022"/>
    <s v="25/02/2022"/>
    <x v="0"/>
    <e v="#N/A"/>
    <d v="2022-02-24T00:00:00"/>
    <s v="Sim"/>
    <m/>
    <m/>
    <m/>
    <m/>
    <m/>
    <m/>
    <m/>
  </r>
  <r>
    <n v="80533927"/>
    <s v="1250252282"/>
    <x v="1"/>
    <d v="2022-02-21T00:00:00"/>
    <s v="540201361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944"/>
    <s v="1250252285"/>
    <x v="1"/>
    <d v="2022-02-21T00:00:00"/>
    <s v="540201349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2-22T00:00:00"/>
    <n v="-14"/>
    <m/>
    <m/>
    <x v="1"/>
    <s v=""/>
    <s v=""/>
    <x v="2"/>
    <e v="#N/A"/>
    <s v=""/>
    <m/>
    <m/>
    <m/>
    <m/>
    <m/>
    <m/>
    <m/>
    <m/>
  </r>
  <r>
    <n v="80533945"/>
    <s v="1250252286"/>
    <x v="1"/>
    <d v="2022-02-21T00:00:00"/>
    <s v="540201350 "/>
    <s v="DAIMLER - CC"/>
    <s v="OK"/>
    <n v="60"/>
    <s v="24/02/2022"/>
    <x v="6"/>
    <s v="Não"/>
    <s v=""/>
    <s v=""/>
    <m/>
    <s v=""/>
    <m/>
    <s v="Sem Pendencia"/>
    <s v="2203508743"/>
    <e v="#N/A"/>
    <d v="2022-02-22T00:00:00"/>
    <s v="VERDE"/>
    <e v="#N/A"/>
    <d v="2022-02-22T00:00:00"/>
    <n v="-14"/>
    <m/>
    <m/>
    <x v="0"/>
    <s v="24/02/2022"/>
    <s v="24/02/2022"/>
    <x v="0"/>
    <e v="#N/A"/>
    <d v="2022-02-23T00:00:00"/>
    <s v="Sim"/>
    <m/>
    <m/>
    <m/>
    <m/>
    <m/>
    <m/>
    <m/>
  </r>
  <r>
    <n v="80533946"/>
    <s v="1250252287"/>
    <x v="1"/>
    <d v="2022-02-21T00:00:00"/>
    <s v="540201359 "/>
    <s v="DAIMLER - CC"/>
    <s v="OK"/>
    <n v="60"/>
    <s v="02/03/2022"/>
    <x v="9"/>
    <s v="Não"/>
    <s v=""/>
    <s v=""/>
    <m/>
    <s v=""/>
    <m/>
    <s v="Sem Pendencia"/>
    <s v="2203815964"/>
    <e v="#N/A"/>
    <d v="2022-02-25T00:00:00"/>
    <s v="VERMELHO"/>
    <e v="#N/A"/>
    <d v="2022-02-23T00:00:00"/>
    <n v="-13"/>
    <m/>
    <m/>
    <x v="3"/>
    <s v="02/03/2022"/>
    <s v="02/03/2022"/>
    <x v="0"/>
    <e v="#N/A"/>
    <s v=""/>
    <m/>
    <m/>
    <m/>
    <m/>
    <m/>
    <m/>
    <m/>
    <m/>
  </r>
  <r>
    <n v="80533950"/>
    <s v="1250252288"/>
    <x v="1"/>
    <d v="2022-02-21T00:00:00"/>
    <s v="540201362 "/>
    <s v="DAIMLER - CC"/>
    <s v="OK"/>
    <n v="60"/>
    <s v="24/02/2022"/>
    <x v="6"/>
    <s v="Não"/>
    <s v=""/>
    <s v=""/>
    <m/>
    <s v=""/>
    <m/>
    <s v="Sem Pendencia"/>
    <s v="2203608640"/>
    <e v="#N/A"/>
    <d v="2022-02-23T00:00:00"/>
    <s v="VERDE"/>
    <e v="#N/A"/>
    <d v="2022-02-24T00:00:00"/>
    <n v="-12"/>
    <m/>
    <m/>
    <x v="0"/>
    <s v=""/>
    <s v=""/>
    <x v="1"/>
    <e v="#N/A"/>
    <d v="2022-02-23T00:00:00"/>
    <s v="Sim"/>
    <m/>
    <m/>
    <m/>
    <m/>
    <m/>
    <m/>
    <m/>
  </r>
  <r>
    <n v="80533955"/>
    <s v="1250252292"/>
    <x v="1"/>
    <d v="2022-02-21T00:00:00"/>
    <s v="540201353 "/>
    <s v="DAIMLER - CC"/>
    <s v="OK"/>
    <n v="60"/>
    <s v="24/02/2022"/>
    <x v="6"/>
    <s v="Não"/>
    <s v=""/>
    <s v=""/>
    <m/>
    <s v=""/>
    <m/>
    <s v="Sem Pendencia"/>
    <s v="2203608675"/>
    <e v="#N/A"/>
    <d v="2022-02-23T00:00:00"/>
    <s v="VERDE"/>
    <e v="#N/A"/>
    <d v="2022-03-07T00:00:00"/>
    <n v="-1"/>
    <m/>
    <m/>
    <x v="0"/>
    <s v="02/03/2022"/>
    <s v="02/03/2022"/>
    <x v="0"/>
    <e v="#N/A"/>
    <d v="2022-02-23T00:00:00"/>
    <s v="Sim"/>
    <m/>
    <m/>
    <m/>
    <m/>
    <m/>
    <m/>
    <m/>
  </r>
  <r>
    <n v="80533956"/>
    <s v="1250252289"/>
    <x v="1"/>
    <d v="2022-02-21T00:00:00"/>
    <s v="540201351 "/>
    <s v="DAIMLER - CC"/>
    <s v="OK"/>
    <n v="60"/>
    <s v="02/03/2022"/>
    <x v="9"/>
    <s v="Não"/>
    <s v=""/>
    <s v=""/>
    <m/>
    <s v=""/>
    <m/>
    <s v="Sem Pendencia"/>
    <s v="2203815956"/>
    <e v="#N/A"/>
    <d v="2022-02-25T00:00:00"/>
    <s v="VERDE"/>
    <e v="#N/A"/>
    <d v="2022-03-09T00:00:00"/>
    <n v="1"/>
    <m/>
    <m/>
    <x v="0"/>
    <s v="02/03/2022"/>
    <s v="02/03/2022"/>
    <x v="0"/>
    <e v="#N/A"/>
    <d v="2022-02-25T00:00:00"/>
    <s v="Sim"/>
    <m/>
    <m/>
    <m/>
    <m/>
    <m/>
    <m/>
    <m/>
  </r>
  <r>
    <n v="80533957"/>
    <s v="1250252290"/>
    <x v="1"/>
    <d v="2022-02-21T00:00:00"/>
    <s v="540201352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04T00:00:00"/>
    <n v="-4"/>
    <m/>
    <m/>
    <x v="1"/>
    <s v=""/>
    <s v=""/>
    <x v="2"/>
    <e v="#N/A"/>
    <s v=""/>
    <m/>
    <m/>
    <m/>
    <m/>
    <m/>
    <m/>
    <m/>
    <m/>
  </r>
  <r>
    <n v="80533959"/>
    <s v="1250252291"/>
    <x v="1"/>
    <d v="2022-02-21T00:00:00"/>
    <s v="540201355 "/>
    <s v="DAIMLER - CC"/>
    <s v="OK"/>
    <n v="60"/>
    <s v="17/03/2022"/>
    <x v="23"/>
    <s v="Não"/>
    <s v=""/>
    <s v=""/>
    <m/>
    <s v=""/>
    <m/>
    <s v="Sem Pendencia"/>
    <s v="2204075883"/>
    <e v="#N/A"/>
    <d v="2022-03-03T00:00:00"/>
    <s v="VERDE"/>
    <e v="#N/A"/>
    <d v="2022-03-04T00:00:00"/>
    <n v="-4"/>
    <m/>
    <m/>
    <x v="2"/>
    <s v="17/03/2022"/>
    <s v="17/03/2022"/>
    <x v="0"/>
    <e v="#N/A"/>
    <s v=""/>
    <m/>
    <m/>
    <m/>
    <m/>
    <m/>
    <m/>
    <m/>
    <m/>
  </r>
  <r>
    <n v="80533960"/>
    <s v="1250252294"/>
    <x v="1"/>
    <d v="2022-02-21T00:00:00"/>
    <s v="540201354 "/>
    <s v="DAIMLER - CC"/>
    <s v="OK"/>
    <n v="78"/>
    <s v="16/03/2022"/>
    <x v="31"/>
    <s v="Sim"/>
    <s v=""/>
    <s v="11/03/2022"/>
    <m/>
    <s v=""/>
    <m/>
    <s v="Sem Pendencia"/>
    <s v="2204949182"/>
    <e v="#N/A"/>
    <s v=""/>
    <s v="VERDE"/>
    <e v="#N/A"/>
    <d v="2022-03-11T00:00:00"/>
    <n v="3"/>
    <m/>
    <m/>
    <x v="1"/>
    <s v=""/>
    <s v=""/>
    <x v="1"/>
    <e v="#N/A"/>
    <s v=""/>
    <m/>
    <m/>
    <m/>
    <m/>
    <m/>
    <m/>
    <m/>
    <m/>
  </r>
  <r>
    <n v="80533961"/>
    <s v="1250252293"/>
    <x v="1"/>
    <d v="2022-02-21T00:00:00"/>
    <s v="540201356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09T00:00:00"/>
    <n v="1"/>
    <m/>
    <m/>
    <x v="1"/>
    <s v=""/>
    <s v=""/>
    <x v="2"/>
    <e v="#N/A"/>
    <s v=""/>
    <m/>
    <m/>
    <m/>
    <m/>
    <m/>
    <m/>
    <m/>
    <m/>
  </r>
  <r>
    <n v="80533964"/>
    <s v="1250252296"/>
    <x v="1"/>
    <d v="2022-02-21T00:00:00"/>
    <s v="540201130 "/>
    <s v="DAIMLER - CC"/>
    <s v="OK"/>
    <n v="60"/>
    <s v="18/03/2022"/>
    <x v="18"/>
    <s v="Não"/>
    <s v=""/>
    <s v=""/>
    <m/>
    <s v=""/>
    <m/>
    <s v="Sem Pendencia"/>
    <s v="2205125590"/>
    <e v="#N/A"/>
    <s v=""/>
    <s v="VERDE"/>
    <e v="#N/A"/>
    <d v="2022-03-09T00:00:00"/>
    <n v="1"/>
    <m/>
    <m/>
    <x v="3"/>
    <s v="21/03/2022"/>
    <s v="21/03/2022"/>
    <x v="0"/>
    <e v="#N/A"/>
    <s v=""/>
    <m/>
    <m/>
    <m/>
    <m/>
    <m/>
    <m/>
    <m/>
    <m/>
  </r>
  <r>
    <n v="80533972"/>
    <s v="1250252295"/>
    <x v="1"/>
    <d v="2022-02-21T00:00:00"/>
    <s v="540201357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10T00:00:00"/>
    <n v="2"/>
    <m/>
    <m/>
    <x v="1"/>
    <s v=""/>
    <s v=""/>
    <x v="2"/>
    <e v="#N/A"/>
    <s v=""/>
    <m/>
    <m/>
    <m/>
    <m/>
    <m/>
    <m/>
    <m/>
    <m/>
  </r>
  <r>
    <n v="80533975"/>
    <s v="1250252298"/>
    <x v="1"/>
    <d v="2022-02-21T00:00:00"/>
    <s v="540201358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08T00:00:00"/>
    <n v="0"/>
    <s v="Aguardando inspeção"/>
    <m/>
    <x v="1"/>
    <s v=""/>
    <s v=""/>
    <x v="2"/>
    <e v="#N/A"/>
    <s v=""/>
    <m/>
    <m/>
    <m/>
    <m/>
    <m/>
    <m/>
    <m/>
    <m/>
  </r>
  <r>
    <n v="80533978"/>
    <s v="1250252297"/>
    <x v="1"/>
    <d v="2022-02-21T00:00:00"/>
    <s v="540201135 "/>
    <s v="DAIMLER - CC"/>
    <s v="OK"/>
    <n v="60"/>
    <s v="18/03/2022"/>
    <x v="18"/>
    <s v="Não"/>
    <s v=""/>
    <s v=""/>
    <m/>
    <s v=""/>
    <m/>
    <s v="Sem Pendencia"/>
    <s v="2203846053"/>
    <e v="#N/A"/>
    <d v="2022-02-25T00:00:00"/>
    <s v="VERDE"/>
    <e v="#N/A"/>
    <d v="2022-03-07T00:00:00"/>
    <n v="-1"/>
    <m/>
    <m/>
    <x v="3"/>
    <s v="18/03/2022"/>
    <s v="18/03/2022"/>
    <x v="0"/>
    <e v="#N/A"/>
    <s v=""/>
    <m/>
    <m/>
    <m/>
    <m/>
    <m/>
    <m/>
    <m/>
    <m/>
  </r>
  <r>
    <n v="80534020"/>
    <s v="1250252299"/>
    <x v="1"/>
    <d v="2022-02-21T00:00:00"/>
    <s v="540201198 "/>
    <s v="DAIMLER - CC"/>
    <s v="OK"/>
    <n v="60"/>
    <s v="04/03/2022"/>
    <x v="12"/>
    <s v="Não"/>
    <s v=""/>
    <s v=""/>
    <m/>
    <s v=""/>
    <m/>
    <s v="Sem Pendencia"/>
    <s v="2204075794"/>
    <e v="#N/A"/>
    <d v="2022-03-03T00:00:00"/>
    <s v="VERDE"/>
    <e v="#N/A"/>
    <d v="2022-03-03T00:00:00"/>
    <n v="-5"/>
    <m/>
    <m/>
    <x v="0"/>
    <s v="16/03/2022"/>
    <s v="16/03/2022"/>
    <x v="0"/>
    <e v="#N/A"/>
    <s v=""/>
    <m/>
    <m/>
    <m/>
    <m/>
    <m/>
    <m/>
    <m/>
    <m/>
  </r>
  <r>
    <n v="80534053"/>
    <s v="1250252301"/>
    <x v="1"/>
    <d v="2022-02-21T00:00:00"/>
    <s v="540201363 "/>
    <s v="DAIMLER - CC"/>
    <s v="OK"/>
    <n v="60"/>
    <s v="22/02/2022"/>
    <x v="1"/>
    <s v="Não"/>
    <s v=""/>
    <s v=""/>
    <m/>
    <s v=""/>
    <m/>
    <s v="Sem Pendencia"/>
    <s v="2203508727"/>
    <e v="#N/A"/>
    <d v="2022-02-22T00:00:00"/>
    <s v="VERDE"/>
    <e v="#N/A"/>
    <d v="2022-03-04T00:00:00"/>
    <n v="-4"/>
    <m/>
    <m/>
    <x v="0"/>
    <s v="24/02/2022"/>
    <s v="24/02/2022"/>
    <x v="0"/>
    <e v="#N/A"/>
    <d v="2022-02-23T00:00:00"/>
    <s v="Sim"/>
    <m/>
    <m/>
    <m/>
    <m/>
    <m/>
    <m/>
    <m/>
  </r>
  <r>
    <n v="80534058"/>
    <s v="1250252300"/>
    <x v="1"/>
    <d v="2022-02-21T00:00:00"/>
    <s v="540201364 "/>
    <s v="DAIMLER - CC"/>
    <s v="OK"/>
    <n v="60"/>
    <s v="21/03/2022"/>
    <x v="13"/>
    <s v="Não"/>
    <s v=""/>
    <s v=""/>
    <m/>
    <s v=""/>
    <m/>
    <s v="Sem Pendencia"/>
    <s v="          "/>
    <e v="#N/A"/>
    <s v=""/>
    <s v=""/>
    <e v="#N/A"/>
    <d v="2022-03-03T00:00:00"/>
    <n v="-5"/>
    <m/>
    <m/>
    <x v="2"/>
    <s v="21/03/2022"/>
    <s v="21/03/2022"/>
    <x v="0"/>
    <e v="#N/A"/>
    <s v=""/>
    <m/>
    <m/>
    <m/>
    <m/>
    <m/>
    <m/>
    <m/>
    <m/>
  </r>
  <r>
    <n v="80534059"/>
    <s v="1250252302"/>
    <x v="1"/>
    <d v="2022-02-21T00:00:00"/>
    <s v="540201159 "/>
    <s v="DAIMLER - CC"/>
    <s v="OK"/>
    <n v="60"/>
    <s v="11/03/2022"/>
    <x v="8"/>
    <s v="Não"/>
    <s v=""/>
    <s v=""/>
    <m/>
    <s v=""/>
    <m/>
    <s v="Sem Pendencia"/>
    <s v="2203846088"/>
    <e v="#N/A"/>
    <d v="2022-02-25T00:00:00"/>
    <s v="VERDE"/>
    <e v="#N/A"/>
    <d v="2022-03-04T00:00:00"/>
    <n v="-4"/>
    <m/>
    <m/>
    <x v="0"/>
    <s v="11/03/2022"/>
    <s v="11/03/2022"/>
    <x v="0"/>
    <e v="#N/A"/>
    <d v="2022-03-10T00:00:00"/>
    <s v="Sim"/>
    <m/>
    <m/>
    <m/>
    <m/>
    <m/>
    <m/>
    <m/>
  </r>
  <r>
    <n v="80534084"/>
    <s v="1250252303"/>
    <x v="1"/>
    <d v="2022-02-21T00:00:00"/>
    <s v="540201162 "/>
    <s v="DAIMLER - CC"/>
    <s v="OK"/>
    <n v="60"/>
    <s v="22/02/2022"/>
    <x v="1"/>
    <s v="Não"/>
    <s v=""/>
    <s v=""/>
    <m/>
    <s v=""/>
    <m/>
    <s v="Sem Pendencia"/>
    <s v="2203512104"/>
    <e v="#N/A"/>
    <d v="2022-02-22T00:00:00"/>
    <s v="VERDE"/>
    <e v="#N/A"/>
    <d v="2022-03-07T00:00:00"/>
    <n v="-1"/>
    <m/>
    <m/>
    <x v="2"/>
    <s v="24/02/2022"/>
    <s v="24/02/2022"/>
    <x v="0"/>
    <e v="#N/A"/>
    <d v="2022-02-23T00:00:00"/>
    <s v="Sim"/>
    <m/>
    <m/>
    <m/>
    <m/>
    <m/>
    <m/>
    <m/>
  </r>
  <r>
    <n v="80534090"/>
    <s v="1250252304"/>
    <x v="1"/>
    <d v="2022-02-21T00:00:00"/>
    <s v="540201161 "/>
    <s v="DAIMLER - CC"/>
    <s v="OK"/>
    <n v="60"/>
    <s v="28/03/2022"/>
    <x v="33"/>
    <s v="Não"/>
    <s v=""/>
    <s v=""/>
    <m/>
    <s v=""/>
    <m/>
    <s v="Corrigido"/>
    <s v="          "/>
    <e v="#N/A"/>
    <s v=""/>
    <s v=""/>
    <e v="#N/A"/>
    <d v="2022-03-08T00:00:00"/>
    <n v="0"/>
    <m/>
    <m/>
    <x v="6"/>
    <s v=""/>
    <s v=""/>
    <x v="1"/>
    <e v="#N/A"/>
    <s v=""/>
    <m/>
    <m/>
    <m/>
    <m/>
    <m/>
    <m/>
    <m/>
    <m/>
  </r>
  <r>
    <n v="80534095"/>
    <s v="1250252306"/>
    <x v="1"/>
    <d v="2022-02-21T00:00:00"/>
    <s v="540201160 "/>
    <s v="DAIMLER - CC"/>
    <s v="OK"/>
    <n v="60"/>
    <s v="08/03/2022"/>
    <x v="29"/>
    <s v="Não"/>
    <s v=""/>
    <s v=""/>
    <m/>
    <s v=""/>
    <m/>
    <s v="Sem Pendencia"/>
    <s v="2204211108"/>
    <e v="#N/A"/>
    <d v="2022-03-04T00:00:00"/>
    <s v="VERDE"/>
    <e v="#N/A"/>
    <d v="2022-03-10T00:00:00"/>
    <n v="2"/>
    <m/>
    <m/>
    <x v="0"/>
    <s v="08/03/2022"/>
    <s v="08/03/2022"/>
    <x v="0"/>
    <e v="#N/A"/>
    <d v="2022-03-07T00:00:00"/>
    <s v="Sim"/>
    <m/>
    <m/>
    <m/>
    <m/>
    <m/>
    <m/>
    <m/>
  </r>
  <r>
    <n v="80534103"/>
    <s v="1250252305"/>
    <x v="1"/>
    <d v="2022-02-21T00:00:00"/>
    <s v="540201163 "/>
    <s v="DAIMLER - CC"/>
    <s v="OK"/>
    <n v="60"/>
    <s v=""/>
    <x v="7"/>
    <s v="Não"/>
    <s v=""/>
    <s v=""/>
    <m/>
    <s v=""/>
    <m/>
    <s v="Corrigido"/>
    <s v="          "/>
    <e v="#N/A"/>
    <s v=""/>
    <s v=""/>
    <e v="#N/A"/>
    <d v="2022-03-04T00:00:00"/>
    <n v="-4"/>
    <m/>
    <m/>
    <x v="6"/>
    <s v=""/>
    <s v=""/>
    <x v="2"/>
    <e v="#N/A"/>
    <s v=""/>
    <m/>
    <m/>
    <m/>
    <m/>
    <m/>
    <m/>
    <m/>
    <m/>
  </r>
  <r>
    <n v="80534119"/>
    <s v="1250252307"/>
    <x v="1"/>
    <d v="2022-02-21T00:00:00"/>
    <s v="540201164 "/>
    <s v="DAIMLER - CC"/>
    <s v="OK"/>
    <n v="60"/>
    <s v=""/>
    <x v="7"/>
    <s v="Não"/>
    <s v=""/>
    <s v=""/>
    <m/>
    <s v=""/>
    <m/>
    <s v="Corrigido"/>
    <s v="          "/>
    <e v="#N/A"/>
    <s v=""/>
    <s v=""/>
    <e v="#N/A"/>
    <d v="2022-03-08T00:00:00"/>
    <n v="0"/>
    <m/>
    <m/>
    <x v="6"/>
    <s v=""/>
    <s v=""/>
    <x v="2"/>
    <e v="#N/A"/>
    <s v=""/>
    <m/>
    <m/>
    <m/>
    <m/>
    <m/>
    <m/>
    <m/>
    <m/>
  </r>
  <r>
    <n v="80534124"/>
    <s v="1250252309"/>
    <x v="1"/>
    <d v="2022-02-21T00:00:00"/>
    <s v="540201165 "/>
    <s v="DAIMLER - CC"/>
    <s v="OK"/>
    <n v="60"/>
    <s v="23/02/2022"/>
    <x v="3"/>
    <s v="Não"/>
    <s v=""/>
    <s v=""/>
    <m/>
    <s v=""/>
    <m/>
    <s v="Sem Pendencia"/>
    <s v="2203512112"/>
    <e v="#N/A"/>
    <d v="2022-02-22T00:00:00"/>
    <s v="VERDE"/>
    <e v="#N/A"/>
    <d v="2022-03-10T00:00:00"/>
    <n v="2"/>
    <m/>
    <m/>
    <x v="0"/>
    <s v="24/02/2022"/>
    <s v="24/02/2022"/>
    <x v="0"/>
    <e v="#N/A"/>
    <d v="2022-02-23T00:00:00"/>
    <s v="Sim"/>
    <m/>
    <m/>
    <m/>
    <m/>
    <m/>
    <m/>
    <m/>
  </r>
  <r>
    <n v="80534127"/>
    <s v="1250252310"/>
    <x v="1"/>
    <d v="2022-02-21T00:00:00"/>
    <s v="540201166 "/>
    <s v="DAIMLER - CC"/>
    <s v="OK"/>
    <n v="60"/>
    <s v="23/02/2022"/>
    <x v="3"/>
    <s v="Não"/>
    <s v=""/>
    <s v=""/>
    <m/>
    <s v=""/>
    <m/>
    <s v="Sem Pendencia"/>
    <s v="2203545703"/>
    <e v="#N/A"/>
    <d v="2022-02-22T00:00:00"/>
    <s v="VERDE"/>
    <e v="#N/A"/>
    <d v="2022-03-03T00:00:00"/>
    <n v="-5"/>
    <m/>
    <m/>
    <x v="0"/>
    <s v="02/03/2022"/>
    <s v="02/03/2022"/>
    <x v="0"/>
    <e v="#N/A"/>
    <d v="2022-02-23T00:00:00"/>
    <s v="Sim"/>
    <m/>
    <m/>
    <m/>
    <m/>
    <m/>
    <m/>
    <m/>
  </r>
  <r>
    <n v="80534128"/>
    <s v="1250252315"/>
    <x v="1"/>
    <d v="2022-02-21T00:00:00"/>
    <s v="540201167 "/>
    <s v="DAIMLER - CC"/>
    <s v="OK"/>
    <n v="60"/>
    <s v="21/03/2022"/>
    <x v="13"/>
    <s v="Não"/>
    <s v=""/>
    <s v=""/>
    <m/>
    <s v=""/>
    <m/>
    <s v="Sem Pendencia"/>
    <s v="2204531307"/>
    <e v="#N/A"/>
    <d v="2022-03-09T00:00:00"/>
    <s v="VERDE"/>
    <e v="#N/A"/>
    <d v="2022-03-08T00:00:00"/>
    <n v="0"/>
    <m/>
    <m/>
    <x v="4"/>
    <s v=""/>
    <s v=""/>
    <x v="1"/>
    <e v="#N/A"/>
    <s v=""/>
    <m/>
    <m/>
    <m/>
    <m/>
    <m/>
    <m/>
    <m/>
    <m/>
  </r>
  <r>
    <n v="80534141"/>
    <s v="1250252313"/>
    <x v="1"/>
    <d v="2022-02-21T00:00:00"/>
    <s v="540201189 "/>
    <s v="DAIMLER - CC"/>
    <s v="OK"/>
    <n v="60"/>
    <s v="07/03/2022"/>
    <x v="30"/>
    <s v="Não"/>
    <s v=""/>
    <s v=""/>
    <m/>
    <s v=""/>
    <m/>
    <s v="Sem Pendencia"/>
    <s v="2204212465"/>
    <e v="#N/A"/>
    <d v="2022-03-04T00:00:00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4142"/>
    <s v="1250252312"/>
    <x v="1"/>
    <d v="2022-02-21T00:00:00"/>
    <s v="540201168 "/>
    <s v="DAIMLER - CC"/>
    <s v="OK"/>
    <n v="60"/>
    <s v=""/>
    <x v="7"/>
    <s v="Não"/>
    <s v=""/>
    <s v=""/>
    <m/>
    <s v=""/>
    <m/>
    <s v="Corrigido"/>
    <s v="          "/>
    <e v="#N/A"/>
    <s v=""/>
    <s v=""/>
    <e v="#N/A"/>
    <d v="2022-03-14T00:00:00"/>
    <n v="6"/>
    <m/>
    <m/>
    <x v="6"/>
    <s v=""/>
    <s v=""/>
    <x v="2"/>
    <e v="#N/A"/>
    <s v=""/>
    <m/>
    <m/>
    <m/>
    <m/>
    <m/>
    <m/>
    <m/>
    <m/>
  </r>
  <r>
    <n v="80534144"/>
    <s v="1250252311"/>
    <x v="1"/>
    <d v="2022-02-21T00:00:00"/>
    <s v="540201170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07T00:00:00"/>
    <n v="-1"/>
    <m/>
    <m/>
    <x v="6"/>
    <s v=""/>
    <s v=""/>
    <x v="2"/>
    <e v="#N/A"/>
    <s v=""/>
    <m/>
    <m/>
    <m/>
    <m/>
    <m/>
    <m/>
    <m/>
    <m/>
  </r>
  <r>
    <n v="80534145"/>
    <s v="1250252314"/>
    <x v="1"/>
    <d v="2022-02-21T00:00:00"/>
    <s v="540201172 "/>
    <s v="DAIMLER - CC"/>
    <s v="OK"/>
    <n v="60"/>
    <s v=""/>
    <x v="7"/>
    <s v="Não"/>
    <s v=""/>
    <s v=""/>
    <m/>
    <s v=""/>
    <m/>
    <s v="Corrigido"/>
    <s v="          "/>
    <e v="#N/A"/>
    <s v=""/>
    <s v=""/>
    <e v="#N/A"/>
    <d v="2022-03-07T00:00:00"/>
    <n v="-1"/>
    <m/>
    <m/>
    <x v="6"/>
    <s v=""/>
    <s v=""/>
    <x v="2"/>
    <e v="#N/A"/>
    <s v=""/>
    <m/>
    <m/>
    <m/>
    <m/>
    <m/>
    <m/>
    <m/>
    <m/>
  </r>
  <r>
    <n v="80534153"/>
    <s v="1250252316"/>
    <x v="1"/>
    <d v="2022-02-21T00:00:00"/>
    <s v="540201193 "/>
    <s v="DAIMLER - CC"/>
    <s v="OK"/>
    <n v="60"/>
    <s v="04/03/2022"/>
    <x v="12"/>
    <s v="Não"/>
    <s v=""/>
    <s v=""/>
    <m/>
    <s v=""/>
    <m/>
    <s v="Sem Pendencia"/>
    <s v="2204075786"/>
    <e v="#N/A"/>
    <d v="2022-03-03T00:00:00"/>
    <s v="VERDE"/>
    <e v="#N/A"/>
    <d v="2022-03-07T00:00:00"/>
    <n v="-1"/>
    <m/>
    <m/>
    <x v="0"/>
    <s v="04/03/2022"/>
    <s v="04/03/2022"/>
    <x v="0"/>
    <e v="#N/A"/>
    <d v="2022-03-07T00:00:00"/>
    <s v="Sim"/>
    <m/>
    <m/>
    <m/>
    <m/>
    <m/>
    <m/>
    <m/>
  </r>
  <r>
    <n v="80534154"/>
    <s v="1250252321"/>
    <x v="1"/>
    <d v="2022-02-21T00:00:00"/>
    <s v="540201190 "/>
    <s v="DAIMLER - CC"/>
    <s v="OK"/>
    <n v="60"/>
    <s v="28/02/2022"/>
    <x v="20"/>
    <s v="Não"/>
    <s v="22/03/2022"/>
    <s v=""/>
    <m/>
    <s v=""/>
    <m/>
    <s v="Sem Pendencia"/>
    <s v="          "/>
    <e v="#N/A"/>
    <s v=""/>
    <s v=""/>
    <e v="#N/A"/>
    <d v="2022-03-04T00:00:00"/>
    <n v="-4"/>
    <m/>
    <m/>
    <x v="6"/>
    <s v=""/>
    <s v=""/>
    <x v="1"/>
    <e v="#N/A"/>
    <s v=""/>
    <m/>
    <m/>
    <m/>
    <m/>
    <m/>
    <m/>
    <m/>
    <m/>
  </r>
  <r>
    <n v="80534155"/>
    <s v="1250252317"/>
    <x v="1"/>
    <d v="2022-02-21T00:00:00"/>
    <s v="540201173 "/>
    <s v="DAIMLER - CC"/>
    <s v="OK"/>
    <n v="75"/>
    <s v=""/>
    <x v="7"/>
    <s v="Sim"/>
    <s v=""/>
    <s v="08/03/2022"/>
    <m/>
    <s v=""/>
    <m/>
    <s v="Sem Pendencia"/>
    <s v="          "/>
    <e v="#N/A"/>
    <s v=""/>
    <s v=""/>
    <e v="#N/A"/>
    <d v="2022-03-09T00:00:00"/>
    <n v="1"/>
    <m/>
    <m/>
    <x v="1"/>
    <s v=""/>
    <s v=""/>
    <x v="2"/>
    <e v="#N/A"/>
    <s v=""/>
    <m/>
    <m/>
    <m/>
    <m/>
    <m/>
    <m/>
    <m/>
    <m/>
  </r>
  <r>
    <n v="80534156"/>
    <s v="1250252318"/>
    <x v="1"/>
    <d v="2022-02-21T00:00:00"/>
    <s v="540201175 "/>
    <s v="DAIMLER - CC"/>
    <s v="OK"/>
    <n v="60"/>
    <s v="30/03/2022"/>
    <x v="34"/>
    <s v="Não"/>
    <s v=""/>
    <s v=""/>
    <m/>
    <s v=""/>
    <m/>
    <s v="Corrigido"/>
    <s v="          "/>
    <e v="#N/A"/>
    <s v=""/>
    <s v=""/>
    <e v="#N/A"/>
    <d v="2022-03-07T00:00:00"/>
    <n v="-1"/>
    <m/>
    <m/>
    <x v="6"/>
    <s v=""/>
    <s v=""/>
    <x v="1"/>
    <e v="#N/A"/>
    <s v=""/>
    <m/>
    <m/>
    <m/>
    <m/>
    <m/>
    <m/>
    <m/>
    <m/>
  </r>
  <r>
    <n v="80534157"/>
    <s v="1250252320"/>
    <x v="1"/>
    <d v="2022-02-21T00:00:00"/>
    <s v="540201178 "/>
    <s v="DAIMLER - CC"/>
    <s v="OK"/>
    <n v="60"/>
    <s v="08/03/2022"/>
    <x v="29"/>
    <s v="Não"/>
    <s v=""/>
    <s v=""/>
    <m/>
    <s v=""/>
    <m/>
    <s v="Sem Pendencia"/>
    <s v="2204051224"/>
    <e v="#N/A"/>
    <d v="2022-03-03T00:00:00"/>
    <s v="VERDE"/>
    <e v="#N/A"/>
    <d v="2022-03-04T00:00:00"/>
    <n v="-4"/>
    <m/>
    <m/>
    <x v="0"/>
    <s v="08/03/2022"/>
    <s v="08/03/2022"/>
    <x v="0"/>
    <e v="#N/A"/>
    <d v="2022-03-08T00:00:00"/>
    <s v="Sim"/>
    <m/>
    <m/>
    <m/>
    <m/>
    <m/>
    <m/>
    <m/>
  </r>
  <r>
    <n v="80534158"/>
    <s v="1250252319"/>
    <x v="1"/>
    <d v="2022-02-21T00:00:00"/>
    <s v="540201179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08T00:00:00"/>
    <n v="0"/>
    <m/>
    <m/>
    <x v="6"/>
    <s v=""/>
    <s v=""/>
    <x v="2"/>
    <e v="#N/A"/>
    <s v=""/>
    <m/>
    <m/>
    <m/>
    <m/>
    <m/>
    <m/>
    <m/>
    <m/>
  </r>
  <r>
    <n v="80534167"/>
    <s v="1250252326"/>
    <x v="1"/>
    <d v="2022-02-21T00:00:00"/>
    <s v="540201181 "/>
    <s v="DAIMLER - CC"/>
    <s v="OK"/>
    <n v="60"/>
    <s v="16/03/2022"/>
    <x v="31"/>
    <s v="Não"/>
    <s v=""/>
    <s v=""/>
    <m/>
    <s v=""/>
    <m/>
    <s v="Sem Pendencia"/>
    <s v="2204051330"/>
    <e v="#N/A"/>
    <d v="2022-03-03T00:00:00"/>
    <s v="VERDE"/>
    <e v="#N/A"/>
    <d v="2022-03-08T00:00:00"/>
    <n v="0"/>
    <m/>
    <m/>
    <x v="0"/>
    <s v="16/03/2022"/>
    <s v="16/03/2022"/>
    <x v="0"/>
    <e v="#N/A"/>
    <s v=""/>
    <m/>
    <m/>
    <m/>
    <m/>
    <m/>
    <m/>
    <m/>
    <m/>
  </r>
  <r>
    <n v="80534168"/>
    <s v="1250252322"/>
    <x v="1"/>
    <d v="2022-02-21T00:00:00"/>
    <s v="540201180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04T00:00:00"/>
    <n v="-4"/>
    <m/>
    <m/>
    <x v="6"/>
    <s v=""/>
    <s v=""/>
    <x v="2"/>
    <e v="#N/A"/>
    <s v=""/>
    <m/>
    <m/>
    <m/>
    <m/>
    <m/>
    <m/>
    <m/>
    <m/>
  </r>
  <r>
    <n v="80534169"/>
    <s v="1250252328"/>
    <x v="1"/>
    <d v="2022-02-21T00:00:00"/>
    <s v="540201183 "/>
    <s v="DAIMLER - CC"/>
    <s v="OK"/>
    <n v="60"/>
    <s v="09/03/2022"/>
    <x v="10"/>
    <s v="Não"/>
    <s v=""/>
    <s v=""/>
    <m/>
    <s v=""/>
    <m/>
    <s v="Sem Pendencia"/>
    <s v="2204211116"/>
    <e v="#N/A"/>
    <d v="2022-03-04T00:00:00"/>
    <s v="VERDE"/>
    <e v="#N/A"/>
    <d v="2022-03-04T00:00:00"/>
    <n v="-4"/>
    <m/>
    <m/>
    <x v="0"/>
    <s v="09/03/2022"/>
    <s v="09/03/2022"/>
    <x v="0"/>
    <e v="#N/A"/>
    <d v="2022-03-08T00:00:00"/>
    <s v="Sim"/>
    <m/>
    <m/>
    <m/>
    <m/>
    <m/>
    <m/>
    <m/>
  </r>
  <r>
    <n v="80534182"/>
    <s v="1250252323"/>
    <x v="1"/>
    <d v="2022-02-21T00:00:00"/>
    <s v="540201185 "/>
    <s v="DAIMLER - CC"/>
    <s v="OK"/>
    <n v="60"/>
    <s v="22/03/2022"/>
    <x v="5"/>
    <s v="Não"/>
    <s v=""/>
    <s v=""/>
    <m/>
    <s v=""/>
    <m/>
    <s v="Sem Pendencia"/>
    <s v="2204633070"/>
    <e v="#N/A"/>
    <d v="2022-03-10T00:00:00"/>
    <s v="VERDE"/>
    <e v="#N/A"/>
    <d v="2022-03-04T00:00:00"/>
    <n v="-4"/>
    <m/>
    <m/>
    <x v="4"/>
    <s v=""/>
    <s v=""/>
    <x v="1"/>
    <e v="#N/A"/>
    <s v=""/>
    <m/>
    <m/>
    <m/>
    <m/>
    <m/>
    <m/>
    <m/>
    <m/>
  </r>
  <r>
    <n v="80534184"/>
    <s v="1250252324"/>
    <x v="1"/>
    <d v="2022-02-21T00:00:00"/>
    <s v="540201186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03T00:00:00"/>
    <n v="-5"/>
    <m/>
    <m/>
    <x v="6"/>
    <s v=""/>
    <s v=""/>
    <x v="2"/>
    <e v="#N/A"/>
    <s v=""/>
    <m/>
    <m/>
    <m/>
    <m/>
    <m/>
    <m/>
    <m/>
    <m/>
  </r>
  <r>
    <n v="80534185"/>
    <s v="1250252327"/>
    <x v="1"/>
    <d v="2022-02-21T00:00:00"/>
    <s v="540201187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09T00:00:00"/>
    <n v="1"/>
    <m/>
    <m/>
    <x v="6"/>
    <s v=""/>
    <s v=""/>
    <x v="2"/>
    <e v="#N/A"/>
    <s v=""/>
    <m/>
    <m/>
    <m/>
    <m/>
    <m/>
    <m/>
    <m/>
    <m/>
  </r>
  <r>
    <n v="80534186"/>
    <s v="1250252325"/>
    <x v="1"/>
    <d v="2022-02-21T00:00:00"/>
    <s v="540201188 "/>
    <s v="DAIMLER - CC"/>
    <s v="OK"/>
    <n v="60"/>
    <s v=""/>
    <x v="7"/>
    <s v="Não"/>
    <s v=""/>
    <s v=""/>
    <m/>
    <s v=""/>
    <m/>
    <s v="Sem Pendencia"/>
    <s v="          "/>
    <e v="#N/A"/>
    <s v=""/>
    <s v=""/>
    <e v="#N/A"/>
    <d v="2022-03-14T00:00:00"/>
    <n v="6"/>
    <m/>
    <m/>
    <x v="6"/>
    <s v=""/>
    <s v=""/>
    <x v="2"/>
    <e v="#N/A"/>
    <s v=""/>
    <m/>
    <m/>
    <m/>
    <m/>
    <m/>
    <m/>
    <m/>
    <m/>
  </r>
  <r>
    <n v="80534240"/>
    <s v="1250252330"/>
    <x v="1"/>
    <d v="2022-02-21T00:00:00"/>
    <s v="540201194 "/>
    <s v="DAIMLER - CC"/>
    <s v="OK"/>
    <n v="60"/>
    <s v="07/03/2022"/>
    <x v="30"/>
    <s v="Não"/>
    <s v=""/>
    <s v=""/>
    <m/>
    <s v=""/>
    <m/>
    <s v="Sem Pendencia"/>
    <s v="2204075905"/>
    <e v="#N/A"/>
    <d v="2022-03-03T00:00:00"/>
    <s v="VERDE"/>
    <e v="#N/A"/>
    <d v="2022-03-04T00:00:00"/>
    <n v="-4"/>
    <m/>
    <m/>
    <x v="0"/>
    <s v="11/03/2022"/>
    <s v="11/03/2022"/>
    <x v="0"/>
    <e v="#N/A"/>
    <d v="2022-03-10T00:00:00"/>
    <s v="Sim"/>
    <m/>
    <m/>
    <m/>
    <m/>
    <m/>
    <m/>
    <m/>
  </r>
  <r>
    <n v="80534255"/>
    <s v="1250252329"/>
    <x v="1"/>
    <d v="2022-02-21T00:00:00"/>
    <s v="540201195 "/>
    <s v="DAIMLER - CC"/>
    <s v="OK"/>
    <n v="60"/>
    <s v="25/02/2022"/>
    <x v="28"/>
    <s v="Não"/>
    <s v=""/>
    <s v=""/>
    <m/>
    <s v=""/>
    <m/>
    <s v="Sem Pendencia"/>
    <s v="2203694997"/>
    <e v="#N/A"/>
    <d v="2022-02-24T00:00:00"/>
    <s v="VERDE"/>
    <e v="#N/A"/>
    <d v="2022-03-11T00:00:00"/>
    <n v="3"/>
    <m/>
    <m/>
    <x v="0"/>
    <s v="25/02/2022"/>
    <s v="25/02/2022"/>
    <x v="0"/>
    <e v="#N/A"/>
    <d v="2022-02-24T00:00:00"/>
    <s v="Sim"/>
    <m/>
    <m/>
    <m/>
    <m/>
    <m/>
    <m/>
    <m/>
  </r>
  <r>
    <n v="80534290"/>
    <s v="1250252333"/>
    <x v="1"/>
    <d v="2022-02-21T00:00:00"/>
    <s v="540201197 "/>
    <s v="DAIMLER - CC"/>
    <s v="OK"/>
    <n v="60"/>
    <s v="25/02/2022"/>
    <x v="28"/>
    <s v="Não"/>
    <s v=""/>
    <s v=""/>
    <m/>
    <s v=""/>
    <m/>
    <s v="Sem Pendencia"/>
    <s v="2203696515"/>
    <e v="#N/A"/>
    <d v="2022-02-24T00:00:00"/>
    <s v="VERDE"/>
    <e v="#N/A"/>
    <d v="2022-03-08T00:00:00"/>
    <n v="0"/>
    <m/>
    <m/>
    <x v="0"/>
    <s v="25/02/2022"/>
    <s v="25/02/2022"/>
    <x v="0"/>
    <e v="#N/A"/>
    <d v="2022-02-24T00:00:00"/>
    <s v="Sim"/>
    <m/>
    <m/>
    <m/>
    <m/>
    <m/>
    <m/>
    <m/>
  </r>
  <r>
    <n v="80534299"/>
    <s v="1250252332"/>
    <x v="1"/>
    <d v="2022-02-21T00:00:00"/>
    <s v="540201199 "/>
    <s v="DAIMLER - CC"/>
    <s v="OK"/>
    <n v="60"/>
    <s v="08/03/2022"/>
    <x v="29"/>
    <s v="Não"/>
    <s v=""/>
    <s v=""/>
    <m/>
    <s v=""/>
    <m/>
    <s v="Sem Pendencia"/>
    <s v="2204430411"/>
    <e v="#N/A"/>
    <d v="2022-03-08T00:00:00"/>
    <s v="VERDE"/>
    <e v="#N/A"/>
    <d v="2022-03-14T00:00:00"/>
    <n v="6"/>
    <m/>
    <m/>
    <x v="0"/>
    <s v="08/03/2022"/>
    <s v="08/03/2022"/>
    <x v="0"/>
    <e v="#N/A"/>
    <d v="2022-03-09T00:00:00"/>
    <s v="Sim"/>
    <m/>
    <m/>
    <m/>
    <m/>
    <m/>
    <m/>
    <m/>
  </r>
  <r>
    <n v="80534301"/>
    <s v="1250252331"/>
    <x v="1"/>
    <d v="2022-02-21T00:00:00"/>
    <s v="540201200 "/>
    <s v="DAIMLER - CC"/>
    <s v="OK"/>
    <n v="60"/>
    <s v="14/03/2022"/>
    <x v="32"/>
    <s v="Não"/>
    <s v=""/>
    <s v=""/>
    <m/>
    <s v=""/>
    <m/>
    <s v="Sem Pendencia"/>
    <s v="2204730415"/>
    <e v="#N/A"/>
    <d v="2022-03-11T00:00:00"/>
    <s v="VERDE"/>
    <e v="#N/A"/>
    <d v="2022-03-03T00:00:00"/>
    <n v="-5"/>
    <m/>
    <m/>
    <x v="0"/>
    <s v="14/03/2022"/>
    <s v="14/03/2022"/>
    <x v="0"/>
    <e v="#N/A"/>
    <d v="2022-03-11T00:00:00"/>
    <s v="Sim"/>
    <m/>
    <m/>
    <m/>
    <m/>
    <m/>
    <m/>
    <m/>
  </r>
  <r>
    <n v="80534304"/>
    <s v="1250252334"/>
    <x v="1"/>
    <d v="2022-02-21T00:00:00"/>
    <s v="540201201 "/>
    <s v="DAIMLER - CC"/>
    <s v="OK"/>
    <n v="75"/>
    <s v=""/>
    <x v="7"/>
    <s v="Sim"/>
    <s v=""/>
    <s v="08/03/2022"/>
    <m/>
    <s v=""/>
    <m/>
    <s v="Sem Pendencia"/>
    <s v="2204637504"/>
    <e v="#N/A"/>
    <d v="2022-03-10T00:00:00"/>
    <s v="VERDE"/>
    <e v="#N/A"/>
    <d v="2022-03-03T00:00:00"/>
    <n v="-5"/>
    <m/>
    <m/>
    <x v="1"/>
    <s v=""/>
    <s v=""/>
    <x v="2"/>
    <e v="#N/A"/>
    <d v="2022-03-14T00:00:00"/>
    <m/>
    <m/>
    <m/>
    <m/>
    <m/>
    <m/>
    <m/>
    <m/>
  </r>
  <r>
    <n v="80534310"/>
    <s v="1250252335"/>
    <x v="1"/>
    <d v="2022-02-21T00:00:00"/>
    <s v="540201205 "/>
    <s v="DAIMLER - CC"/>
    <s v="OK"/>
    <n v="60"/>
    <s v="22/03/2022"/>
    <x v="5"/>
    <s v="Não"/>
    <s v=""/>
    <s v=""/>
    <m/>
    <s v=""/>
    <m/>
    <s v="Sem Pendencia"/>
    <s v="2203555067"/>
    <e v="#N/A"/>
    <d v="2022-02-22T00:00:00"/>
    <s v="VERDE"/>
    <e v="#N/A"/>
    <d v="2022-03-03T00:00:00"/>
    <n v="-5"/>
    <m/>
    <m/>
    <x v="4"/>
    <s v=""/>
    <s v=""/>
    <x v="1"/>
    <e v="#N/A"/>
    <d v="2022-03-11T00:00:00"/>
    <m/>
    <m/>
    <m/>
    <m/>
    <m/>
    <m/>
    <m/>
    <m/>
  </r>
  <r>
    <n v="80534311"/>
    <s v="1250252338"/>
    <x v="1"/>
    <d v="2022-02-21T00:00:00"/>
    <s v="540201202 "/>
    <s v="DAIMLER - CC"/>
    <s v="OK"/>
    <n v="75"/>
    <s v=""/>
    <x v="7"/>
    <s v="Sim"/>
    <s v=""/>
    <s v="08/03/2022"/>
    <m/>
    <s v=""/>
    <m/>
    <s v="Sem Pendencia"/>
    <s v="2204637512"/>
    <e v="#N/A"/>
    <d v="2022-03-10T00:00:00"/>
    <s v="VERDE"/>
    <e v="#N/A"/>
    <d v="2022-02-25T00:00:00"/>
    <n v="-11"/>
    <m/>
    <m/>
    <x v="1"/>
    <s v=""/>
    <s v=""/>
    <x v="2"/>
    <e v="#N/A"/>
    <d v="2022-03-11T00:00:00"/>
    <m/>
    <m/>
    <m/>
    <m/>
    <m/>
    <m/>
    <m/>
    <m/>
  </r>
  <r>
    <n v="80534312"/>
    <s v="1250252336"/>
    <x v="1"/>
    <d v="2022-02-21T00:00:00"/>
    <s v="540201203 "/>
    <s v="DAIMLER - CC"/>
    <s v="OK"/>
    <n v="75"/>
    <s v=""/>
    <x v="7"/>
    <s v="Sim"/>
    <s v=""/>
    <s v="08/03/2022"/>
    <m/>
    <s v=""/>
    <m/>
    <s v="Sem Pendencia"/>
    <s v="2204637997"/>
    <e v="#N/A"/>
    <d v="2022-03-10T00:00:00"/>
    <s v="VERDE"/>
    <e v="#N/A"/>
    <d v="2022-03-07T00:00:00"/>
    <n v="-1"/>
    <m/>
    <m/>
    <x v="1"/>
    <s v=""/>
    <s v=""/>
    <x v="2"/>
    <e v="#N/A"/>
    <s v=""/>
    <m/>
    <m/>
    <m/>
    <m/>
    <m/>
    <m/>
    <m/>
    <m/>
  </r>
  <r>
    <n v="80534313"/>
    <s v="1250252337"/>
    <x v="1"/>
    <d v="2022-02-21T00:00:00"/>
    <s v="540201204 "/>
    <s v="DAIMLER - CC"/>
    <s v="OK"/>
    <n v="75"/>
    <s v=""/>
    <x v="7"/>
    <s v="Sim"/>
    <s v=""/>
    <s v="08/03/2022"/>
    <m/>
    <s v=""/>
    <m/>
    <s v="Sem Pendencia"/>
    <s v="2204637539"/>
    <e v="#N/A"/>
    <d v="2022-03-10T00:00:00"/>
    <s v="VERDE"/>
    <e v="#N/A"/>
    <d v="2022-03-03T00:00:00"/>
    <n v="-5"/>
    <m/>
    <m/>
    <x v="1"/>
    <s v=""/>
    <s v=""/>
    <x v="2"/>
    <e v="#N/A"/>
    <s v=""/>
    <m/>
    <m/>
    <m/>
    <m/>
    <m/>
    <m/>
    <m/>
    <m/>
  </r>
  <r>
    <n v="80534322"/>
    <s v="1250252340"/>
    <x v="1"/>
    <d v="2022-02-21T00:00:00"/>
    <s v="540201206 "/>
    <s v="DAIMLER - CC"/>
    <s v="OK"/>
    <n v="60"/>
    <s v="25/02/2022"/>
    <x v="28"/>
    <s v="Não"/>
    <s v=""/>
    <s v=""/>
    <m/>
    <s v=""/>
    <m/>
    <s v="Sem Pendencia"/>
    <s v="2203696523"/>
    <e v="#N/A"/>
    <d v="2022-02-24T00:00:00"/>
    <s v="VERDE"/>
    <e v="#N/A"/>
    <d v="2022-03-03T00:00:00"/>
    <n v="-5"/>
    <m/>
    <m/>
    <x v="0"/>
    <s v=""/>
    <s v=""/>
    <x v="1"/>
    <e v="#N/A"/>
    <d v="2022-02-24T00:00:00"/>
    <s v="Sim"/>
    <m/>
    <m/>
    <m/>
    <m/>
    <m/>
    <m/>
    <m/>
  </r>
  <r>
    <n v="80534330"/>
    <s v="1250252339"/>
    <x v="1"/>
    <d v="2022-02-21T00:00:00"/>
    <s v="540201207 "/>
    <s v="DAIMLER - CC"/>
    <s v="OK"/>
    <n v="75"/>
    <s v=""/>
    <x v="7"/>
    <s v="Sim"/>
    <s v=""/>
    <s v="08/03/2022"/>
    <m/>
    <s v=""/>
    <m/>
    <s v="Sem Pendencia"/>
    <s v="2204637547"/>
    <e v="#N/A"/>
    <d v="2022-03-10T00:00:00"/>
    <s v="VERDE"/>
    <e v="#N/A"/>
    <d v="2022-03-03T00:00:00"/>
    <n v="-5"/>
    <m/>
    <m/>
    <x v="1"/>
    <s v=""/>
    <s v=""/>
    <x v="2"/>
    <e v="#N/A"/>
    <s v=""/>
    <m/>
    <m/>
    <m/>
    <m/>
    <m/>
    <m/>
    <m/>
    <m/>
  </r>
  <r>
    <n v="80534347"/>
    <s v="1250252343"/>
    <x v="1"/>
    <d v="2022-02-21T00:00:00"/>
    <s v="540201208 "/>
    <s v="DAIMLER - CC"/>
    <s v="OK"/>
    <n v="60"/>
    <s v="15/03/2022"/>
    <x v="21"/>
    <s v="Não"/>
    <s v=""/>
    <s v=""/>
    <m/>
    <s v=""/>
    <m/>
    <s v="Sem Pendencia"/>
    <s v="2204730423"/>
    <e v="#N/A"/>
    <d v="2022-03-11T00:00:00"/>
    <s v="VERMELHO"/>
    <e v="#N/A"/>
    <d v="2022-03-10T00:00:00"/>
    <n v="2"/>
    <m/>
    <m/>
    <x v="4"/>
    <s v=""/>
    <s v=""/>
    <x v="1"/>
    <e v="#N/A"/>
    <s v=""/>
    <m/>
    <m/>
    <m/>
    <m/>
    <m/>
    <m/>
    <m/>
    <m/>
  </r>
  <r>
    <n v="80534350"/>
    <s v="1250252342"/>
    <x v="1"/>
    <d v="2022-02-21T00:00:00"/>
    <s v="540201210 "/>
    <s v="DAIMLER - CC"/>
    <s v="OK"/>
    <n v="75"/>
    <s v=""/>
    <x v="7"/>
    <s v="Sim"/>
    <s v=""/>
    <s v="08/03/2022"/>
    <m/>
    <s v=""/>
    <m/>
    <s v="Corrigido"/>
    <s v="2204628963"/>
    <e v="#N/A"/>
    <d v="2022-03-10T00:00:00"/>
    <s v="VERDE"/>
    <e v="#N/A"/>
    <d v="2022-02-25T00:00:00"/>
    <n v="-11"/>
    <m/>
    <m/>
    <x v="1"/>
    <s v=""/>
    <s v=""/>
    <x v="2"/>
    <e v="#N/A"/>
    <s v=""/>
    <m/>
    <m/>
    <m/>
    <m/>
    <m/>
    <m/>
    <m/>
    <m/>
  </r>
  <r>
    <n v="80534359"/>
    <s v="1250252341"/>
    <x v="1"/>
    <d v="2022-02-21T00:00:00"/>
    <s v="540201211 "/>
    <s v="DAIMLER - CC"/>
    <s v="OK"/>
    <n v="75"/>
    <s v=""/>
    <x v="7"/>
    <s v="Sim"/>
    <s v=""/>
    <s v="08/03/2022"/>
    <m/>
    <s v=""/>
    <m/>
    <s v="Corrigido"/>
    <s v="2204628971"/>
    <e v="#N/A"/>
    <d v="2022-03-10T00:00:00"/>
    <s v="VERDE"/>
    <e v="#N/A"/>
    <d v="2022-02-25T00:00:00"/>
    <n v="-11"/>
    <m/>
    <m/>
    <x v="1"/>
    <s v=""/>
    <s v=""/>
    <x v="2"/>
    <e v="#N/A"/>
    <s v=""/>
    <m/>
    <m/>
    <m/>
    <m/>
    <m/>
    <m/>
    <m/>
    <m/>
  </r>
  <r>
    <n v="80534360"/>
    <s v="1250252345"/>
    <x v="1"/>
    <d v="2022-02-21T00:00:00"/>
    <s v="540201212 "/>
    <s v="DAIMLER - CC"/>
    <s v="OK"/>
    <n v="60"/>
    <s v="24/03/2022"/>
    <x v="24"/>
    <s v="Não"/>
    <s v=""/>
    <s v=""/>
    <m/>
    <s v=""/>
    <m/>
    <s v="Corrigido"/>
    <s v="2204628980"/>
    <e v="#N/A"/>
    <d v="2022-03-10T00:00:00"/>
    <s v="VERDE"/>
    <e v="#N/A"/>
    <d v="2022-03-09T00:00:00"/>
    <n v="1"/>
    <m/>
    <m/>
    <x v="4"/>
    <s v=""/>
    <s v=""/>
    <x v="1"/>
    <e v="#N/A"/>
    <s v=""/>
    <m/>
    <m/>
    <m/>
    <m/>
    <m/>
    <m/>
    <m/>
    <m/>
  </r>
  <r>
    <n v="80534361"/>
    <s v="1250252349"/>
    <x v="1"/>
    <d v="2022-02-21T00:00:00"/>
    <s v="540201214 "/>
    <s v="DAIMLER - CC"/>
    <s v="OK"/>
    <n v="60"/>
    <s v="24/02/2022"/>
    <x v="6"/>
    <s v="Não"/>
    <s v=""/>
    <s v=""/>
    <m/>
    <s v=""/>
    <m/>
    <s v="Sem Pendencia"/>
    <s v="2203656912"/>
    <e v="#N/A"/>
    <d v="2022-02-23T00:00:00"/>
    <s v="VERDE"/>
    <e v="#N/A"/>
    <d v="2022-03-11T00:00:00"/>
    <n v="3"/>
    <m/>
    <m/>
    <x v="0"/>
    <s v=""/>
    <s v=""/>
    <x v="1"/>
    <e v="#N/A"/>
    <d v="2022-02-24T00:00:00"/>
    <s v="Sim"/>
    <m/>
    <m/>
    <m/>
    <m/>
    <m/>
    <m/>
    <m/>
  </r>
  <r>
    <n v="80534366"/>
    <s v="1250252344"/>
    <x v="1"/>
    <d v="2022-02-21T00:00:00"/>
    <s v="540201216 "/>
    <s v="DAIMLER - CC"/>
    <s v="OK"/>
    <n v="75"/>
    <s v=""/>
    <x v="7"/>
    <s v="Sim"/>
    <s v=""/>
    <s v="08/03/2022"/>
    <m/>
    <s v=""/>
    <m/>
    <s v="Corrigido"/>
    <s v="2204629110"/>
    <e v="#N/A"/>
    <d v="2022-03-10T00:00:00"/>
    <s v="VERDE"/>
    <e v="#N/A"/>
    <d v="2022-03-04T00:00:00"/>
    <n v="-4"/>
    <m/>
    <m/>
    <x v="1"/>
    <s v=""/>
    <s v=""/>
    <x v="2"/>
    <e v="#N/A"/>
    <s v=""/>
    <m/>
    <m/>
    <m/>
    <m/>
    <m/>
    <m/>
    <m/>
    <m/>
  </r>
  <r>
    <n v="80534367"/>
    <s v="1250252346"/>
    <x v="1"/>
    <d v="2022-02-21T00:00:00"/>
    <s v="540201217 "/>
    <s v="DAIMLER - CC"/>
    <s v="OK"/>
    <n v="60"/>
    <s v="08/03/2022"/>
    <x v="29"/>
    <s v="Não"/>
    <s v=""/>
    <s v=""/>
    <m/>
    <s v=""/>
    <m/>
    <s v="Corrigido"/>
    <s v="2204337802"/>
    <e v="#N/A"/>
    <d v="2022-03-07T00:00:00"/>
    <s v="VERDE"/>
    <e v="#N/A"/>
    <d v="2022-03-07T00:00:00"/>
    <n v="-1"/>
    <m/>
    <m/>
    <x v="0"/>
    <s v="08/03/2022"/>
    <s v="08/03/2022"/>
    <x v="0"/>
    <e v="#N/A"/>
    <d v="2022-03-08T00:00:00"/>
    <s v="Sim"/>
    <m/>
    <m/>
    <m/>
    <m/>
    <m/>
    <m/>
    <m/>
  </r>
  <r>
    <n v="80534369"/>
    <s v="1250252347"/>
    <x v="1"/>
    <d v="2022-02-21T00:00:00"/>
    <s v="540201196 "/>
    <s v="DAIMLER - CC"/>
    <s v="OK"/>
    <n v="60"/>
    <s v=""/>
    <x v="7"/>
    <s v="Não"/>
    <s v=""/>
    <s v=""/>
    <m/>
    <s v=""/>
    <m/>
    <s v="Sem Pendencia"/>
    <s v="2204435316"/>
    <e v="#N/A"/>
    <d v="2022-03-08T00:00:00"/>
    <s v="VERMELHO"/>
    <e v="#N/A"/>
    <d v="2022-03-07T00:00:00"/>
    <n v="-1"/>
    <m/>
    <m/>
    <x v="4"/>
    <s v=""/>
    <s v=""/>
    <x v="2"/>
    <e v="#N/A"/>
    <s v=""/>
    <m/>
    <m/>
    <m/>
    <m/>
    <m/>
    <m/>
    <m/>
    <m/>
  </r>
  <r>
    <n v="80534370"/>
    <s v="1250252348"/>
    <x v="1"/>
    <d v="2022-02-21T00:00:00"/>
    <s v="540201218 "/>
    <s v="DAIMLER - CC"/>
    <s v="OK"/>
    <n v="75"/>
    <s v="15/03/2022"/>
    <x v="21"/>
    <s v="Sim"/>
    <s v=""/>
    <s v="08/03/2022"/>
    <m/>
    <s v=""/>
    <m/>
    <s v="Corrigido"/>
    <s v="2204629129"/>
    <e v="#N/A"/>
    <d v="2022-03-10T00:00:00"/>
    <s v="VERDE"/>
    <e v="#N/A"/>
    <d v="2022-03-03T00:00:00"/>
    <n v="-5"/>
    <m/>
    <m/>
    <x v="0"/>
    <s v="15/03/2022"/>
    <s v="15/03/2022"/>
    <x v="0"/>
    <e v="#N/A"/>
    <d v="2022-03-14T00:00:00"/>
    <s v="Sim"/>
    <m/>
    <m/>
    <m/>
    <m/>
    <m/>
    <m/>
    <m/>
  </r>
  <r>
    <n v="80534371"/>
    <s v="1250252350"/>
    <x v="1"/>
    <d v="2022-02-21T00:00:00"/>
    <s v="540201209 "/>
    <s v="DAIMLER - CC"/>
    <s v="OK"/>
    <n v="60"/>
    <s v="23/02/2022"/>
    <x v="3"/>
    <s v="Não"/>
    <s v=""/>
    <s v=""/>
    <m/>
    <s v=""/>
    <m/>
    <s v="Sem Pendencia"/>
    <s v="2203555075"/>
    <e v="#N/A"/>
    <d v="2022-02-22T00:00:00"/>
    <s v="VERDE"/>
    <e v="#N/A"/>
    <d v="2022-03-04T00:00:00"/>
    <n v="-4"/>
    <m/>
    <m/>
    <x v="0"/>
    <s v=""/>
    <s v=""/>
    <x v="1"/>
    <e v="#N/A"/>
    <d v="2022-02-23T00:00:00"/>
    <s v="Sim"/>
    <m/>
    <m/>
    <m/>
    <m/>
    <m/>
    <m/>
    <m/>
  </r>
  <r>
    <n v="80534375"/>
    <s v="1250252356"/>
    <x v="1"/>
    <d v="2022-02-21T00:00:00"/>
    <s v="540201219 "/>
    <s v="DAIMLER - CC"/>
    <s v="OK"/>
    <n v="60"/>
    <s v="21/03/2022"/>
    <x v="13"/>
    <s v="Não"/>
    <s v=""/>
    <s v=""/>
    <m/>
    <s v=""/>
    <m/>
    <s v="Sem Pendencia"/>
    <s v="2204356211"/>
    <e v="#N/A"/>
    <d v="2022-03-07T00:00:00"/>
    <s v="VERDE"/>
    <e v="#N/A"/>
    <d v="2022-03-10T00:00:00"/>
    <n v="2"/>
    <m/>
    <m/>
    <x v="4"/>
    <s v=""/>
    <s v=""/>
    <x v="1"/>
    <e v="#N/A"/>
    <s v=""/>
    <m/>
    <m/>
    <m/>
    <m/>
    <m/>
    <m/>
    <m/>
    <m/>
  </r>
  <r>
    <n v="80534376"/>
    <s v="1250252351"/>
    <x v="1"/>
    <d v="2022-02-21T00:00:00"/>
    <s v="540201231 "/>
    <s v="DAIMLER - CC"/>
    <s v="OK"/>
    <n v="60"/>
    <s v="10/03/2022"/>
    <x v="11"/>
    <s v="Não"/>
    <s v=""/>
    <s v=""/>
    <m/>
    <s v=""/>
    <m/>
    <s v="Corrigido"/>
    <s v="2204531293"/>
    <e v="#N/A"/>
    <d v="2022-03-09T00:00:00"/>
    <s v="VERDE"/>
    <e v="#N/A"/>
    <d v="2022-03-09T00:00:00"/>
    <n v="1"/>
    <m/>
    <m/>
    <x v="0"/>
    <s v="10/03/2022"/>
    <s v="10/03/2022"/>
    <x v="0"/>
    <e v="#N/A"/>
    <d v="2022-03-09T00:00:00"/>
    <s v="Sim"/>
    <m/>
    <m/>
    <m/>
    <m/>
    <m/>
    <m/>
    <m/>
  </r>
  <r>
    <n v="80534377"/>
    <s v="1250252353"/>
    <x v="1"/>
    <d v="2022-02-21T00:00:00"/>
    <s v="540201232 "/>
    <s v="DAIMLER - CC"/>
    <s v="OK"/>
    <n v="60"/>
    <s v="11/03/2022"/>
    <x v="8"/>
    <s v="Não"/>
    <s v=""/>
    <s v=""/>
    <m/>
    <s v=""/>
    <m/>
    <s v="Sem Pendencia"/>
    <s v="2204686254"/>
    <e v="#N/A"/>
    <d v="2022-03-10T00:00:00"/>
    <s v="VERDE"/>
    <e v="#N/A"/>
    <d v="2022-03-10T00:00:00"/>
    <n v="2"/>
    <m/>
    <m/>
    <x v="0"/>
    <s v="11/03/2022"/>
    <s v="11/03/2022"/>
    <x v="0"/>
    <e v="#N/A"/>
    <d v="2022-03-11T00:00:00"/>
    <s v="Sim"/>
    <m/>
    <m/>
    <m/>
    <m/>
    <m/>
    <m/>
    <m/>
  </r>
  <r>
    <n v="80534380"/>
    <s v="1250252352"/>
    <x v="1"/>
    <d v="2022-02-21T00:00:00"/>
    <s v="540201233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4T00:00:00"/>
    <n v="6"/>
    <m/>
    <m/>
    <x v="6"/>
    <s v=""/>
    <s v=""/>
    <x v="2"/>
    <e v="#N/A"/>
    <s v=""/>
    <m/>
    <m/>
    <m/>
    <m/>
    <m/>
    <m/>
    <m/>
    <m/>
  </r>
  <r>
    <n v="80534381"/>
    <s v="1250252355"/>
    <x v="1"/>
    <d v="2022-02-21T00:00:00"/>
    <s v="540201234 "/>
    <s v="DAIMLER - CC"/>
    <s v="OK"/>
    <n v="60"/>
    <s v="21/02/2022"/>
    <x v="2"/>
    <s v="Não"/>
    <s v=""/>
    <s v=""/>
    <m/>
    <s v=""/>
    <m/>
    <s v="Sem Pendencia"/>
    <s v="2203431422"/>
    <e v="#N/A"/>
    <d v="2022-02-21T00:00:00"/>
    <s v="VERDE"/>
    <e v="#N/A"/>
    <d v="2022-03-09T00:00:00"/>
    <n v="1"/>
    <m/>
    <m/>
    <x v="0"/>
    <s v="23/02/2022"/>
    <s v="23/02/2022"/>
    <x v="0"/>
    <e v="#N/A"/>
    <d v="2022-02-22T00:00:00"/>
    <s v="Sim"/>
    <m/>
    <m/>
    <m/>
    <m/>
    <m/>
    <m/>
    <m/>
  </r>
  <r>
    <n v="80534418"/>
    <s v="1250252354"/>
    <x v="1"/>
    <d v="2022-02-21T00:00:00"/>
    <s v="540201235 "/>
    <s v="DAIMLER - CC"/>
    <s v="OK"/>
    <n v="60"/>
    <s v="25/02/2022"/>
    <x v="28"/>
    <s v="Não"/>
    <s v=""/>
    <s v=""/>
    <m/>
    <s v=""/>
    <m/>
    <s v="Sem Pendencia"/>
    <s v="2203714220"/>
    <e v="#N/A"/>
    <d v="2022-02-24T00:00:00"/>
    <s v="VERDE"/>
    <e v="#N/A"/>
    <d v="2022-03-09T00:00:00"/>
    <n v="1"/>
    <m/>
    <m/>
    <x v="0"/>
    <s v="25/02/2022"/>
    <s v="25/02/2022"/>
    <x v="0"/>
    <e v="#N/A"/>
    <d v="2022-02-24T00:00:00"/>
    <s v="Sim"/>
    <m/>
    <m/>
    <m/>
    <m/>
    <m/>
    <m/>
    <m/>
  </r>
  <r>
    <n v="80534445"/>
    <s v="1250252361"/>
    <x v="1"/>
    <d v="2022-02-21T00:00:00"/>
    <s v="540201115 "/>
    <s v="DAIMLER - CC"/>
    <s v="OK"/>
    <n v="60"/>
    <s v="25/02/2022"/>
    <x v="28"/>
    <s v="Não"/>
    <s v=""/>
    <s v=""/>
    <m/>
    <s v=""/>
    <m/>
    <s v="Sem Pendencia"/>
    <s v="2203695101"/>
    <e v="#N/A"/>
    <d v="2022-02-24T00:00:00"/>
    <s v="VERDE"/>
    <e v="#N/A"/>
    <d v="2022-03-10T00:00:00"/>
    <n v="2"/>
    <m/>
    <m/>
    <x v="7"/>
    <s v="02/03/2022"/>
    <s v="02/03/2022"/>
    <x v="0"/>
    <e v="#N/A"/>
    <d v="2022-02-24T00:00:00"/>
    <s v="Sim"/>
    <m/>
    <m/>
    <m/>
    <m/>
    <m/>
    <m/>
    <m/>
  </r>
  <r>
    <n v="80534450"/>
    <s v="1250252357"/>
    <x v="1"/>
    <d v="2022-02-21T00:00:00"/>
    <s v="540201236 "/>
    <s v="DAIMLER - CC"/>
    <s v="OK"/>
    <n v="60"/>
    <s v="03/02/2022"/>
    <x v="22"/>
    <s v="Não"/>
    <s v=""/>
    <s v=""/>
    <m/>
    <s v=""/>
    <m/>
    <s v="Sem Pendencia"/>
    <s v="2204690901"/>
    <e v="#N/A"/>
    <d v="2022-03-10T00:00:00"/>
    <s v="VERDE"/>
    <e v="#N/A"/>
    <d v="2022-03-09T00:00:00"/>
    <n v="1"/>
    <m/>
    <m/>
    <x v="0"/>
    <s v="10/03/2022"/>
    <s v="10/03/2022"/>
    <x v="0"/>
    <e v="#N/A"/>
    <d v="2022-03-11T00:00:00"/>
    <s v="Sim"/>
    <m/>
    <m/>
    <m/>
    <m/>
    <m/>
    <m/>
    <m/>
  </r>
  <r>
    <n v="80534455"/>
    <s v="1250252363"/>
    <x v="1"/>
    <d v="2022-02-21T00:00:00"/>
    <s v="540201237 "/>
    <s v="DAIMLER - CC"/>
    <s v="OK"/>
    <n v="60"/>
    <s v="04/02/2022"/>
    <x v="35"/>
    <s v="Não"/>
    <s v="22/03/2022"/>
    <s v=""/>
    <m/>
    <s v=""/>
    <m/>
    <s v="Sem Pendencia"/>
    <s v="          "/>
    <e v="#N/A"/>
    <s v=""/>
    <s v=""/>
    <e v="#N/A"/>
    <d v="2022-03-08T00:00:00"/>
    <n v="0"/>
    <m/>
    <m/>
    <x v="6"/>
    <s v=""/>
    <s v=""/>
    <x v="1"/>
    <e v="#N/A"/>
    <s v=""/>
    <m/>
    <m/>
    <m/>
    <m/>
    <m/>
    <m/>
    <m/>
    <m/>
  </r>
  <r>
    <n v="80534480"/>
    <s v="1250252358"/>
    <x v="1"/>
    <d v="2022-02-21T00:00:00"/>
    <s v="540201239 "/>
    <s v="DAIMLER - CC"/>
    <s v="OK"/>
    <n v="60"/>
    <s v="24/02/2022"/>
    <x v="6"/>
    <s v="Não"/>
    <s v=""/>
    <s v=""/>
    <m/>
    <s v=""/>
    <m/>
    <s v="Sem Pendencia"/>
    <s v="2203656920"/>
    <e v="#N/A"/>
    <d v="2022-02-23T00:00:00"/>
    <s v="VERDE"/>
    <e v="#N/A"/>
    <d v="2022-03-14T00:00:00"/>
    <n v="6"/>
    <m/>
    <m/>
    <x v="0"/>
    <s v="24/02/2022"/>
    <s v="24/02/2022"/>
    <x v="0"/>
    <e v="#N/A"/>
    <d v="2022-02-24T00:00:00"/>
    <s v="Sim"/>
    <m/>
    <m/>
    <m/>
    <m/>
    <m/>
    <m/>
    <m/>
  </r>
  <r>
    <n v="80534494"/>
    <s v="1250252360"/>
    <x v="1"/>
    <d v="2022-02-21T00:00:00"/>
    <s v="540201238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0T00:00:00"/>
    <n v="2"/>
    <m/>
    <m/>
    <x v="6"/>
    <s v=""/>
    <s v=""/>
    <x v="2"/>
    <e v="#N/A"/>
    <s v=""/>
    <m/>
    <m/>
    <m/>
    <m/>
    <m/>
    <m/>
    <m/>
    <m/>
  </r>
  <r>
    <n v="80534509"/>
    <s v="1250252359"/>
    <x v="1"/>
    <d v="2022-02-21T00:00:00"/>
    <s v="540201240 "/>
    <s v="DAIMLER - CC"/>
    <s v="OK"/>
    <n v="60"/>
    <s v="24/02/2022"/>
    <x v="6"/>
    <s v="Não"/>
    <s v=""/>
    <s v=""/>
    <m/>
    <s v=""/>
    <m/>
    <s v="Sem Pendencia"/>
    <s v="2203609957"/>
    <e v="#N/A"/>
    <d v="2022-02-23T00:00:00"/>
    <s v="VERDE"/>
    <e v="#N/A"/>
    <d v="2022-03-10T00:00:00"/>
    <n v="2"/>
    <m/>
    <m/>
    <x v="0"/>
    <s v="24/02/2022"/>
    <s v="24/02/2022"/>
    <x v="0"/>
    <e v="#N/A"/>
    <d v="2022-02-23T00:00:00"/>
    <s v="Sim"/>
    <m/>
    <m/>
    <m/>
    <m/>
    <m/>
    <m/>
    <m/>
  </r>
  <r>
    <n v="80534510"/>
    <s v="1250252365"/>
    <x v="1"/>
    <d v="2022-02-21T00:00:00"/>
    <s v="540201241 "/>
    <s v="DAIMLER - CC"/>
    <s v="OK"/>
    <n v="60"/>
    <s v="03/03/2022"/>
    <x v="19"/>
    <s v="Não"/>
    <s v=""/>
    <s v=""/>
    <m/>
    <s v=""/>
    <m/>
    <s v="Sem Pendencia"/>
    <s v="2203512155"/>
    <e v="#N/A"/>
    <d v="2022-02-22T00:00:00"/>
    <s v="VERDE"/>
    <e v="#N/A"/>
    <d v="2022-03-14T00:00:00"/>
    <n v="6"/>
    <m/>
    <m/>
    <x v="0"/>
    <s v="03/03/2022"/>
    <s v="03/03/2022"/>
    <x v="0"/>
    <e v="#N/A"/>
    <d v="2022-03-02T00:00:00"/>
    <s v="Sim"/>
    <m/>
    <m/>
    <m/>
    <m/>
    <m/>
    <m/>
    <m/>
  </r>
  <r>
    <n v="80534513"/>
    <s v="1250252366"/>
    <x v="1"/>
    <d v="2022-02-21T00:00:00"/>
    <s v="540201243 "/>
    <s v="DAIMLER - CC"/>
    <s v="OK"/>
    <n v="60"/>
    <s v="24/02/2022"/>
    <x v="6"/>
    <s v="Não"/>
    <s v=""/>
    <s v=""/>
    <m/>
    <s v=""/>
    <m/>
    <s v="Sem Pendencia"/>
    <s v="2203657340"/>
    <e v="#N/A"/>
    <d v="2022-02-23T00:00:00"/>
    <s v="VERDE"/>
    <e v="#N/A"/>
    <d v="2022-03-09T00:00:00"/>
    <n v="1"/>
    <m/>
    <m/>
    <x v="0"/>
    <s v="24/02/2022"/>
    <s v="24/02/2022"/>
    <x v="0"/>
    <e v="#N/A"/>
    <d v="2022-02-24T00:00:00"/>
    <s v="Sim"/>
    <m/>
    <m/>
    <m/>
    <m/>
    <m/>
    <m/>
    <m/>
  </r>
  <r>
    <n v="80534515"/>
    <s v="1250252362"/>
    <x v="1"/>
    <d v="2022-02-21T00:00:00"/>
    <s v="540201242 "/>
    <s v="DAIMLER - CC"/>
    <s v="OK"/>
    <n v="60"/>
    <s v="14/03/2022"/>
    <x v="32"/>
    <s v="Não"/>
    <s v=""/>
    <s v=""/>
    <m/>
    <s v=""/>
    <m/>
    <s v="Sem Pendencia"/>
    <s v="2204776938"/>
    <e v="#N/A"/>
    <d v="2022-03-11T00:00:00"/>
    <s v="VERDE"/>
    <e v="#N/A"/>
    <d v="2022-03-09T00:00:00"/>
    <n v="1"/>
    <m/>
    <m/>
    <x v="0"/>
    <s v="14/03/2022"/>
    <s v="14/03/2022"/>
    <x v="0"/>
    <e v="#N/A"/>
    <d v="2022-03-14T00:00:00"/>
    <s v="Sim"/>
    <m/>
    <m/>
    <m/>
    <m/>
    <m/>
    <m/>
    <m/>
  </r>
  <r>
    <n v="80534523"/>
    <s v="1250252364"/>
    <x v="1"/>
    <d v="2022-02-21T00:00:00"/>
    <s v="540201245 "/>
    <s v="DAIMLER - CC"/>
    <s v="OK"/>
    <n v="60"/>
    <s v="24/02/2022"/>
    <x v="6"/>
    <s v="Não"/>
    <s v=""/>
    <s v=""/>
    <m/>
    <s v=""/>
    <m/>
    <s v="Sem Pendencia"/>
    <s v="2203657358"/>
    <e v="#N/A"/>
    <d v="2022-02-23T00:00:00"/>
    <s v="VERDE"/>
    <e v="#N/A"/>
    <d v="2022-03-10T00:00:00"/>
    <n v="2"/>
    <m/>
    <m/>
    <x v="0"/>
    <s v="24/02/2022"/>
    <s v="24/02/2022"/>
    <x v="0"/>
    <e v="#N/A"/>
    <d v="2022-02-24T00:00:00"/>
    <s v="Sim"/>
    <m/>
    <m/>
    <m/>
    <m/>
    <m/>
    <m/>
    <m/>
  </r>
  <r>
    <n v="80534526"/>
    <s v="1250252369"/>
    <x v="1"/>
    <d v="2022-02-21T00:00:00"/>
    <s v="540201244 "/>
    <s v="DAIMLER - CC"/>
    <s v="OK"/>
    <n v="60"/>
    <s v=""/>
    <x v="7"/>
    <s v="Não"/>
    <s v=""/>
    <s v=""/>
    <m/>
    <s v=""/>
    <m/>
    <s v="Sem Pendencia"/>
    <s v="2204075352"/>
    <e v="#N/A"/>
    <d v="2022-03-03T00:00:00"/>
    <s v="VERDE"/>
    <e v="#N/A"/>
    <d v="2022-03-10T00:00:00"/>
    <n v="2"/>
    <m/>
    <m/>
    <x v="4"/>
    <s v=""/>
    <s v=""/>
    <x v="2"/>
    <e v="#N/A"/>
    <d v="2022-03-08T00:00:00"/>
    <s v="Sim"/>
    <m/>
    <m/>
    <m/>
    <m/>
    <m/>
    <m/>
    <m/>
  </r>
  <r>
    <n v="80534539"/>
    <s v="1250252367"/>
    <x v="1"/>
    <d v="2022-02-21T00:00:00"/>
    <s v="540201246 "/>
    <s v="DAIMLER - CC"/>
    <s v="OK"/>
    <n v="60"/>
    <s v="02/03/2022"/>
    <x v="9"/>
    <s v="Não"/>
    <s v=""/>
    <s v=""/>
    <m/>
    <s v=""/>
    <m/>
    <s v="Corrigido"/>
    <s v="2203846096"/>
    <e v="#N/A"/>
    <d v="2022-02-25T00:00:00"/>
    <s v="VERDE"/>
    <e v="#N/A"/>
    <d v="2022-03-10T00:00:00"/>
    <n v="2"/>
    <m/>
    <m/>
    <x v="0"/>
    <s v="02/03/2022"/>
    <s v="02/03/2022"/>
    <x v="0"/>
    <e v="#N/A"/>
    <d v="2022-03-03T00:00:00"/>
    <s v="Sim"/>
    <m/>
    <m/>
    <m/>
    <m/>
    <m/>
    <m/>
    <m/>
  </r>
  <r>
    <n v="80534540"/>
    <s v="1250252368"/>
    <x v="1"/>
    <d v="2022-02-21T00:00:00"/>
    <s v="540201247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09T00:00:00"/>
    <n v="1"/>
    <m/>
    <m/>
    <x v="6"/>
    <s v=""/>
    <s v=""/>
    <x v="2"/>
    <e v="#N/A"/>
    <s v=""/>
    <m/>
    <m/>
    <m/>
    <m/>
    <m/>
    <m/>
    <m/>
    <m/>
  </r>
  <r>
    <n v="80534549"/>
    <s v="1250252370"/>
    <x v="1"/>
    <d v="2022-02-21T00:00:00"/>
    <s v="540201248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0T00:00:00"/>
    <n v="2"/>
    <m/>
    <m/>
    <x v="6"/>
    <s v=""/>
    <s v=""/>
    <x v="2"/>
    <e v="#N/A"/>
    <s v=""/>
    <m/>
    <m/>
    <m/>
    <m/>
    <m/>
    <m/>
    <m/>
    <m/>
  </r>
  <r>
    <n v="80534550"/>
    <s v="1250252372"/>
    <x v="1"/>
    <d v="2022-02-21T00:00:00"/>
    <s v="540201249 "/>
    <s v="DAIMLER - CC"/>
    <s v="OK"/>
    <n v="60"/>
    <s v="25/02/2022"/>
    <x v="28"/>
    <s v="Não"/>
    <s v=""/>
    <s v=""/>
    <m/>
    <s v=""/>
    <m/>
    <s v="Sem Pendencia"/>
    <s v="2203508670"/>
    <e v="#N/A"/>
    <d v="2022-02-22T00:00:00"/>
    <s v="VERDE"/>
    <e v="#N/A"/>
    <d v="2022-03-11T00:00:00"/>
    <n v="3"/>
    <m/>
    <m/>
    <x v="0"/>
    <s v=""/>
    <s v=""/>
    <x v="1"/>
    <e v="#N/A"/>
    <d v="2022-02-24T00:00:00"/>
    <s v="Sim"/>
    <m/>
    <m/>
    <m/>
    <m/>
    <m/>
    <m/>
    <m/>
  </r>
  <r>
    <n v="80534572"/>
    <s v="1250252371"/>
    <x v="1"/>
    <d v="2022-02-21T00:00:00"/>
    <s v="540201251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4T00:00:00"/>
    <n v="6"/>
    <m/>
    <m/>
    <x v="6"/>
    <s v=""/>
    <s v=""/>
    <x v="2"/>
    <e v="#N/A"/>
    <s v=""/>
    <m/>
    <m/>
    <m/>
    <m/>
    <m/>
    <m/>
    <m/>
    <m/>
  </r>
  <r>
    <n v="80534573"/>
    <s v="1250252373"/>
    <x v="1"/>
    <d v="2022-02-21T00:00:00"/>
    <s v="540201252 "/>
    <s v="DAIMLER - CC"/>
    <s v="OK"/>
    <n v="60"/>
    <s v="17/03/2022"/>
    <x v="23"/>
    <s v="Não"/>
    <s v=""/>
    <s v=""/>
    <m/>
    <s v=""/>
    <m/>
    <s v="Sem Pendencia"/>
    <s v="2203513674"/>
    <e v="#N/A"/>
    <d v="2022-02-22T00:00:00"/>
    <s v="VERDE"/>
    <e v="#N/A"/>
    <d v="2022-03-14T00:00:00"/>
    <n v="6"/>
    <m/>
    <m/>
    <x v="0"/>
    <s v="17/03/2022"/>
    <s v="17/03/2022"/>
    <x v="0"/>
    <e v="#N/A"/>
    <s v=""/>
    <m/>
    <m/>
    <m/>
    <m/>
    <m/>
    <m/>
    <m/>
    <m/>
  </r>
  <r>
    <n v="80534574"/>
    <s v="1250252380"/>
    <x v="1"/>
    <d v="2022-02-21T00:00:00"/>
    <s v="540201254 "/>
    <s v="DAIMLER - CC"/>
    <s v="OK"/>
    <n v="60"/>
    <s v="24/02/2022"/>
    <x v="6"/>
    <s v="Não"/>
    <s v=""/>
    <s v=""/>
    <m/>
    <s v=""/>
    <m/>
    <s v="Sem Pendencia"/>
    <s v="2203431490"/>
    <e v="#N/A"/>
    <d v="2022-02-21T00:00:00"/>
    <s v="VERDE"/>
    <e v="#N/A"/>
    <d v="2022-03-09T00:00:00"/>
    <n v="1"/>
    <m/>
    <m/>
    <x v="0"/>
    <s v="23/02/2022"/>
    <s v="23/02/2022"/>
    <x v="0"/>
    <e v="#N/A"/>
    <d v="2022-02-22T00:00:00"/>
    <s v="Sim"/>
    <m/>
    <m/>
    <m/>
    <m/>
    <m/>
    <m/>
    <m/>
  </r>
  <r>
    <n v="80534575"/>
    <s v="1250252374"/>
    <x v="1"/>
    <d v="2022-02-21T00:00:00"/>
    <s v="540201253 "/>
    <s v="DAIMLER - CC"/>
    <s v="OK"/>
    <n v="60"/>
    <s v="21/03/2022"/>
    <x v="13"/>
    <s v="Não"/>
    <s v=""/>
    <s v=""/>
    <m/>
    <s v=""/>
    <m/>
    <s v="Sem Pendencia"/>
    <s v="2205151869"/>
    <e v="#N/A"/>
    <s v=""/>
    <s v=""/>
    <e v="#N/A"/>
    <d v="2022-03-10T00:00:00"/>
    <n v="2"/>
    <m/>
    <m/>
    <x v="2"/>
    <s v="21/03/2022"/>
    <s v="21/03/2022"/>
    <x v="0"/>
    <e v="#N/A"/>
    <s v=""/>
    <m/>
    <m/>
    <m/>
    <m/>
    <m/>
    <m/>
    <m/>
    <m/>
  </r>
  <r>
    <n v="80534578"/>
    <s v="1250252375"/>
    <x v="1"/>
    <d v="2022-02-21T00:00:00"/>
    <s v="540201250 "/>
    <s v="DAIMLER - CC"/>
    <s v="OK"/>
    <n v="60"/>
    <s v="24/02/2022"/>
    <x v="6"/>
    <s v="Não"/>
    <s v=""/>
    <s v=""/>
    <m/>
    <s v=""/>
    <m/>
    <s v="Sem Pendencia"/>
    <s v="2203608632"/>
    <e v="#N/A"/>
    <d v="2022-02-23T00:00:00"/>
    <s v="VERDE"/>
    <e v="#N/A"/>
    <d v="2022-03-14T00:00:00"/>
    <n v="6"/>
    <m/>
    <m/>
    <x v="0"/>
    <s v="24/02/2022"/>
    <s v="24/02/2022"/>
    <x v="0"/>
    <e v="#N/A"/>
    <d v="2022-02-23T00:00:00"/>
    <s v="Sim"/>
    <m/>
    <m/>
    <m/>
    <m/>
    <m/>
    <m/>
    <m/>
  </r>
  <r>
    <n v="80534583"/>
    <s v="1250252376"/>
    <x v="1"/>
    <d v="2022-02-21T00:00:00"/>
    <s v="540201258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08T00:00:00"/>
    <n v="0"/>
    <m/>
    <m/>
    <x v="6"/>
    <s v=""/>
    <s v=""/>
    <x v="2"/>
    <e v="#N/A"/>
    <s v=""/>
    <m/>
    <m/>
    <m/>
    <m/>
    <m/>
    <m/>
    <m/>
    <m/>
  </r>
  <r>
    <n v="80534596"/>
    <s v="1250252377"/>
    <x v="1"/>
    <d v="2022-02-21T00:00:00"/>
    <s v="540201255 "/>
    <s v="DAIMLER - CC"/>
    <s v="OK"/>
    <n v="77"/>
    <s v=""/>
    <x v="7"/>
    <s v="Sim"/>
    <s v=""/>
    <s v="10/03/2022"/>
    <m/>
    <s v=""/>
    <m/>
    <s v="Sem Pendencia"/>
    <s v="          "/>
    <e v="#N/A"/>
    <s v=""/>
    <s v=""/>
    <e v="#N/A"/>
    <d v="2022-03-09T00:00:00"/>
    <n v="1"/>
    <s v="Liberado para transporte"/>
    <m/>
    <x v="1"/>
    <s v=""/>
    <s v=""/>
    <x v="2"/>
    <e v="#N/A"/>
    <s v=""/>
    <m/>
    <m/>
    <m/>
    <m/>
    <m/>
    <m/>
    <m/>
    <m/>
  </r>
  <r>
    <n v="80534597"/>
    <s v="1250252379"/>
    <x v="1"/>
    <d v="2022-02-21T00:00:00"/>
    <s v="540201256 "/>
    <s v="DAIMLER - CC"/>
    <s v="OK"/>
    <n v="60"/>
    <s v="24/02/2022"/>
    <x v="6"/>
    <s v="Não"/>
    <s v=""/>
    <s v=""/>
    <m/>
    <s v=""/>
    <m/>
    <s v="Sem Pendencia"/>
    <s v="2203657382"/>
    <e v="#N/A"/>
    <d v="2022-02-23T00:00:00"/>
    <s v="VERDE"/>
    <e v="#N/A"/>
    <d v="2022-03-08T00:00:00"/>
    <n v="0"/>
    <m/>
    <m/>
    <x v="4"/>
    <s v=""/>
    <s v=""/>
    <x v="1"/>
    <e v="#N/A"/>
    <d v="2022-02-24T00:00:00"/>
    <s v="Sim"/>
    <m/>
    <m/>
    <m/>
    <m/>
    <m/>
    <m/>
    <m/>
  </r>
  <r>
    <n v="80534598"/>
    <s v="1250252378"/>
    <x v="1"/>
    <d v="2022-02-21T00:00:00"/>
    <s v="540201257 "/>
    <s v="DAIMLER - CC"/>
    <s v="OK"/>
    <n v="60"/>
    <s v=""/>
    <x v="7"/>
    <s v="Não"/>
    <s v="10/03/2022"/>
    <s v=""/>
    <m/>
    <s v=""/>
    <m/>
    <s v="Sem Pendencia"/>
    <s v="          "/>
    <e v="#N/A"/>
    <s v=""/>
    <s v=""/>
    <e v="#N/A"/>
    <d v="2022-03-11T00:00:00"/>
    <n v="3"/>
    <m/>
    <m/>
    <x v="6"/>
    <s v=""/>
    <s v=""/>
    <x v="2"/>
    <e v="#N/A"/>
    <s v=""/>
    <m/>
    <m/>
    <m/>
    <m/>
    <m/>
    <m/>
    <m/>
    <m/>
  </r>
  <r>
    <n v="80534527"/>
    <s v="1250253021"/>
    <x v="2"/>
    <d v="2022-02-24T00:00:00"/>
    <s v="540201471 "/>
    <s v="DAIMLER - CC"/>
    <s v="OK"/>
    <n v="63"/>
    <s v="02/02/2022"/>
    <x v="14"/>
    <s v="Não"/>
    <s v=""/>
    <s v=""/>
    <m/>
    <s v=""/>
    <m/>
    <s v="Sem Pendencia"/>
    <s v="2205071628"/>
    <e v="#N/A"/>
    <s v=""/>
    <s v=""/>
    <e v="#N/A"/>
    <d v="2022-03-11T00:00:00"/>
    <n v="3"/>
    <m/>
    <m/>
    <x v="4"/>
    <s v=""/>
    <s v=""/>
    <x v="1"/>
    <e v="#N/A"/>
    <s v=""/>
    <m/>
    <m/>
    <m/>
    <m/>
    <m/>
    <m/>
    <m/>
    <m/>
  </r>
  <r>
    <n v="80534599"/>
    <s v="1250253019"/>
    <x v="2"/>
    <d v="2022-02-24T00:00:00"/>
    <s v="540201472 "/>
    <s v="DAIMLER - CC"/>
    <s v="OK"/>
    <n v="63"/>
    <s v="07/03/2022"/>
    <x v="30"/>
    <s v="Não"/>
    <s v=""/>
    <s v=""/>
    <n v="6.8000000000000005E-2"/>
    <s v="Remover bloqueio"/>
    <m/>
    <s v="Corrigido"/>
    <s v="2204211442"/>
    <e v="#N/A"/>
    <d v="2022-03-04T00:00:00"/>
    <s v="VERDE"/>
    <e v="#N/A"/>
    <d v="2022-03-14T00:00:00"/>
    <n v="6"/>
    <m/>
    <m/>
    <x v="0"/>
    <s v="07/03/2022"/>
    <s v="07/03/2022"/>
    <x v="0"/>
    <e v="#N/A"/>
    <d v="2022-03-07T00:00:00"/>
    <s v="Sim"/>
    <m/>
    <m/>
    <m/>
    <m/>
    <m/>
    <m/>
    <m/>
  </r>
  <r>
    <n v="80534606"/>
    <s v="1250253018"/>
    <x v="2"/>
    <d v="2022-02-24T00:00:00"/>
    <s v="540201480 "/>
    <s v="DAIMLER - CC"/>
    <s v="OK"/>
    <n v="78"/>
    <s v="25/03/2022"/>
    <x v="4"/>
    <s v="Sim"/>
    <s v=""/>
    <s v="11/03/2022"/>
    <m/>
    <s v=""/>
    <m/>
    <s v="Corrigido"/>
    <s v="          "/>
    <e v="#N/A"/>
    <s v=""/>
    <s v=""/>
    <e v="#N/A"/>
    <d v="2022-03-14T00:00:00"/>
    <n v="6"/>
    <m/>
    <m/>
    <x v="1"/>
    <s v=""/>
    <s v=""/>
    <x v="1"/>
    <e v="#N/A"/>
    <s v=""/>
    <m/>
    <m/>
    <m/>
    <m/>
    <m/>
    <m/>
    <m/>
    <m/>
  </r>
  <r>
    <n v="80534609"/>
    <s v="1250253020"/>
    <x v="2"/>
    <d v="2022-02-24T00:00:00"/>
    <s v="540201481 "/>
    <s v="DAIMLER - CC"/>
    <s v="OK"/>
    <n v="63"/>
    <s v="25/03/2022"/>
    <x v="4"/>
    <s v="Não"/>
    <s v="22/03/2022"/>
    <s v=""/>
    <n v="5.67E-2"/>
    <s v="Remover bloqueio"/>
    <m/>
    <s v="Corrigido"/>
    <s v="          "/>
    <e v="#N/A"/>
    <s v=""/>
    <s v=""/>
    <e v="#N/A"/>
    <d v="2022-03-09T00:00:00"/>
    <n v="1"/>
    <s v="Pallet condenado"/>
    <m/>
    <x v="6"/>
    <s v=""/>
    <s v=""/>
    <x v="1"/>
    <e v="#N/A"/>
    <s v=""/>
    <m/>
    <m/>
    <m/>
    <m/>
    <m/>
    <m/>
    <m/>
    <m/>
  </r>
  <r>
    <n v="80534611"/>
    <s v="1250253023"/>
    <x v="2"/>
    <d v="2022-02-24T00:00:00"/>
    <s v="540201482 "/>
    <s v="DAIMLER - CC"/>
    <s v="OK"/>
    <n v="63"/>
    <s v="03/02/2022"/>
    <x v="22"/>
    <s v="Não"/>
    <s v=""/>
    <s v=""/>
    <m/>
    <s v=""/>
    <m/>
    <s v="Corrigido"/>
    <s v="2204533113"/>
    <e v="#N/A"/>
    <d v="2022-03-09T00:00:00"/>
    <s v="VERDE"/>
    <e v="#N/A"/>
    <d v="2022-03-14T00:00:00"/>
    <n v="6"/>
    <m/>
    <m/>
    <x v="3"/>
    <s v="17/03/2022"/>
    <s v="17/03/2022"/>
    <x v="0"/>
    <e v="#N/A"/>
    <d v="2022-03-10T00:00:00"/>
    <s v="Sim"/>
    <m/>
    <m/>
    <m/>
    <m/>
    <m/>
    <m/>
    <m/>
  </r>
  <r>
    <n v="80534612"/>
    <s v="1250253022"/>
    <x v="2"/>
    <d v="2022-02-24T00:00:00"/>
    <s v="540201483 "/>
    <s v="DAIMLER - CC"/>
    <s v="OK"/>
    <n v="63"/>
    <s v="21/03/2022"/>
    <x v="13"/>
    <s v="Não"/>
    <s v=""/>
    <s v=""/>
    <m/>
    <s v=""/>
    <m/>
    <s v="Corrigido"/>
    <s v="          "/>
    <e v="#N/A"/>
    <s v=""/>
    <s v=""/>
    <e v="#N/A"/>
    <d v="2022-03-08T00:00:00"/>
    <n v="0"/>
    <s v="Pallet condenado"/>
    <m/>
    <x v="6"/>
    <s v=""/>
    <s v=""/>
    <x v="1"/>
    <e v="#N/A"/>
    <s v=""/>
    <m/>
    <m/>
    <m/>
    <m/>
    <m/>
    <m/>
    <m/>
    <m/>
  </r>
  <r>
    <n v="80534707"/>
    <s v="1250253024"/>
    <x v="2"/>
    <d v="2022-02-24T00:00:00"/>
    <s v="540201475 "/>
    <s v="DAIMLER - CC"/>
    <s v="OK"/>
    <n v="63"/>
    <s v="07/02/2022"/>
    <x v="36"/>
    <s v="Não"/>
    <s v=""/>
    <s v=""/>
    <m/>
    <s v=""/>
    <m/>
    <s v="Corrigido"/>
    <s v="2204074500"/>
    <e v="#N/A"/>
    <d v="2022-03-03T00:00:00"/>
    <s v="VERDE"/>
    <e v="#N/A"/>
    <d v="2022-03-09T00:00:00"/>
    <n v="1"/>
    <m/>
    <s v="Liberado"/>
    <x v="0"/>
    <s v="07/03/2022"/>
    <s v="07/03/2022"/>
    <x v="0"/>
    <e v="#N/A"/>
    <d v="2022-03-07T00:00:00"/>
    <s v="Sim"/>
    <m/>
    <m/>
    <m/>
    <m/>
    <m/>
    <m/>
    <m/>
  </r>
  <r>
    <n v="80534713"/>
    <s v="1250253026"/>
    <x v="2"/>
    <d v="2022-02-24T00:00:00"/>
    <s v="540201484 "/>
    <s v="DAIMLER - CC"/>
    <s v="OK"/>
    <n v="63"/>
    <s v="03/03/2022"/>
    <x v="19"/>
    <s v="Não"/>
    <s v=""/>
    <s v=""/>
    <m/>
    <s v=""/>
    <m/>
    <s v="Corrigido"/>
    <s v="2204074518"/>
    <e v="#N/A"/>
    <d v="2022-03-03T00:00:00"/>
    <s v="VERDE"/>
    <e v="#N/A"/>
    <d v="2022-03-10T00:00:00"/>
    <n v="2"/>
    <m/>
    <s v="Liberado"/>
    <x v="0"/>
    <s v="04/03/2022"/>
    <s v="04/03/2022"/>
    <x v="0"/>
    <e v="#N/A"/>
    <d v="2022-03-07T00:00:00"/>
    <s v="Sim"/>
    <m/>
    <m/>
    <m/>
    <m/>
    <m/>
    <m/>
    <m/>
  </r>
  <r>
    <n v="80534718"/>
    <s v="1250253025"/>
    <x v="2"/>
    <d v="2022-02-24T00:00:00"/>
    <s v="540201485 "/>
    <s v="DAIMLER - CC"/>
    <s v="OK"/>
    <n v="63"/>
    <s v="09/03/2022"/>
    <x v="10"/>
    <s v="Não"/>
    <s v=""/>
    <s v=""/>
    <n v="6.13E-2"/>
    <s v="Remover bloqueio"/>
    <m/>
    <s v="Corrigido"/>
    <s v="2204690910"/>
    <e v="#N/A"/>
    <d v="2022-03-10T00:00:00"/>
    <s v="VERDE"/>
    <e v="#N/A"/>
    <d v="2022-03-10T00:00:00"/>
    <n v="2"/>
    <m/>
    <m/>
    <x v="0"/>
    <s v="10/03/2022"/>
    <s v="10/03/2022"/>
    <x v="0"/>
    <e v="#N/A"/>
    <d v="2022-03-11T00:00:00"/>
    <s v="Sim"/>
    <m/>
    <m/>
    <m/>
    <m/>
    <m/>
    <m/>
    <m/>
  </r>
  <r>
    <n v="80534741"/>
    <s v="1250253027"/>
    <x v="2"/>
    <d v="2022-02-24T00:00:00"/>
    <s v="540201486 "/>
    <s v="DAIMLER - CC"/>
    <s v="OK"/>
    <n v="63"/>
    <s v="10/03/2022"/>
    <x v="11"/>
    <s v="Não"/>
    <s v=""/>
    <s v=""/>
    <m/>
    <s v=""/>
    <m/>
    <s v="Corrigido"/>
    <s v="2204533121"/>
    <e v="#N/A"/>
    <d v="2022-03-09T00:00:00"/>
    <s v="VERDE"/>
    <e v="#N/A"/>
    <d v="2022-03-14T00:00:00"/>
    <n v="6"/>
    <m/>
    <m/>
    <x v="0"/>
    <s v="09/03/2022"/>
    <s v="09/03/2022"/>
    <x v="0"/>
    <e v="#N/A"/>
    <d v="2022-03-10T00:00:00"/>
    <s v="Sim"/>
    <m/>
    <m/>
    <m/>
    <m/>
    <m/>
    <m/>
    <m/>
  </r>
  <r>
    <n v="80534745"/>
    <s v="1250253032"/>
    <x v="2"/>
    <d v="2022-02-24T00:00:00"/>
    <s v="540201487 "/>
    <s v="DAIMLER - CC"/>
    <s v="OK"/>
    <n v="63"/>
    <s v="08/03/2022"/>
    <x v="29"/>
    <s v="Não"/>
    <s v=""/>
    <s v=""/>
    <m/>
    <s v=""/>
    <m/>
    <s v="Corrigido"/>
    <s v="2204533130"/>
    <e v="#N/A"/>
    <d v="2022-03-09T00:00:00"/>
    <s v="VERDE"/>
    <e v="#N/A"/>
    <d v="2022-03-10T00:00:00"/>
    <n v="2"/>
    <m/>
    <m/>
    <x v="0"/>
    <s v="09/03/2022"/>
    <s v="09/03/2022"/>
    <x v="0"/>
    <e v="#N/A"/>
    <d v="2022-03-10T00:00:00"/>
    <s v="Sim"/>
    <m/>
    <m/>
    <m/>
    <m/>
    <m/>
    <m/>
    <m/>
  </r>
  <r>
    <n v="80534746"/>
    <s v="1250253029"/>
    <x v="2"/>
    <d v="2022-02-24T00:00:00"/>
    <s v="540201491 "/>
    <s v="DAIMLER - CC"/>
    <s v="OK"/>
    <n v="63"/>
    <s v="16/03/2022"/>
    <x v="31"/>
    <s v="Não"/>
    <s v=""/>
    <s v=""/>
    <m/>
    <s v=""/>
    <m/>
    <s v="Corrigido"/>
    <s v="2204633096"/>
    <e v="#N/A"/>
    <d v="2022-03-10T00:00:00"/>
    <s v="VERDE"/>
    <e v="#N/A"/>
    <d v="2022-03-10T00:00:00"/>
    <n v="2"/>
    <m/>
    <m/>
    <x v="0"/>
    <s v="16/03/2022"/>
    <s v="16/03/2022"/>
    <x v="0"/>
    <e v="#N/A"/>
    <s v=""/>
    <m/>
    <m/>
    <m/>
    <m/>
    <m/>
    <m/>
    <m/>
    <m/>
  </r>
  <r>
    <n v="80534760"/>
    <s v="1250253028"/>
    <x v="2"/>
    <d v="2022-02-24T00:00:00"/>
    <s v="540201488 "/>
    <s v="DAIMLER - CC"/>
    <s v="OK"/>
    <n v="63"/>
    <s v=""/>
    <x v="7"/>
    <s v="Não"/>
    <s v=""/>
    <s v=""/>
    <m/>
    <s v=""/>
    <m/>
    <s v="Corrigido"/>
    <s v="2204427747"/>
    <e v="#N/A"/>
    <d v="2022-03-09T00:00:00"/>
    <s v="VERDE"/>
    <e v="#N/A"/>
    <d v="2022-03-11T00:00:00"/>
    <n v="3"/>
    <s v="Pallet condenado"/>
    <m/>
    <x v="8"/>
    <s v=""/>
    <s v=""/>
    <x v="2"/>
    <e v="#N/A"/>
    <d v="2022-03-09T00:00:00"/>
    <s v="Sim"/>
    <m/>
    <m/>
    <m/>
    <m/>
    <m/>
    <m/>
    <m/>
  </r>
  <r>
    <n v="80534761"/>
    <s v="1250253031"/>
    <x v="2"/>
    <d v="2022-02-24T00:00:00"/>
    <s v="540201489 "/>
    <s v="DAIMLER - CC"/>
    <s v="OK"/>
    <n v="63"/>
    <s v="28/02/2022"/>
    <x v="20"/>
    <s v="Não"/>
    <s v="22/03/2022"/>
    <s v=""/>
    <m/>
    <s v=""/>
    <m/>
    <s v="Corrigido"/>
    <s v="          "/>
    <e v="#N/A"/>
    <s v=""/>
    <s v=""/>
    <e v="#N/A"/>
    <d v="2022-03-09T00:00:00"/>
    <n v="1"/>
    <m/>
    <m/>
    <x v="6"/>
    <s v=""/>
    <s v=""/>
    <x v="1"/>
    <e v="#N/A"/>
    <s v=""/>
    <m/>
    <m/>
    <m/>
    <m/>
    <m/>
    <m/>
    <m/>
    <m/>
  </r>
  <r>
    <n v="80534765"/>
    <s v="1250253030"/>
    <x v="2"/>
    <d v="2022-02-24T00:00:00"/>
    <s v="540201490 "/>
    <s v="DAIMLER - CC"/>
    <s v="OK"/>
    <n v="63"/>
    <s v="25/03/2022"/>
    <x v="4"/>
    <s v="Não"/>
    <s v=""/>
    <s v=""/>
    <n v="6.8900000000000003E-2"/>
    <s v="Remover bloqueio"/>
    <m/>
    <s v="Corrigido"/>
    <s v="2204211450"/>
    <e v="#N/A"/>
    <d v="2022-03-04T00:00:00"/>
    <s v="VERDE"/>
    <e v="#N/A"/>
    <d v="2022-03-07T00:00:00"/>
    <n v="-1"/>
    <m/>
    <m/>
    <x v="4"/>
    <s v=""/>
    <s v=""/>
    <x v="1"/>
    <e v="#N/A"/>
    <s v=""/>
    <m/>
    <m/>
    <m/>
    <m/>
    <m/>
    <m/>
    <m/>
    <m/>
  </r>
  <r>
    <n v="80534778"/>
    <s v="1250253034"/>
    <x v="2"/>
    <d v="2022-02-24T00:00:00"/>
    <s v="540201474 "/>
    <s v="DAIMLER - CC"/>
    <s v="OK"/>
    <n v="63"/>
    <s v="04/03/2022"/>
    <x v="12"/>
    <s v="Não"/>
    <s v=""/>
    <s v=""/>
    <m/>
    <s v=""/>
    <m/>
    <s v="Corrigido"/>
    <s v="2203972660"/>
    <e v="#N/A"/>
    <d v="2022-03-02T00:00:00"/>
    <s v="VERDE"/>
    <e v="#N/A"/>
    <d v="2022-03-03T00:00:00"/>
    <n v="-5"/>
    <m/>
    <m/>
    <x v="0"/>
    <s v="03/03/2022"/>
    <s v="03/03/2022"/>
    <x v="0"/>
    <e v="#N/A"/>
    <d v="2022-03-03T00:00:00"/>
    <s v="Sim"/>
    <m/>
    <m/>
    <m/>
    <m/>
    <m/>
    <m/>
    <m/>
  </r>
  <r>
    <n v="80534786"/>
    <s v="1250253033"/>
    <x v="2"/>
    <d v="2022-02-24T00:00:00"/>
    <s v="540201492 "/>
    <s v="DAIMLER - CC"/>
    <s v="OK"/>
    <n v="78"/>
    <s v=""/>
    <x v="7"/>
    <s v="Sim"/>
    <s v=""/>
    <s v="11/03/2022"/>
    <m/>
    <s v=""/>
    <m/>
    <s v="Corrigido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4792"/>
    <s v="1250253035"/>
    <x v="2"/>
    <d v="2022-02-24T00:00:00"/>
    <s v="540201495 "/>
    <s v="DAIMLER - CC"/>
    <s v="OK"/>
    <n v="81"/>
    <s v="18/03/2022"/>
    <x v="18"/>
    <s v="Sim"/>
    <s v=""/>
    <s v="14/03/2022"/>
    <m/>
    <s v=""/>
    <m/>
    <s v="Corrigido"/>
    <s v="          "/>
    <e v="#N/A"/>
    <s v=""/>
    <s v=""/>
    <e v="#N/A"/>
    <s v=""/>
    <s v=""/>
    <s v="Liberado para transporte"/>
    <m/>
    <x v="2"/>
    <s v="18/03/2022"/>
    <s v="18/03/2022"/>
    <x v="0"/>
    <e v="#N/A"/>
    <s v=""/>
    <m/>
    <m/>
    <m/>
    <m/>
    <m/>
    <m/>
    <m/>
    <m/>
  </r>
  <r>
    <n v="80534797"/>
    <s v="1250253036"/>
    <x v="2"/>
    <d v="2022-02-24T00:00:00"/>
    <s v="540201499 "/>
    <s v="DAIMLER - CC"/>
    <s v="OK"/>
    <n v="63"/>
    <s v="04/03/2022"/>
    <x v="12"/>
    <s v="Não"/>
    <s v=""/>
    <s v=""/>
    <m/>
    <s v=""/>
    <m/>
    <s v="Corrigido"/>
    <s v="2204074526"/>
    <e v="#N/A"/>
    <d v="2022-03-03T00:00:00"/>
    <s v="VERDE"/>
    <e v="#N/A"/>
    <d v="2022-03-04T00:00:00"/>
    <n v="-4"/>
    <s v="Liberado para transporte"/>
    <m/>
    <x v="4"/>
    <s v=""/>
    <s v=""/>
    <x v="1"/>
    <e v="#N/A"/>
    <s v=""/>
    <m/>
    <m/>
    <m/>
    <m/>
    <m/>
    <m/>
    <m/>
    <m/>
  </r>
  <r>
    <n v="80534798"/>
    <s v="1250253037"/>
    <x v="2"/>
    <d v="2022-02-24T00:00:00"/>
    <s v="540201501 "/>
    <s v="DAIMLER - CC"/>
    <s v="OK"/>
    <n v="63"/>
    <s v="04/03/2022"/>
    <x v="12"/>
    <s v="Não"/>
    <s v=""/>
    <s v=""/>
    <n v="5.4600000000000003E-2"/>
    <s v="Remover bloqueio"/>
    <m/>
    <s v="Corrigido"/>
    <s v="2203972695"/>
    <e v="#N/A"/>
    <d v="2022-03-02T00:00:00"/>
    <s v="VERDE"/>
    <e v="#N/A"/>
    <d v="2022-03-03T00:00:00"/>
    <n v="-5"/>
    <s v="Liberado para transporte"/>
    <m/>
    <x v="0"/>
    <s v="03/03/2022"/>
    <s v="03/03/2022"/>
    <x v="0"/>
    <e v="#N/A"/>
    <d v="2022-03-03T00:00:00"/>
    <s v="Sim"/>
    <m/>
    <m/>
    <m/>
    <m/>
    <m/>
    <m/>
    <m/>
  </r>
  <r>
    <n v="80534799"/>
    <s v="1250253038"/>
    <x v="2"/>
    <d v="2022-02-24T00:00:00"/>
    <s v="540201496 "/>
    <s v="DAIMLER - CC"/>
    <s v="OK"/>
    <n v="63"/>
    <s v="25/03/2022"/>
    <x v="4"/>
    <s v="Não"/>
    <s v=""/>
    <s v=""/>
    <n v="8.4099999999999994E-2"/>
    <s v="Remover bloqueio"/>
    <m/>
    <s v="Corrigido"/>
    <s v="2204074461"/>
    <e v="#N/A"/>
    <d v="2022-03-03T00:00:00"/>
    <s v="VERDE"/>
    <e v="#N/A"/>
    <d v="2022-03-04T00:00:00"/>
    <n v="-4"/>
    <s v="Liberado para transporte"/>
    <m/>
    <x v="4"/>
    <s v=""/>
    <s v=""/>
    <x v="1"/>
    <e v="#N/A"/>
    <s v=""/>
    <m/>
    <m/>
    <m/>
    <m/>
    <m/>
    <m/>
    <m/>
    <m/>
  </r>
  <r>
    <n v="80534800"/>
    <s v="1250253042"/>
    <x v="2"/>
    <d v="2022-02-24T00:00:00"/>
    <s v="540201502 "/>
    <s v="DAIMLER - CC"/>
    <s v="OK"/>
    <n v="63"/>
    <s v="04/02/2022"/>
    <x v="35"/>
    <s v="Não"/>
    <s v=""/>
    <s v=""/>
    <m/>
    <s v=""/>
    <m/>
    <s v="Corrigido"/>
    <s v="2204314497"/>
    <e v="#N/A"/>
    <d v="2022-03-07T00:00:00"/>
    <s v="VERDE"/>
    <e v="#N/A"/>
    <d v="2022-03-07T00:00:00"/>
    <n v="-1"/>
    <s v="Liberado para transporte"/>
    <m/>
    <x v="0"/>
    <s v="07/03/2022"/>
    <s v="07/03/2022"/>
    <x v="0"/>
    <e v="#N/A"/>
    <d v="2022-03-07T00:00:00"/>
    <s v="Sim"/>
    <m/>
    <m/>
    <m/>
    <m/>
    <m/>
    <m/>
    <m/>
  </r>
  <r>
    <n v="80534818"/>
    <s v="1250253041"/>
    <x v="2"/>
    <d v="2022-02-24T00:00:00"/>
    <s v="540201508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4819"/>
    <s v="1250253039"/>
    <x v="2"/>
    <d v="2022-02-24T00:00:00"/>
    <s v="540201509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4820"/>
    <s v="1250253040"/>
    <x v="2"/>
    <d v="2022-02-24T00:00:00"/>
    <s v="540201510 "/>
    <s v="DAIMLER - CC"/>
    <s v="OK"/>
    <n v="63"/>
    <s v=""/>
    <x v="7"/>
    <s v="Não"/>
    <s v=""/>
    <s v=""/>
    <m/>
    <s v=""/>
    <m/>
    <s v="Sem Pendencia"/>
    <s v="          "/>
    <e v="#N/A"/>
    <s v=""/>
    <s v=""/>
    <e v="#N/A"/>
    <s v=""/>
    <s v=""/>
    <s v="Pallet condenado"/>
    <m/>
    <x v="6"/>
    <s v=""/>
    <s v=""/>
    <x v="2"/>
    <e v="#N/A"/>
    <s v=""/>
    <m/>
    <m/>
    <m/>
    <m/>
    <m/>
    <m/>
    <m/>
    <m/>
  </r>
  <r>
    <n v="80534821"/>
    <s v="1250253043"/>
    <x v="2"/>
    <d v="2022-02-24T00:00:00"/>
    <s v="540201514 "/>
    <s v="DAIMLER - CC"/>
    <s v="OK"/>
    <n v="63"/>
    <s v="08/03/2022"/>
    <x v="29"/>
    <s v="Não"/>
    <s v=""/>
    <s v=""/>
    <n v="5.7200000000000001E-2"/>
    <s v="Remover bloqueio"/>
    <m/>
    <s v="Sem Pendencia"/>
    <s v="2204427828"/>
    <e v="#N/A"/>
    <d v="2022-03-09T00:00:00"/>
    <s v="VERDE"/>
    <e v="#N/A"/>
    <d v="2022-03-08T00:00:00"/>
    <n v="0"/>
    <s v="Liberado para transporte"/>
    <m/>
    <x v="0"/>
    <s v="08/03/2022"/>
    <s v="08/03/2022"/>
    <x v="0"/>
    <e v="#N/A"/>
    <d v="2022-03-09T00:00:00"/>
    <s v="Sim"/>
    <m/>
    <m/>
    <m/>
    <m/>
    <m/>
    <m/>
    <m/>
  </r>
  <r>
    <n v="80534822"/>
    <s v="1250253046"/>
    <x v="2"/>
    <d v="2022-02-24T00:00:00"/>
    <s v="540201513 "/>
    <s v="DAIMLER - CC"/>
    <s v="OK"/>
    <n v="63"/>
    <s v="07/02/2022"/>
    <x v="36"/>
    <s v="Não"/>
    <s v="22/03/2022"/>
    <s v=""/>
    <m/>
    <s v=""/>
    <m/>
    <s v="Corrigido"/>
    <s v="          "/>
    <e v="#N/A"/>
    <s v=""/>
    <s v=""/>
    <e v="#N/A"/>
    <s v=""/>
    <s v=""/>
    <s v="Liberado para transporte"/>
    <m/>
    <x v="6"/>
    <s v=""/>
    <s v=""/>
    <x v="1"/>
    <e v="#N/A"/>
    <s v=""/>
    <m/>
    <m/>
    <m/>
    <m/>
    <m/>
    <m/>
    <m/>
    <m/>
  </r>
  <r>
    <n v="80534823"/>
    <s v="1250253045"/>
    <x v="2"/>
    <d v="2022-02-24T00:00:00"/>
    <s v="540201511 "/>
    <s v="DAIMLER - CC"/>
    <s v="OK"/>
    <n v="63"/>
    <s v="11/03/2022"/>
    <x v="8"/>
    <s v="Não"/>
    <s v=""/>
    <s v=""/>
    <m/>
    <s v=""/>
    <m/>
    <s v="Corrigido"/>
    <s v="2204634556"/>
    <e v="#N/A"/>
    <d v="2022-03-10T00:00:00"/>
    <s v="VERDE"/>
    <e v="#N/A"/>
    <d v="2022-03-10T00:00:00"/>
    <n v="2"/>
    <s v="Liberado para transporte"/>
    <m/>
    <x v="0"/>
    <s v="11/03/2022"/>
    <s v="11/03/2022"/>
    <x v="0"/>
    <e v="#N/A"/>
    <d v="2022-03-10T00:00:00"/>
    <s v="Sim"/>
    <m/>
    <m/>
    <m/>
    <m/>
    <m/>
    <m/>
    <m/>
  </r>
  <r>
    <n v="80534824"/>
    <s v="1250253044"/>
    <x v="2"/>
    <d v="2022-02-24T00:00:00"/>
    <s v="540201515 "/>
    <s v="DAIMLER - CC"/>
    <s v="OK"/>
    <n v="63"/>
    <s v="16/03/2022"/>
    <x v="31"/>
    <s v="Não"/>
    <s v=""/>
    <s v=""/>
    <m/>
    <s v=""/>
    <m/>
    <s v="Corrigido"/>
    <s v="2205036563"/>
    <e v="#N/A"/>
    <s v=""/>
    <s v="VERDE"/>
    <e v="#N/A"/>
    <s v=""/>
    <s v=""/>
    <s v="Liberado para transporte"/>
    <m/>
    <x v="0"/>
    <s v="16/03/2022"/>
    <s v="16/03/2022"/>
    <x v="0"/>
    <e v="#N/A"/>
    <s v=""/>
    <m/>
    <m/>
    <m/>
    <m/>
    <m/>
    <m/>
    <m/>
    <m/>
  </r>
  <r>
    <n v="80534825"/>
    <s v="1250253047"/>
    <x v="2"/>
    <d v="2022-02-24T00:00:00"/>
    <s v="540201573 "/>
    <s v="DAIMLER - CC"/>
    <s v="OK"/>
    <n v="63"/>
    <s v="24/02/2022"/>
    <x v="6"/>
    <s v="Não"/>
    <s v=""/>
    <s v=""/>
    <m/>
    <s v=""/>
    <m/>
    <s v="Sem Pendencia"/>
    <s v="2203817614"/>
    <e v="#N/A"/>
    <d v="2022-02-25T00:00:00"/>
    <s v="VERMELHO"/>
    <e v="#N/A"/>
    <s v=""/>
    <s v=""/>
    <m/>
    <m/>
    <x v="3"/>
    <s v="25/02/2022"/>
    <s v="25/02/2022"/>
    <x v="0"/>
    <e v="#N/A"/>
    <s v=""/>
    <m/>
    <m/>
    <m/>
    <m/>
    <m/>
    <m/>
    <m/>
    <m/>
  </r>
  <r>
    <n v="80534826"/>
    <s v="1250253052"/>
    <x v="2"/>
    <d v="2022-02-24T00:00:00"/>
    <s v="540201574 "/>
    <s v="DAIMLER - CC"/>
    <s v="OK"/>
    <n v="63"/>
    <s v=""/>
    <x v="7"/>
    <s v="Não"/>
    <s v=""/>
    <s v=""/>
    <m/>
    <s v=""/>
    <m/>
    <s v="Corrigido"/>
    <s v="2204072612"/>
    <e v="#N/A"/>
    <d v="2022-03-03T00:00:00"/>
    <s v="VERDE"/>
    <e v="#N/A"/>
    <d v="2022-03-04T00:00:00"/>
    <n v="-4"/>
    <s v="Liberado para transporte"/>
    <s v="Liberado"/>
    <x v="0"/>
    <s v="04/03/2022"/>
    <s v="04/03/2022"/>
    <x v="2"/>
    <e v="#N/A"/>
    <d v="2022-03-07T00:00:00"/>
    <s v="Sim"/>
    <m/>
    <m/>
    <m/>
    <m/>
    <m/>
    <m/>
    <m/>
  </r>
  <r>
    <n v="80534830"/>
    <s v="1250253049"/>
    <x v="2"/>
    <d v="2022-02-24T00:00:00"/>
    <s v="540201575 "/>
    <s v="DAIMLER - CC"/>
    <s v="OK"/>
    <n v="63"/>
    <s v="16/03/2022"/>
    <x v="31"/>
    <s v="Não"/>
    <s v=""/>
    <s v=""/>
    <m/>
    <s v=""/>
    <m/>
    <s v="Corrigido"/>
    <s v="2204337861"/>
    <e v="#N/A"/>
    <d v="2022-03-07T00:00:00"/>
    <s v="VERDE"/>
    <e v="#N/A"/>
    <d v="2022-03-08T00:00:00"/>
    <n v="0"/>
    <s v="Liberado para transporte"/>
    <m/>
    <x v="0"/>
    <s v="16/03/2022"/>
    <s v="16/03/2022"/>
    <x v="0"/>
    <e v="#N/A"/>
    <s v=""/>
    <m/>
    <m/>
    <m/>
    <m/>
    <m/>
    <m/>
    <m/>
    <m/>
  </r>
  <r>
    <n v="80534833"/>
    <s v="1250253048"/>
    <x v="2"/>
    <d v="2022-02-24T00:00:00"/>
    <s v="540201498 "/>
    <s v="DAIMLER - CC"/>
    <s v="OK"/>
    <n v="63"/>
    <s v="15/03/2022"/>
    <x v="21"/>
    <s v="Não"/>
    <s v=""/>
    <s v=""/>
    <n v="7.7499999999999999E-2"/>
    <s v="Remover bloqueio"/>
    <m/>
    <s v="Sem Pendencia"/>
    <s v="2204633100"/>
    <e v="#N/A"/>
    <d v="2022-03-10T00:00:00"/>
    <s v="VERDE"/>
    <e v="#N/A"/>
    <d v="2022-03-10T00:00:00"/>
    <n v="2"/>
    <s v="Liberado para transporte"/>
    <m/>
    <x v="3"/>
    <s v="18/03/2022"/>
    <s v="18/03/2022"/>
    <x v="0"/>
    <e v="#N/A"/>
    <s v=""/>
    <m/>
    <m/>
    <m/>
    <m/>
    <m/>
    <m/>
    <m/>
    <m/>
  </r>
  <r>
    <n v="80534917"/>
    <s v="1250253055"/>
    <x v="2"/>
    <d v="2022-02-24T00:00:00"/>
    <s v="540201576 "/>
    <s v="DAIMLER - CC"/>
    <s v="OK"/>
    <n v="63"/>
    <s v="03/03/2022"/>
    <x v="19"/>
    <s v="Não"/>
    <s v=""/>
    <s v=""/>
    <m/>
    <s v=""/>
    <m/>
    <s v="Sem Pendencia"/>
    <s v="2203850409"/>
    <e v="#N/A"/>
    <d v="2022-02-25T00:00:00"/>
    <s v="VERDE"/>
    <e v="#N/A"/>
    <d v="2022-03-03T00:00:00"/>
    <n v="-5"/>
    <s v="Liberado para transporte"/>
    <m/>
    <x v="0"/>
    <s v="02/03/2022"/>
    <s v="02/03/2022"/>
    <x v="0"/>
    <e v="#N/A"/>
    <d v="2022-03-03T00:00:00"/>
    <s v="Sim"/>
    <m/>
    <m/>
    <m/>
    <m/>
    <m/>
    <m/>
    <m/>
  </r>
  <r>
    <n v="80534933"/>
    <s v="1250253056"/>
    <x v="2"/>
    <d v="2022-02-24T00:00:00"/>
    <s v="540201476 "/>
    <s v="DAIMLER - CC"/>
    <s v="OK"/>
    <n v="63"/>
    <s v="11/03/2022"/>
    <x v="8"/>
    <s v="Não"/>
    <s v=""/>
    <s v=""/>
    <n v="6.0999999999999999E-2"/>
    <s v="Remover bloqueio"/>
    <m/>
    <s v="Corrigido"/>
    <s v="2204337845"/>
    <e v="#N/A"/>
    <d v="2022-03-07T00:00:00"/>
    <s v="VERDE"/>
    <e v="#N/A"/>
    <d v="2022-03-08T00:00:00"/>
    <n v="0"/>
    <m/>
    <m/>
    <x v="2"/>
    <s v=""/>
    <s v=""/>
    <x v="1"/>
    <e v="#N/A"/>
    <s v=""/>
    <m/>
    <m/>
    <m/>
    <m/>
    <m/>
    <m/>
    <m/>
    <m/>
  </r>
  <r>
    <n v="80534934"/>
    <s v="1250253051"/>
    <x v="2"/>
    <d v="2022-02-24T00:00:00"/>
    <s v="540201584 "/>
    <s v="DAIMLER - CC"/>
    <s v="OK"/>
    <n v="63"/>
    <s v=""/>
    <x v="7"/>
    <s v="Não"/>
    <s v=""/>
    <s v=""/>
    <m/>
    <s v=""/>
    <m/>
    <s v="Sem Pendencia"/>
    <s v="2204748721"/>
    <e v="#N/A"/>
    <d v="2022-03-11T00:00:00"/>
    <s v="VERDE"/>
    <e v="#N/A"/>
    <d v="2022-03-14T00:00:00"/>
    <n v="6"/>
    <s v="Liberado para transporte"/>
    <m/>
    <x v="4"/>
    <s v=""/>
    <s v=""/>
    <x v="2"/>
    <e v="#N/A"/>
    <d v="2022-03-14T00:00:00"/>
    <s v="Sim"/>
    <m/>
    <m/>
    <m/>
    <m/>
    <m/>
    <m/>
    <m/>
  </r>
  <r>
    <n v="80534937"/>
    <s v="1250253050"/>
    <x v="2"/>
    <d v="2022-02-24T00:00:00"/>
    <s v="540201577 "/>
    <s v="DAIMLER - CC"/>
    <s v="OK"/>
    <n v="81"/>
    <s v=""/>
    <x v="7"/>
    <s v="Sim"/>
    <s v=""/>
    <s v="14/03/2022"/>
    <m/>
    <s v=""/>
    <m/>
    <s v="Sem Pendencia"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4938"/>
    <s v="1250253054"/>
    <x v="2"/>
    <d v="2022-02-24T00:00:00"/>
    <s v="540201578 "/>
    <s v="DAIMLER - CC"/>
    <s v="OK"/>
    <n v="63"/>
    <s v="21/03/2022"/>
    <x v="13"/>
    <s v="Não"/>
    <s v=""/>
    <s v=""/>
    <m/>
    <s v=""/>
    <m/>
    <s v="Sem Pendencia"/>
    <s v="2204776954"/>
    <e v="#N/A"/>
    <d v="2022-03-11T00:00:00"/>
    <s v="VERDE"/>
    <e v="#N/A"/>
    <d v="2022-03-14T00:00:00"/>
    <n v="6"/>
    <s v="Liberado para transporte"/>
    <m/>
    <x v="4"/>
    <s v=""/>
    <s v=""/>
    <x v="1"/>
    <e v="#N/A"/>
    <s v=""/>
    <m/>
    <m/>
    <m/>
    <m/>
    <m/>
    <m/>
    <m/>
    <m/>
  </r>
  <r>
    <n v="80534939"/>
    <s v="1250253053"/>
    <x v="2"/>
    <d v="2022-02-24T00:00:00"/>
    <s v="540201586 "/>
    <s v="DAIMLER - CC"/>
    <s v="OK"/>
    <n v="63"/>
    <s v="07/03/2022"/>
    <x v="30"/>
    <s v="Não"/>
    <s v=""/>
    <s v=""/>
    <m/>
    <s v=""/>
    <m/>
    <s v="Corrigido"/>
    <s v="2204211566"/>
    <e v="#N/A"/>
    <d v="2022-03-04T00:00:00"/>
    <s v="VERDE"/>
    <e v="#N/A"/>
    <d v="2022-03-11T00:00:00"/>
    <n v="3"/>
    <s v="Liberado para transporte"/>
    <m/>
    <x v="0"/>
    <s v="08/03/2022"/>
    <s v="08/03/2022"/>
    <x v="0"/>
    <e v="#N/A"/>
    <d v="2022-03-07T00:00:00"/>
    <s v="Sim"/>
    <m/>
    <m/>
    <m/>
    <m/>
    <m/>
    <m/>
    <m/>
  </r>
  <r>
    <n v="80534945"/>
    <s v="1250253058"/>
    <x v="2"/>
    <d v="2022-02-24T00:00:00"/>
    <s v="540201579 "/>
    <s v="DAIMLER - CC"/>
    <s v="OK"/>
    <n v="81"/>
    <s v="28/03/2022"/>
    <x v="33"/>
    <s v="Sim"/>
    <s v=""/>
    <s v="14/03/2022"/>
    <m/>
    <s v=""/>
    <m/>
    <s v="Corrigido"/>
    <s v="          "/>
    <e v="#N/A"/>
    <s v=""/>
    <s v=""/>
    <e v="#N/A"/>
    <d v="2022-03-14T00:00:00"/>
    <n v="6"/>
    <s v="Liberado para transporte"/>
    <m/>
    <x v="1"/>
    <s v=""/>
    <s v=""/>
    <x v="1"/>
    <e v="#N/A"/>
    <s v=""/>
    <m/>
    <m/>
    <m/>
    <m/>
    <m/>
    <m/>
    <m/>
    <m/>
  </r>
  <r>
    <n v="80534947"/>
    <s v="1250253057"/>
    <x v="2"/>
    <d v="2022-02-24T00:00:00"/>
    <s v="540201580 "/>
    <s v="DAIMLER - CC"/>
    <s v="OK"/>
    <n v="63"/>
    <s v="28/03/2022"/>
    <x v="33"/>
    <s v="Não"/>
    <s v=""/>
    <s v=""/>
    <m/>
    <s v=""/>
    <m/>
    <s v="Sem Pendencia"/>
    <s v="2204890480"/>
    <e v="#N/A"/>
    <d v="2022-03-14T00:00:00"/>
    <s v="VERDE"/>
    <e v="#N/A"/>
    <d v="2022-03-11T00:00:00"/>
    <n v="3"/>
    <s v="Liberado para transporte"/>
    <m/>
    <x v="4"/>
    <s v=""/>
    <s v=""/>
    <x v="1"/>
    <e v="#N/A"/>
    <s v=""/>
    <m/>
    <m/>
    <m/>
    <m/>
    <m/>
    <m/>
    <m/>
    <m/>
  </r>
  <r>
    <n v="80534959"/>
    <s v="1250253060"/>
    <x v="2"/>
    <d v="2022-02-24T00:00:00"/>
    <s v="540201696 "/>
    <s v="DAIMLER - CC"/>
    <s v="OK"/>
    <n v="63"/>
    <s v="17/03/2022"/>
    <x v="23"/>
    <s v="Sim"/>
    <s v=""/>
    <s v="DTA 15/03/2022"/>
    <m/>
    <s v=""/>
    <m/>
    <s v="Corrigido"/>
    <s v="2205129189"/>
    <e v="#N/A"/>
    <s v=""/>
    <s v="VERDE"/>
    <e v="#N/A"/>
    <d v="2022-03-14T00:00:00"/>
    <n v="6"/>
    <s v="Liberado para transporte"/>
    <m/>
    <x v="3"/>
    <s v="17/03/2022"/>
    <s v="17/03/2022"/>
    <x v="0"/>
    <e v="#N/A"/>
    <s v=""/>
    <m/>
    <m/>
    <m/>
    <m/>
    <m/>
    <m/>
    <m/>
    <m/>
  </r>
  <r>
    <n v="80534963"/>
    <s v="1250253059"/>
    <x v="2"/>
    <d v="2022-02-24T00:00:00"/>
    <s v="540201479 "/>
    <s v="DAIMLER - CC"/>
    <s v="OK"/>
    <n v="78"/>
    <s v="18/03/2022"/>
    <x v="18"/>
    <s v="Sim"/>
    <s v=""/>
    <s v="11/03/2022"/>
    <m/>
    <s v=""/>
    <m/>
    <s v="Corrigido"/>
    <s v="          "/>
    <e v="#N/A"/>
    <s v=""/>
    <s v=""/>
    <e v="#N/A"/>
    <d v="2022-03-14T00:00:00"/>
    <n v="6"/>
    <m/>
    <m/>
    <x v="1"/>
    <s v=""/>
    <s v=""/>
    <x v="1"/>
    <e v="#N/A"/>
    <s v=""/>
    <m/>
    <m/>
    <m/>
    <m/>
    <m/>
    <m/>
    <m/>
    <m/>
  </r>
  <r>
    <n v="80534966"/>
    <s v="1250253061"/>
    <x v="2"/>
    <d v="2022-02-24T00:00:00"/>
    <s v="540201587 "/>
    <s v="DAIMLER - CC"/>
    <s v="OK"/>
    <n v="63"/>
    <s v="07/03/2022"/>
    <x v="30"/>
    <s v="Não"/>
    <s v=""/>
    <s v=""/>
    <m/>
    <s v=""/>
    <m/>
    <s v="Corrigido"/>
    <s v="2204211612"/>
    <e v="#N/A"/>
    <d v="2022-03-04T00:00:00"/>
    <s v="VERDE"/>
    <e v="#N/A"/>
    <d v="2022-03-14T00:00:00"/>
    <n v="6"/>
    <m/>
    <m/>
    <x v="0"/>
    <s v="07/03/2022"/>
    <s v="07/03/2022"/>
    <x v="0"/>
    <e v="#N/A"/>
    <d v="2022-03-07T00:00:00"/>
    <s v="Sim"/>
    <m/>
    <m/>
    <m/>
    <m/>
    <m/>
    <m/>
    <m/>
  </r>
  <r>
    <n v="80534967"/>
    <s v="1250253062"/>
    <x v="2"/>
    <d v="2022-02-24T00:00:00"/>
    <s v="540201589 "/>
    <s v="DAIMLER - CC"/>
    <s v="OK"/>
    <n v="63"/>
    <s v="11/03/2022"/>
    <x v="8"/>
    <s v="Não"/>
    <s v=""/>
    <s v=""/>
    <m/>
    <s v=""/>
    <m/>
    <s v="Sem Pendencia"/>
    <s v="2204731519"/>
    <e v="#N/A"/>
    <d v="2022-03-11T00:00:00"/>
    <s v="VERMELHO"/>
    <e v="#N/A"/>
    <d v="2022-03-11T00:00:00"/>
    <n v="3"/>
    <m/>
    <m/>
    <x v="4"/>
    <s v=""/>
    <s v=""/>
    <x v="1"/>
    <e v="#N/A"/>
    <s v=""/>
    <m/>
    <m/>
    <m/>
    <m/>
    <m/>
    <m/>
    <m/>
    <m/>
  </r>
  <r>
    <n v="80534971"/>
    <s v="1250253063"/>
    <x v="2"/>
    <d v="2022-02-24T00:00:00"/>
    <s v="540201593 "/>
    <s v="DAIMLER - CC"/>
    <s v="OK"/>
    <n v="63"/>
    <s v="07/03/2022"/>
    <x v="30"/>
    <s v="Não"/>
    <s v=""/>
    <s v=""/>
    <n v="6.25E-2"/>
    <s v="Remover bloqueio"/>
    <m/>
    <s v="Corrigido"/>
    <s v="2204211620"/>
    <e v="#N/A"/>
    <d v="2022-03-04T00:00:00"/>
    <s v="VERDE"/>
    <e v="#N/A"/>
    <d v="2022-03-14T00:00:00"/>
    <n v="6"/>
    <m/>
    <m/>
    <x v="0"/>
    <s v="07/03/2022"/>
    <s v="07/03/2022"/>
    <x v="0"/>
    <e v="#N/A"/>
    <d v="2022-03-07T00:00:00"/>
    <s v="Sim"/>
    <m/>
    <m/>
    <m/>
    <m/>
    <m/>
    <m/>
    <m/>
  </r>
  <r>
    <n v="80534972"/>
    <s v="1250253064"/>
    <x v="2"/>
    <d v="2022-02-24T00:00:00"/>
    <s v="540201596 "/>
    <s v="DAIMLER - CC"/>
    <s v="OK"/>
    <n v="81"/>
    <s v=""/>
    <x v="7"/>
    <s v="Sim"/>
    <s v=""/>
    <s v="14/03/2022"/>
    <n v="5.0299999999999997E-2"/>
    <s v="Remover bloqueio"/>
    <m/>
    <s v="Sem Pendencia"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4986"/>
    <s v="1250253065"/>
    <x v="2"/>
    <d v="2022-02-24T00:00:00"/>
    <s v="540201600 "/>
    <s v="DAIMLER - CC"/>
    <s v="OK"/>
    <n v="63"/>
    <s v="25/02/2022"/>
    <x v="28"/>
    <s v="Não"/>
    <s v=""/>
    <s v=""/>
    <m/>
    <s v=""/>
    <m/>
    <s v="Sem Pendencia"/>
    <s v="2203815972"/>
    <e v="#N/A"/>
    <d v="2022-02-25T00:00:00"/>
    <s v="VERMELHO"/>
    <e v="#N/A"/>
    <d v="2022-03-14T00:00:00"/>
    <n v="6"/>
    <m/>
    <m/>
    <x v="2"/>
    <s v="25/02/2022"/>
    <s v="25/02/2022"/>
    <x v="0"/>
    <e v="#N/A"/>
    <s v=""/>
    <m/>
    <m/>
    <m/>
    <m/>
    <m/>
    <m/>
    <m/>
    <m/>
  </r>
  <r>
    <n v="80534988"/>
    <s v="1250253069"/>
    <x v="2"/>
    <d v="2022-02-24T00:00:00"/>
    <s v="540201598 "/>
    <s v="DAIMLER - CC"/>
    <s v="OK"/>
    <n v="63"/>
    <s v="08/03/2022"/>
    <x v="29"/>
    <s v="Não"/>
    <s v=""/>
    <s v=""/>
    <n v="6.1199999999999997E-2"/>
    <s v="Remover bloqueio"/>
    <m/>
    <s v="Corrigido"/>
    <s v="2204066809"/>
    <e v="#N/A"/>
    <d v="2022-03-03T00:00:00"/>
    <s v="VERDE"/>
    <e v="#N/A"/>
    <d v="2022-03-11T00:00:00"/>
    <n v="3"/>
    <m/>
    <s v="Liberado"/>
    <x v="0"/>
    <s v="08/03/2022"/>
    <s v="08/03/2022"/>
    <x v="0"/>
    <e v="#N/A"/>
    <d v="2022-03-07T00:00:00"/>
    <s v="Sim"/>
    <m/>
    <m/>
    <m/>
    <m/>
    <m/>
    <m/>
    <m/>
  </r>
  <r>
    <n v="80534993"/>
    <s v="1250253066"/>
    <x v="2"/>
    <d v="2022-02-24T00:00:00"/>
    <s v="540201601 "/>
    <s v="DAIMLER - CC"/>
    <s v="OK"/>
    <n v="63"/>
    <s v="10/03/2022"/>
    <x v="11"/>
    <s v="Não"/>
    <s v=""/>
    <s v=""/>
    <n v="6.5000000000000002E-2"/>
    <s v="Remover bloqueio"/>
    <m/>
    <s v="Sem Pendencia"/>
    <s v="2204488100"/>
    <e v="#N/A"/>
    <d v="2022-03-09T00:00:00"/>
    <s v="VERDE"/>
    <e v="#N/A"/>
    <d v="2022-03-11T00:00:00"/>
    <n v="3"/>
    <m/>
    <m/>
    <x v="0"/>
    <s v="15/03/2022"/>
    <s v="15/03/2022"/>
    <x v="0"/>
    <e v="#N/A"/>
    <d v="2022-03-14T00:00:00"/>
    <s v="Sim"/>
    <m/>
    <m/>
    <m/>
    <m/>
    <m/>
    <m/>
    <m/>
  </r>
  <r>
    <n v="80535008"/>
    <s v="1250253067"/>
    <x v="2"/>
    <d v="2022-02-24T00:00:00"/>
    <s v="540201604 "/>
    <s v="DAIMLER - CC"/>
    <s v="OK"/>
    <n v="63"/>
    <s v="25/03/2022"/>
    <x v="4"/>
    <s v="Não"/>
    <s v=""/>
    <s v=""/>
    <m/>
    <s v=""/>
    <m/>
    <s v="Sem Pendencia"/>
    <s v="2205036571"/>
    <e v="#N/A"/>
    <s v="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5010"/>
    <s v="1250253071"/>
    <x v="2"/>
    <d v="2022-02-24T00:00:00"/>
    <s v="540201606 "/>
    <s v="DAIMLER - CC"/>
    <s v="OK"/>
    <n v="63"/>
    <s v="21/03/2022"/>
    <x v="13"/>
    <s v="Não"/>
    <s v=""/>
    <s v=""/>
    <m/>
    <s v=""/>
    <m/>
    <s v="Corrigido"/>
    <s v="2204211710"/>
    <e v="#N/A"/>
    <d v="2022-03-04T00:00:00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5018"/>
    <s v="1250253068"/>
    <x v="2"/>
    <d v="2022-02-24T00:00:00"/>
    <s v="540201610 "/>
    <s v="DAIMLER - CC"/>
    <s v="OK"/>
    <n v="81"/>
    <s v=""/>
    <x v="7"/>
    <s v="Sim"/>
    <s v=""/>
    <s v="14/03/2022"/>
    <n v="5.3999999999999999E-2"/>
    <s v="Remover bloqueio"/>
    <m/>
    <s v="Sem Pendencia"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5025"/>
    <s v="1250253070"/>
    <x v="2"/>
    <d v="2022-02-24T00:00:00"/>
    <s v="540201612 "/>
    <s v="DAIMLER - CC"/>
    <s v="OK"/>
    <n v="81"/>
    <s v=""/>
    <x v="7"/>
    <s v="Sim"/>
    <s v=""/>
    <s v="14/03/2022"/>
    <n v="5.3999999999999999E-2"/>
    <s v="Remover bloqueio"/>
    <m/>
    <s v="Sem Pendencia"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5027"/>
    <s v="1250253075"/>
    <x v="2"/>
    <d v="2022-02-24T00:00:00"/>
    <s v="540201614 "/>
    <s v="DAIMLER - CC"/>
    <s v="OK"/>
    <n v="63"/>
    <s v="08/03/2022"/>
    <x v="29"/>
    <s v="Não"/>
    <s v=""/>
    <s v=""/>
    <m/>
    <s v=""/>
    <m/>
    <s v="Corrigido"/>
    <s v="2204066981"/>
    <e v="#N/A"/>
    <d v="2022-03-03T00:00:00"/>
    <s v="VERDE"/>
    <e v="#N/A"/>
    <d v="2022-03-11T00:00:00"/>
    <n v="3"/>
    <m/>
    <s v="Liberado"/>
    <x v="0"/>
    <s v="08/03/2022"/>
    <s v="08/03/2022"/>
    <x v="0"/>
    <e v="#N/A"/>
    <d v="2022-03-07T00:00:00"/>
    <s v="Sim"/>
    <m/>
    <m/>
    <m/>
    <m/>
    <m/>
    <m/>
    <m/>
  </r>
  <r>
    <n v="80535032"/>
    <s v="1250253072"/>
    <x v="2"/>
    <d v="2022-02-24T00:00:00"/>
    <s v="540201616 "/>
    <s v="DAIMLER - CC"/>
    <s v="OK"/>
    <n v="81"/>
    <s v=""/>
    <x v="7"/>
    <s v="Sim"/>
    <s v=""/>
    <s v="14/03/2022"/>
    <n v="7.1900000000000006E-2"/>
    <s v="Remover bloqueio"/>
    <m/>
    <s v="Sem Pendencia"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040"/>
    <s v="1250253073"/>
    <x v="2"/>
    <d v="2022-02-24T00:00:00"/>
    <s v="540201617 "/>
    <s v="DAIMLER - CC"/>
    <s v="OK"/>
    <n v="82"/>
    <s v=""/>
    <x v="7"/>
    <s v="Sim"/>
    <s v=""/>
    <s v="15/03/2022"/>
    <m/>
    <s v=""/>
    <m/>
    <s v="Sem Pendencia"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041"/>
    <s v="1250253074"/>
    <x v="2"/>
    <d v="2022-02-24T00:00:00"/>
    <s v="540201618 "/>
    <s v="DAIMLER - CC"/>
    <s v="OK"/>
    <n v="82"/>
    <s v=""/>
    <x v="7"/>
    <s v="Sim"/>
    <s v=""/>
    <s v="15/03/2022"/>
    <n v="7.1900000000000006E-2"/>
    <s v="Remover bloqueio"/>
    <m/>
    <s v="Sem Pendencia"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043"/>
    <s v="1250253076"/>
    <x v="2"/>
    <d v="2022-02-24T00:00:00"/>
    <s v="540201527 "/>
    <s v="DAIMLER - CC"/>
    <s v="OK"/>
    <n v="63"/>
    <s v="09/03/2022"/>
    <x v="10"/>
    <s v="Não"/>
    <s v=""/>
    <s v=""/>
    <m/>
    <s v=""/>
    <m/>
    <s v="Corrigido"/>
    <s v="2204339066"/>
    <e v="#N/A"/>
    <d v="2022-03-07T00:00:00"/>
    <s v="VERDE"/>
    <e v="#N/A"/>
    <d v="2022-03-08T00:00:00"/>
    <n v="0"/>
    <m/>
    <m/>
    <x v="0"/>
    <s v="09/03/2022"/>
    <s v="09/03/2022"/>
    <x v="0"/>
    <e v="#N/A"/>
    <d v="2022-03-08T00:00:00"/>
    <s v="Sim"/>
    <m/>
    <m/>
    <m/>
    <m/>
    <m/>
    <m/>
    <m/>
  </r>
  <r>
    <n v="80535047"/>
    <s v="1250253080"/>
    <x v="2"/>
    <d v="2022-02-24T00:00:00"/>
    <s v="540201512 "/>
    <s v="DAIMLER - CC"/>
    <s v="OK"/>
    <n v="63"/>
    <s v="21/03/2022"/>
    <x v="13"/>
    <s v="Não"/>
    <s v=""/>
    <s v=""/>
    <m/>
    <s v=""/>
    <m/>
    <s v="Corrigido"/>
    <s v="          "/>
    <e v="#N/A"/>
    <s v=""/>
    <s v=""/>
    <e v="#N/A"/>
    <s v=""/>
    <s v=""/>
    <m/>
    <m/>
    <x v="4"/>
    <s v=""/>
    <s v=""/>
    <x v="1"/>
    <e v="#N/A"/>
    <s v=""/>
    <m/>
    <m/>
    <m/>
    <m/>
    <m/>
    <m/>
    <m/>
    <m/>
  </r>
  <r>
    <n v="80535053"/>
    <s v="1250253077"/>
    <x v="2"/>
    <d v="2022-02-24T00:00:00"/>
    <s v="540201516 "/>
    <s v="DAIMLER - CC"/>
    <s v="OK"/>
    <n v="81"/>
    <s v=""/>
    <x v="7"/>
    <s v="Sim"/>
    <s v=""/>
    <s v="14/03/2022"/>
    <m/>
    <s v=""/>
    <m/>
    <s v="Corrigido"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066"/>
    <s v="1250253078"/>
    <x v="2"/>
    <d v="2022-02-24T00:00:00"/>
    <s v="540201607 "/>
    <s v="DAIMLER - CC"/>
    <s v="OK"/>
    <n v="63"/>
    <s v="08/03/2022"/>
    <x v="29"/>
    <s v="Não"/>
    <s v=""/>
    <s v=""/>
    <n v="5.8900000000000001E-2"/>
    <s v="Remover bloqueio"/>
    <m/>
    <s v="Corrigido"/>
    <s v="2204430500"/>
    <e v="#N/A"/>
    <d v="2022-03-08T00:00:00"/>
    <s v="VERDE"/>
    <e v="#N/A"/>
    <d v="2022-03-08T00:00:00"/>
    <n v="0"/>
    <m/>
    <m/>
    <x v="0"/>
    <s v="08/03/2022"/>
    <s v="08/03/2022"/>
    <x v="0"/>
    <e v="#N/A"/>
    <d v="2022-03-09T00:00:00"/>
    <s v="Sim"/>
    <m/>
    <m/>
    <m/>
    <m/>
    <m/>
    <m/>
    <m/>
  </r>
  <r>
    <n v="80535067"/>
    <s v="1250253079"/>
    <x v="2"/>
    <d v="2022-02-24T00:00:00"/>
    <s v="540201608 "/>
    <s v="DAIMLER - CC"/>
    <s v="OK"/>
    <n v="81"/>
    <s v=""/>
    <x v="7"/>
    <s v="Sim"/>
    <s v=""/>
    <s v="14/03/2022"/>
    <n v="7.9100000000000004E-2"/>
    <s v="Remover bloqueio"/>
    <m/>
    <s v="Sem Pendencia"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118"/>
    <s v="1250253082"/>
    <x v="2"/>
    <d v="2022-02-24T00:00:00"/>
    <s v="540201517 "/>
    <s v="DAIMLER - CC"/>
    <s v="OK"/>
    <n v="63"/>
    <s v=""/>
    <x v="7"/>
    <s v="Não"/>
    <s v=""/>
    <s v=""/>
    <m/>
    <s v=""/>
    <m/>
    <s v="Corrigido"/>
    <s v="2204074496"/>
    <e v="#N/A"/>
    <d v="2022-03-03T00:00:00"/>
    <s v="VERDE"/>
    <e v="#N/A"/>
    <d v="2022-03-04T00:00:00"/>
    <n v="-4"/>
    <m/>
    <m/>
    <x v="4"/>
    <s v=""/>
    <s v=""/>
    <x v="2"/>
    <e v="#N/A"/>
    <s v=""/>
    <m/>
    <m/>
    <m/>
    <m/>
    <m/>
    <m/>
    <m/>
    <m/>
  </r>
  <r>
    <n v="80535123"/>
    <s v="1250253081"/>
    <x v="2"/>
    <d v="2022-02-24T00:00:00"/>
    <s v="540201530 "/>
    <s v="DAIMLER - CC"/>
    <s v="OK"/>
    <n v="63"/>
    <s v="21/03/2022"/>
    <x v="13"/>
    <s v="Não"/>
    <s v=""/>
    <s v=""/>
    <m/>
    <s v=""/>
    <m/>
    <s v="Sem Pendencia"/>
    <s v="          "/>
    <e v="#N/A"/>
    <s v=""/>
    <s v=""/>
    <e v="#N/A"/>
    <s v=""/>
    <s v=""/>
    <s v="Liberado para transporte"/>
    <m/>
    <x v="2"/>
    <s v=""/>
    <s v=""/>
    <x v="1"/>
    <e v="#N/A"/>
    <s v=""/>
    <m/>
    <m/>
    <m/>
    <m/>
    <m/>
    <m/>
    <m/>
    <m/>
  </r>
  <r>
    <n v="80535140"/>
    <s v="1250253084"/>
    <x v="2"/>
    <d v="2022-02-24T00:00:00"/>
    <s v="540201546 "/>
    <s v="DAIMLER - CC"/>
    <s v="OK"/>
    <n v="63"/>
    <s v="04/03/2022"/>
    <x v="12"/>
    <s v="Não"/>
    <s v=""/>
    <s v=""/>
    <m/>
    <s v=""/>
    <m/>
    <s v="Corrigido"/>
    <s v="2204074534"/>
    <e v="#N/A"/>
    <d v="2022-03-03T00:00:00"/>
    <s v="VERDE"/>
    <e v="#N/A"/>
    <d v="2022-03-04T00:00:00"/>
    <n v="-4"/>
    <s v="Liberado para transporte"/>
    <s v="Liberado"/>
    <x v="0"/>
    <s v="04/03/2022"/>
    <s v="04/03/2022"/>
    <x v="0"/>
    <e v="#N/A"/>
    <d v="2022-03-07T00:00:00"/>
    <s v="Sim"/>
    <m/>
    <m/>
    <m/>
    <m/>
    <m/>
    <m/>
    <m/>
  </r>
  <r>
    <n v="80535174"/>
    <s v="1250253083"/>
    <x v="2"/>
    <d v="2022-02-24T00:00:00"/>
    <s v="540201547 "/>
    <s v="DAIMLER - CC"/>
    <s v="OK"/>
    <n v="78"/>
    <s v="23/03/2022"/>
    <x v="27"/>
    <s v="Sim"/>
    <s v=""/>
    <s v="11/03/2022"/>
    <m/>
    <s v=""/>
    <m/>
    <s v="Corrigido"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5176"/>
    <s v="1250253087"/>
    <x v="2"/>
    <d v="2022-02-24T00:00:00"/>
    <s v="540201548 "/>
    <s v="DAIMLER - CC"/>
    <s v="OK"/>
    <n v="63"/>
    <s v="08/03/2022"/>
    <x v="29"/>
    <s v="Não"/>
    <s v=""/>
    <s v=""/>
    <m/>
    <s v=""/>
    <m/>
    <s v="Corrigido"/>
    <s v="2204072450"/>
    <e v="#N/A"/>
    <d v="2022-03-03T00:00:00"/>
    <s v="VERDE"/>
    <e v="#N/A"/>
    <d v="2022-03-04T00:00:00"/>
    <n v="-4"/>
    <s v="Liberado para transporte"/>
    <m/>
    <x v="0"/>
    <s v="08/03/2022"/>
    <s v="08/03/2022"/>
    <x v="0"/>
    <e v="#N/A"/>
    <d v="2022-03-08T00:00:00"/>
    <s v="Sim"/>
    <m/>
    <m/>
    <m/>
    <m/>
    <m/>
    <m/>
    <m/>
  </r>
  <r>
    <n v="80535186"/>
    <s v="1250253085"/>
    <x v="2"/>
    <d v="2022-02-24T00:00:00"/>
    <s v="540201549 "/>
    <s v="DAIMLER - CC"/>
    <s v="OK"/>
    <n v="78"/>
    <s v="23/03/2022"/>
    <x v="27"/>
    <s v="Sim"/>
    <s v=""/>
    <s v="11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5223"/>
    <s v="1250253086"/>
    <x v="2"/>
    <d v="2022-02-24T00:00:00"/>
    <s v="540201551 "/>
    <s v="DAIMLER - CC"/>
    <s v="OK"/>
    <n v="78"/>
    <s v="15/03/2022"/>
    <x v="21"/>
    <s v="Sim"/>
    <s v=""/>
    <s v="11/03/2022"/>
    <m/>
    <s v=""/>
    <m/>
    <s v="Sem Pendencia"/>
    <s v="2204966150"/>
    <e v="#N/A"/>
    <s v=""/>
    <s v="VERDE"/>
    <e v="#N/A"/>
    <s v=""/>
    <s v=""/>
    <s v="Liberado para transporte"/>
    <m/>
    <x v="0"/>
    <s v="15/03/2022"/>
    <s v="15/03/2022"/>
    <x v="0"/>
    <e v="#N/A"/>
    <s v=""/>
    <m/>
    <m/>
    <m/>
    <m/>
    <m/>
    <m/>
    <m/>
    <m/>
  </r>
  <r>
    <n v="80535224"/>
    <s v="1250253088"/>
    <x v="2"/>
    <d v="2022-02-24T00:00:00"/>
    <s v="540201550 "/>
    <s v="DAIMLER - CC"/>
    <s v="OK"/>
    <n v="63"/>
    <s v="23/02/2022"/>
    <x v="3"/>
    <s v="Não"/>
    <s v=""/>
    <s v=""/>
    <m/>
    <s v=""/>
    <m/>
    <s v="Corrigido"/>
    <s v="2203846126"/>
    <e v="#N/A"/>
    <d v="2022-02-25T00:00:00"/>
    <s v="VERDE"/>
    <e v="#N/A"/>
    <d v="2022-03-03T00:00:00"/>
    <n v="-5"/>
    <s v="Liberado para transporte"/>
    <m/>
    <x v="0"/>
    <s v="03/03/2022"/>
    <s v="03/03/2022"/>
    <x v="0"/>
    <e v="#N/A"/>
    <d v="2022-03-03T00:00:00"/>
    <s v="Sim"/>
    <m/>
    <m/>
    <m/>
    <m/>
    <m/>
    <m/>
    <m/>
  </r>
  <r>
    <n v="80535226"/>
    <s v="1250253089"/>
    <x v="2"/>
    <d v="2022-02-24T00:00:00"/>
    <s v="540201473 "/>
    <s v="DAIMLER - CC"/>
    <s v="OK"/>
    <n v="63"/>
    <s v="14/03/2022"/>
    <x v="32"/>
    <s v="Não"/>
    <s v=""/>
    <s v=""/>
    <m/>
    <s v=""/>
    <m/>
    <s v="Corrigido"/>
    <s v="2204533105"/>
    <e v="#N/A"/>
    <d v="2022-03-09T00:00:00"/>
    <s v="VERDE"/>
    <e v="#N/A"/>
    <d v="2022-03-09T00:00:00"/>
    <n v="1"/>
    <m/>
    <m/>
    <x v="0"/>
    <s v="10/03/2022"/>
    <s v="10/03/2022"/>
    <x v="0"/>
    <e v="#N/A"/>
    <d v="2022-03-09T00:00:00"/>
    <s v="Sim"/>
    <m/>
    <m/>
    <m/>
    <m/>
    <m/>
    <m/>
    <m/>
  </r>
  <r>
    <n v="80535230"/>
    <s v="1250253091"/>
    <x v="2"/>
    <d v="2022-02-24T00:00:00"/>
    <s v="540201552 "/>
    <s v="DAIMLER - CC"/>
    <s v="OK"/>
    <n v="63"/>
    <s v=""/>
    <x v="7"/>
    <s v="Não"/>
    <s v=""/>
    <s v=""/>
    <m/>
    <s v=""/>
    <m/>
    <s v="Sem Pendencia"/>
    <s v="2204748675"/>
    <e v="#N/A"/>
    <d v="2022-03-11T00:00:00"/>
    <s v="VERDE"/>
    <e v="#N/A"/>
    <d v="2022-03-14T00:00:00"/>
    <n v="6"/>
    <s v="Liberado para transporte"/>
    <m/>
    <x v="4"/>
    <s v=""/>
    <s v=""/>
    <x v="2"/>
    <e v="#N/A"/>
    <s v=""/>
    <m/>
    <m/>
    <m/>
    <m/>
    <m/>
    <m/>
    <m/>
    <m/>
  </r>
  <r>
    <n v="80535231"/>
    <s v="1250253090"/>
    <x v="2"/>
    <d v="2022-02-24T00:00:00"/>
    <s v="540201553 "/>
    <s v="DAIMLER - CC"/>
    <s v="OK"/>
    <n v="63"/>
    <s v="07/03/2022"/>
    <x v="30"/>
    <s v="Não"/>
    <s v=""/>
    <s v=""/>
    <m/>
    <s v=""/>
    <m/>
    <s v="Corrigido"/>
    <s v="2204072396"/>
    <e v="#N/A"/>
    <d v="2022-03-03T00:00:00"/>
    <s v="VERDE"/>
    <e v="#N/A"/>
    <d v="2022-03-14T00:00:00"/>
    <n v="6"/>
    <s v="Liberado para transporte"/>
    <s v="Liberado"/>
    <x v="0"/>
    <s v="07/03/2022"/>
    <s v="07/03/2022"/>
    <x v="0"/>
    <e v="#N/A"/>
    <d v="2022-03-07T00:00:00"/>
    <s v="Sim"/>
    <m/>
    <m/>
    <m/>
    <m/>
    <m/>
    <m/>
    <m/>
  </r>
  <r>
    <n v="80535243"/>
    <s v="1250253094"/>
    <x v="2"/>
    <d v="2022-02-24T00:00:00"/>
    <s v="540201554 "/>
    <s v="DAIMLER - CC"/>
    <s v="OK"/>
    <n v="63"/>
    <s v="11/03/2022"/>
    <x v="8"/>
    <s v="Não"/>
    <s v=""/>
    <s v=""/>
    <m/>
    <s v=""/>
    <m/>
    <s v="Corrigido"/>
    <s v="2204966974"/>
    <e v="#N/A"/>
    <s v=""/>
    <s v="VERDE"/>
    <e v="#N/A"/>
    <d v="2022-03-14T00:00:00"/>
    <n v="6"/>
    <s v="Liberado para transporte"/>
    <m/>
    <x v="0"/>
    <s v="15/03/2022"/>
    <s v="15/03/2022"/>
    <x v="0"/>
    <e v="#N/A"/>
    <s v=""/>
    <m/>
    <m/>
    <m/>
    <m/>
    <m/>
    <m/>
    <m/>
    <m/>
  </r>
  <r>
    <n v="80535248"/>
    <s v="1250253093"/>
    <x v="2"/>
    <d v="2022-02-24T00:00:00"/>
    <s v="540201556 "/>
    <s v="DAIMLER - CC"/>
    <s v="OK"/>
    <n v="78"/>
    <s v=""/>
    <x v="7"/>
    <s v="Sim"/>
    <s v=""/>
    <s v="11/03/2022"/>
    <m/>
    <s v=""/>
    <m/>
    <s v="Sem Pendencia"/>
    <s v="          "/>
    <e v="#N/A"/>
    <s v=""/>
    <s v=""/>
    <e v="#N/A"/>
    <d v="2022-03-11T00:00:00"/>
    <n v="3"/>
    <s v="Liberado para transporte"/>
    <m/>
    <x v="1"/>
    <s v=""/>
    <s v=""/>
    <x v="2"/>
    <e v="#N/A"/>
    <s v=""/>
    <m/>
    <m/>
    <m/>
    <m/>
    <m/>
    <m/>
    <m/>
    <m/>
  </r>
  <r>
    <n v="80535257"/>
    <s v="1250253092"/>
    <x v="2"/>
    <d v="2022-02-24T00:00:00"/>
    <s v="540201557 "/>
    <s v="DAIMLER - CC"/>
    <s v="OK"/>
    <n v="81"/>
    <s v=""/>
    <x v="7"/>
    <s v="Sim"/>
    <s v=""/>
    <s v="14/03/2022"/>
    <m/>
    <s v=""/>
    <m/>
    <s v="Sem Pendencia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258"/>
    <s v="1250253097"/>
    <x v="2"/>
    <d v="2022-02-24T00:00:00"/>
    <s v="540201558 "/>
    <s v="DAIMLER - CC"/>
    <s v="OK"/>
    <n v="63"/>
    <s v="21/03/2022"/>
    <x v="13"/>
    <s v="Não"/>
    <s v=""/>
    <s v=""/>
    <m/>
    <s v=""/>
    <m/>
    <s v="Corrigido"/>
    <s v="2204730440"/>
    <e v="#N/A"/>
    <d v="2022-03-11T00:00:00"/>
    <s v="VERDE"/>
    <e v="#N/A"/>
    <d v="2022-03-11T00:00:00"/>
    <n v="3"/>
    <s v="Liberado para transporte"/>
    <m/>
    <x v="3"/>
    <s v="21/03/2022"/>
    <s v="21/03/2022"/>
    <x v="0"/>
    <e v="#N/A"/>
    <d v="2022-03-14T00:00:00"/>
    <s v="Sim"/>
    <m/>
    <m/>
    <m/>
    <m/>
    <m/>
    <m/>
    <m/>
  </r>
  <r>
    <n v="80535259"/>
    <s v="1250253095"/>
    <x v="2"/>
    <d v="2022-02-24T00:00:00"/>
    <s v="540201559 "/>
    <s v="DAIMLER - CC"/>
    <s v="OK"/>
    <n v="63"/>
    <s v=""/>
    <x v="7"/>
    <s v="Não"/>
    <s v="24/03/2022"/>
    <s v=""/>
    <m/>
    <s v=""/>
    <m/>
    <s v="Sem Pendencia"/>
    <s v="          "/>
    <e v="#N/A"/>
    <s v=""/>
    <s v=""/>
    <e v="#N/A"/>
    <d v="2022-03-14T00:00:00"/>
    <n v="6"/>
    <s v="Liberado para transporte"/>
    <m/>
    <x v="6"/>
    <s v=""/>
    <s v=""/>
    <x v="2"/>
    <e v="#N/A"/>
    <s v=""/>
    <m/>
    <m/>
    <m/>
    <m/>
    <m/>
    <m/>
    <m/>
    <m/>
  </r>
  <r>
    <n v="80535262"/>
    <s v="1250253096"/>
    <x v="2"/>
    <d v="2022-02-24T00:00:00"/>
    <s v="540201560 "/>
    <s v="DAIMLER - CC"/>
    <s v="OK"/>
    <n v="63"/>
    <s v="08/03/2022"/>
    <x v="29"/>
    <s v="Não"/>
    <s v=""/>
    <s v=""/>
    <m/>
    <s v=""/>
    <m/>
    <s v="Sem Pendencia"/>
    <s v="2204427801"/>
    <e v="#N/A"/>
    <d v="2022-03-09T00:00:00"/>
    <s v="VERDE"/>
    <e v="#N/A"/>
    <d v="2022-03-14T00:00:00"/>
    <n v="6"/>
    <s v="Liberado para transporte"/>
    <m/>
    <x v="0"/>
    <s v="08/03/2022"/>
    <s v="08/03/2022"/>
    <x v="0"/>
    <e v="#N/A"/>
    <d v="2022-03-09T00:00:00"/>
    <s v="Sim"/>
    <m/>
    <m/>
    <m/>
    <m/>
    <m/>
    <m/>
    <m/>
  </r>
  <r>
    <n v="80535263"/>
    <s v="1250253100"/>
    <x v="2"/>
    <d v="2022-02-24T00:00:00"/>
    <s v="540201561 "/>
    <s v="DAIMLER - CC"/>
    <s v="OK"/>
    <n v="63"/>
    <s v="17/03/2022"/>
    <x v="23"/>
    <s v="Não"/>
    <s v=""/>
    <s v=""/>
    <m/>
    <s v=""/>
    <m/>
    <s v="Corrigido"/>
    <s v="2204766932"/>
    <e v="#N/A"/>
    <d v="2022-03-11T00:00:00"/>
    <s v="VERDE"/>
    <e v="#N/A"/>
    <d v="2022-03-14T00:00:00"/>
    <n v="6"/>
    <s v="Liberado para transporte"/>
    <m/>
    <x v="2"/>
    <s v="17/03/2022"/>
    <s v="17/03/2022"/>
    <x v="0"/>
    <e v="#N/A"/>
    <s v=""/>
    <m/>
    <m/>
    <m/>
    <m/>
    <m/>
    <m/>
    <m/>
    <m/>
  </r>
  <r>
    <n v="80535264"/>
    <s v="1250253099"/>
    <x v="2"/>
    <d v="2022-02-24T00:00:00"/>
    <s v="540201555 "/>
    <s v="DAIMLER - CC"/>
    <s v="OK"/>
    <n v="63"/>
    <s v="10/03/2022"/>
    <x v="11"/>
    <s v="Não"/>
    <s v=""/>
    <s v=""/>
    <m/>
    <s v=""/>
    <m/>
    <s v="Sem Pendencia"/>
    <s v="2203846134"/>
    <e v="#N/A"/>
    <d v="2022-02-25T00:00:00"/>
    <s v="VERDE"/>
    <e v="#N/A"/>
    <d v="2022-03-11T00:00:00"/>
    <n v="3"/>
    <s v="Liberado para transporte"/>
    <m/>
    <x v="0"/>
    <s v="11/03/2022"/>
    <s v="11/03/2022"/>
    <x v="0"/>
    <e v="#N/A"/>
    <d v="2022-03-10T00:00:00"/>
    <s v="Sim"/>
    <m/>
    <m/>
    <m/>
    <m/>
    <m/>
    <m/>
    <m/>
  </r>
  <r>
    <n v="80535265"/>
    <s v="1250253098"/>
    <x v="2"/>
    <d v="2022-02-24T00:00:00"/>
    <s v="540201562 "/>
    <s v="DAIMLER - CC"/>
    <s v="OK"/>
    <n v="81"/>
    <s v=""/>
    <x v="7"/>
    <s v="Sim"/>
    <s v=""/>
    <s v="14/03/2022"/>
    <m/>
    <s v=""/>
    <m/>
    <s v="Sem Pendencia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269"/>
    <s v="1250253101"/>
    <x v="2"/>
    <d v="2022-02-24T00:00:00"/>
    <s v="540201563 "/>
    <s v="DAIMLER - CC"/>
    <s v="OK"/>
    <n v="63"/>
    <s v="28/02/2022"/>
    <x v="20"/>
    <s v="Não"/>
    <s v=""/>
    <s v=""/>
    <m/>
    <s v=""/>
    <m/>
    <s v="Corrigido"/>
    <s v="2203972822"/>
    <e v="#N/A"/>
    <d v="2022-03-02T00:00:00"/>
    <s v="VERDE"/>
    <e v="#N/A"/>
    <d v="2022-03-14T00:00:00"/>
    <n v="6"/>
    <s v="Liberado para transporte"/>
    <m/>
    <x v="0"/>
    <s v="07/03/2022"/>
    <s v="07/03/2022"/>
    <x v="0"/>
    <e v="#N/A"/>
    <d v="2022-03-04T00:00:00"/>
    <s v="Sim"/>
    <m/>
    <m/>
    <m/>
    <m/>
    <m/>
    <m/>
    <m/>
  </r>
  <r>
    <n v="80535276"/>
    <s v="1250253102"/>
    <x v="2"/>
    <d v="2022-02-24T00:00:00"/>
    <s v="540201564 "/>
    <s v="DAIMLER - CC"/>
    <s v="OK"/>
    <n v="81"/>
    <s v=""/>
    <x v="7"/>
    <s v="Sim"/>
    <s v=""/>
    <s v="14/03/2022"/>
    <m/>
    <s v=""/>
    <m/>
    <s v="Corrigido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344"/>
    <s v="1250253104"/>
    <x v="2"/>
    <d v="2022-02-24T00:00:00"/>
    <s v="540201628 "/>
    <s v="DAIMLER - CC"/>
    <s v="OK"/>
    <n v="63"/>
    <s v="02/03/2022"/>
    <x v="9"/>
    <s v="Não"/>
    <s v=""/>
    <s v=""/>
    <m/>
    <s v=""/>
    <m/>
    <s v="Sem Pendencia"/>
    <s v="2203850395"/>
    <e v="#N/A"/>
    <d v="2022-02-25T00:00:00"/>
    <s v="VERDE"/>
    <e v="#N/A"/>
    <d v="2022-03-11T00:00:00"/>
    <n v="3"/>
    <s v="Liberado para transporte"/>
    <m/>
    <x v="2"/>
    <s v="17/03/2022"/>
    <s v="17/03/2022"/>
    <x v="0"/>
    <e v="#N/A"/>
    <d v="2022-03-03T00:00:00"/>
    <s v="Sim"/>
    <m/>
    <m/>
    <m/>
    <m/>
    <m/>
    <m/>
    <m/>
  </r>
  <r>
    <n v="80535384"/>
    <s v="1250253103"/>
    <x v="2"/>
    <d v="2022-02-24T00:00:00"/>
    <s v="540201565 "/>
    <s v="DAIMLER - CC"/>
    <s v="OK"/>
    <n v="63"/>
    <s v=""/>
    <x v="7"/>
    <s v="Não"/>
    <s v="24/03/2022"/>
    <s v=""/>
    <m/>
    <s v=""/>
    <m/>
    <s v="Corrigido"/>
    <s v="          "/>
    <e v="#N/A"/>
    <s v=""/>
    <s v=""/>
    <e v="#N/A"/>
    <d v="2022-03-11T00:00:00"/>
    <n v="3"/>
    <s v="Liberado para transporte"/>
    <m/>
    <x v="6"/>
    <s v=""/>
    <s v=""/>
    <x v="2"/>
    <e v="#N/A"/>
    <s v=""/>
    <m/>
    <m/>
    <m/>
    <m/>
    <m/>
    <m/>
    <m/>
    <m/>
  </r>
  <r>
    <n v="80535391"/>
    <s v="1250253105"/>
    <x v="2"/>
    <d v="2022-02-24T00:00:00"/>
    <s v="540201566 "/>
    <s v="DAIMLER - CC"/>
    <s v="OK"/>
    <n v="63"/>
    <s v="23/02/2022"/>
    <x v="3"/>
    <s v="Não"/>
    <s v=""/>
    <s v=""/>
    <m/>
    <s v=""/>
    <m/>
    <s v="Sem Pendencia"/>
    <s v="2203815360"/>
    <e v="#N/A"/>
    <d v="2022-02-25T00:00:00"/>
    <s v="VERDE"/>
    <e v="#N/A"/>
    <d v="2022-03-14T00:00:00"/>
    <n v="6"/>
    <m/>
    <s v="Liberado"/>
    <x v="0"/>
    <s v="25/02/2022"/>
    <s v="25/02/2022"/>
    <x v="0"/>
    <e v="#N/A"/>
    <d v="2022-02-25T00:00:00"/>
    <s v="Sim"/>
    <m/>
    <m/>
    <m/>
    <m/>
    <m/>
    <m/>
    <m/>
  </r>
  <r>
    <n v="80535402"/>
    <s v="1250253107"/>
    <x v="2"/>
    <d v="2022-02-24T00:00:00"/>
    <s v="540201567 "/>
    <s v="DAIMLER - CC"/>
    <s v="OK"/>
    <n v="81"/>
    <s v="18/03/2022"/>
    <x v="18"/>
    <s v="Sim"/>
    <s v=""/>
    <s v="14/03/2022"/>
    <m/>
    <s v=""/>
    <m/>
    <s v="Corrigido"/>
    <s v="2204951420"/>
    <e v="#N/A"/>
    <s v=""/>
    <s v="VERDE"/>
    <e v="#N/A"/>
    <d v="2022-03-14T00:00:00"/>
    <n v="6"/>
    <s v="Liberado para transporte"/>
    <m/>
    <x v="2"/>
    <s v="18/03/2022"/>
    <s v="18/03/2022"/>
    <x v="0"/>
    <e v="#N/A"/>
    <s v=""/>
    <m/>
    <m/>
    <m/>
    <m/>
    <m/>
    <m/>
    <m/>
    <m/>
  </r>
  <r>
    <n v="80535403"/>
    <s v="1250253106"/>
    <x v="2"/>
    <d v="2022-02-24T00:00:00"/>
    <s v="540201568 "/>
    <s v="DAIMLER - CC"/>
    <s v="OK"/>
    <n v="81"/>
    <s v=""/>
    <x v="7"/>
    <s v="Sim"/>
    <s v=""/>
    <s v="14/03/2022"/>
    <m/>
    <s v=""/>
    <m/>
    <s v="Sem Pendencia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412"/>
    <s v="1250253110"/>
    <x v="2"/>
    <d v="2022-02-24T00:00:00"/>
    <s v="540201569 "/>
    <s v="DAIMLER - CC"/>
    <s v="OK"/>
    <n v="63"/>
    <s v="10/03/2022"/>
    <x v="11"/>
    <s v="Não"/>
    <s v=""/>
    <s v=""/>
    <m/>
    <s v=""/>
    <m/>
    <s v="Corrigido"/>
    <s v="2204212511"/>
    <e v="#N/A"/>
    <d v="2022-03-04T00:00:00"/>
    <s v="VERDE"/>
    <e v="#N/A"/>
    <d v="2022-03-14T00:00:00"/>
    <n v="6"/>
    <s v="Liberado para transporte"/>
    <m/>
    <x v="0"/>
    <s v="10/03/2022"/>
    <s v="10/03/2022"/>
    <x v="0"/>
    <e v="#N/A"/>
    <d v="2022-03-09T00:00:00"/>
    <s v="Sim"/>
    <m/>
    <m/>
    <m/>
    <m/>
    <m/>
    <m/>
    <m/>
  </r>
  <r>
    <n v="80535417"/>
    <s v="1250253108"/>
    <x v="2"/>
    <d v="2022-02-24T00:00:00"/>
    <s v="540201570 "/>
    <s v="DAIMLER - CC"/>
    <s v="OK"/>
    <n v="81"/>
    <s v=""/>
    <x v="7"/>
    <s v="Sim"/>
    <s v=""/>
    <s v="14/03/2022"/>
    <m/>
    <s v=""/>
    <m/>
    <s v="Corrigido"/>
    <s v="          "/>
    <e v="#N/A"/>
    <s v=""/>
    <s v=""/>
    <e v="#N/A"/>
    <d v="2022-03-11T00:00:00"/>
    <n v="3"/>
    <s v="Liberado para transporte"/>
    <m/>
    <x v="1"/>
    <s v=""/>
    <s v=""/>
    <x v="2"/>
    <e v="#N/A"/>
    <s v=""/>
    <m/>
    <m/>
    <m/>
    <m/>
    <m/>
    <m/>
    <m/>
    <m/>
  </r>
  <r>
    <n v="80535420"/>
    <s v="1250253109"/>
    <x v="2"/>
    <d v="2022-02-24T00:00:00"/>
    <s v="540201571 "/>
    <s v="DAIMLER - CC"/>
    <s v="OK"/>
    <n v="81"/>
    <s v=""/>
    <x v="7"/>
    <s v="Sim"/>
    <s v=""/>
    <s v="14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5422"/>
    <s v="1250253112"/>
    <x v="2"/>
    <d v="2022-02-24T00:00:00"/>
    <s v="540201572 "/>
    <s v="DAIMLER - CC"/>
    <s v="OK"/>
    <n v="63"/>
    <s v=""/>
    <x v="7"/>
    <s v="Não"/>
    <s v="14/03/2022"/>
    <s v=""/>
    <m/>
    <s v=""/>
    <m/>
    <s v="Corrigido"/>
    <s v="          "/>
    <e v="#N/A"/>
    <s v=""/>
    <s v=""/>
    <e v="#N/A"/>
    <s v=""/>
    <s v=""/>
    <s v="Liberado para transporte"/>
    <m/>
    <x v="6"/>
    <s v=""/>
    <s v=""/>
    <x v="2"/>
    <e v="#N/A"/>
    <s v=""/>
    <m/>
    <m/>
    <m/>
    <m/>
    <m/>
    <m/>
    <m/>
    <m/>
  </r>
  <r>
    <n v="80535424"/>
    <s v="1250253111"/>
    <x v="2"/>
    <d v="2022-02-24T00:00:00"/>
    <s v="540201581 "/>
    <s v="DAIMLER - CC"/>
    <s v="OK"/>
    <n v="81"/>
    <s v="29/03/2022"/>
    <x v="37"/>
    <s v="Sim"/>
    <s v=""/>
    <s v="14/03/2022"/>
    <m/>
    <s v=""/>
    <m/>
    <s v="Corrigido"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5430"/>
    <s v="1250253116"/>
    <x v="2"/>
    <d v="2022-02-24T00:00:00"/>
    <s v="540201582 "/>
    <s v="DAIMLER - CC"/>
    <s v="OK"/>
    <n v="63"/>
    <s v="02/02/2022"/>
    <x v="14"/>
    <s v="Não"/>
    <s v=""/>
    <s v=""/>
    <m/>
    <s v=""/>
    <m/>
    <s v="Sem Pendencia"/>
    <s v="2203850387"/>
    <e v="#N/A"/>
    <d v="2022-02-25T00:00:00"/>
    <s v="VERDE"/>
    <e v="#N/A"/>
    <d v="2022-03-03T00:00:00"/>
    <n v="-5"/>
    <s v="Liberado para transporte"/>
    <m/>
    <x v="0"/>
    <s v="11/03/2022"/>
    <s v="11/03/2022"/>
    <x v="0"/>
    <e v="#N/A"/>
    <d v="2022-03-03T00:00:00"/>
    <s v="Sim"/>
    <m/>
    <m/>
    <m/>
    <m/>
    <m/>
    <m/>
    <m/>
  </r>
  <r>
    <n v="80535464"/>
    <s v="1250253113"/>
    <x v="2"/>
    <d v="2022-02-24T00:00:00"/>
    <s v="540201583 "/>
    <s v="DAIMLER - CC"/>
    <s v="OK"/>
    <n v="82"/>
    <s v=""/>
    <x v="7"/>
    <s v="Sim"/>
    <s v=""/>
    <s v="15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5465"/>
    <s v="1250253115"/>
    <x v="2"/>
    <d v="2022-02-24T00:00:00"/>
    <s v="540201585 "/>
    <s v="DAIMLER - CC"/>
    <s v="OK"/>
    <n v="63"/>
    <s v=""/>
    <x v="7"/>
    <s v="Não"/>
    <s v="15/03/2022"/>
    <s v=""/>
    <m/>
    <s v=""/>
    <m/>
    <s v="Sem Pendencia"/>
    <s v="          "/>
    <e v="#N/A"/>
    <s v=""/>
    <s v=""/>
    <e v="#N/A"/>
    <s v=""/>
    <s v=""/>
    <s v="Liberado para transporte"/>
    <m/>
    <x v="6"/>
    <s v=""/>
    <s v=""/>
    <x v="2"/>
    <e v="#N/A"/>
    <s v=""/>
    <m/>
    <m/>
    <m/>
    <m/>
    <m/>
    <m/>
    <m/>
    <m/>
  </r>
  <r>
    <n v="80535466"/>
    <s v="1250253114"/>
    <x v="2"/>
    <d v="2022-02-24T00:00:00"/>
    <s v="540201588 "/>
    <s v="DAIMLER - CC"/>
    <s v="OK"/>
    <n v="63"/>
    <s v=""/>
    <x v="7"/>
    <s v="Não"/>
    <s v="24/03/2022"/>
    <s v=""/>
    <m/>
    <s v=""/>
    <m/>
    <s v="Sem Pendencia"/>
    <s v="          "/>
    <e v="#N/A"/>
    <s v=""/>
    <s v=""/>
    <e v="#N/A"/>
    <s v=""/>
    <s v=""/>
    <s v="Liberado para transporte"/>
    <m/>
    <x v="6"/>
    <s v=""/>
    <s v=""/>
    <x v="2"/>
    <e v="#N/A"/>
    <s v=""/>
    <m/>
    <m/>
    <m/>
    <m/>
    <m/>
    <m/>
    <m/>
    <m/>
  </r>
  <r>
    <n v="80535467"/>
    <s v="1250253120"/>
    <x v="2"/>
    <d v="2022-02-24T00:00:00"/>
    <s v="540201590 "/>
    <s v="DAIMLER - CC"/>
    <s v="OK"/>
    <n v="63"/>
    <s v="02/02/2022"/>
    <x v="14"/>
    <s v="Não"/>
    <s v=""/>
    <s v=""/>
    <m/>
    <s v=""/>
    <m/>
    <s v="Corrigido"/>
    <s v="2204050945"/>
    <e v="#N/A"/>
    <d v="2022-03-03T00:00:00"/>
    <s v="VERDE"/>
    <e v="#N/A"/>
    <d v="2022-03-03T00:00:00"/>
    <n v="-5"/>
    <s v="Liberado para transporte"/>
    <m/>
    <x v="0"/>
    <s v=""/>
    <s v=""/>
    <x v="1"/>
    <e v="#N/A"/>
    <d v="2022-03-04T00:00:00"/>
    <s v="Sim"/>
    <m/>
    <m/>
    <m/>
    <m/>
    <m/>
    <m/>
    <m/>
  </r>
  <r>
    <n v="80535468"/>
    <s v="1250253117"/>
    <x v="2"/>
    <d v="2022-02-24T00:00:00"/>
    <s v="540201591 "/>
    <s v="DAIMLER - CC"/>
    <s v="OK"/>
    <n v="63"/>
    <s v="28/03/2022"/>
    <x v="33"/>
    <s v="Não"/>
    <s v=""/>
    <s v=""/>
    <m/>
    <s v=""/>
    <m/>
    <s v="Sem Pendencia"/>
    <s v="          "/>
    <e v="#N/A"/>
    <s v=""/>
    <s v=""/>
    <e v="#N/A"/>
    <s v=""/>
    <s v=""/>
    <s v="Liberado para transporte"/>
    <m/>
    <x v="4"/>
    <s v=""/>
    <s v=""/>
    <x v="1"/>
    <e v="#N/A"/>
    <s v=""/>
    <m/>
    <m/>
    <m/>
    <m/>
    <m/>
    <m/>
    <m/>
    <m/>
  </r>
  <r>
    <n v="80535469"/>
    <s v="1250253119"/>
    <x v="2"/>
    <d v="2022-02-24T00:00:00"/>
    <s v="540201478 "/>
    <s v="DAIMLER - CC"/>
    <s v="OK"/>
    <n v="63"/>
    <s v="02/03/2022"/>
    <x v="9"/>
    <s v="Não"/>
    <s v=""/>
    <s v=""/>
    <n v="6.1400000000000003E-2"/>
    <s v="Remover bloqueio"/>
    <m/>
    <s v="Corrigido"/>
    <s v="2203846100"/>
    <e v="#N/A"/>
    <d v="2022-02-25T00:00:00"/>
    <s v="VERDE"/>
    <e v="#N/A"/>
    <d v="2022-03-03T00:00:00"/>
    <n v="-5"/>
    <m/>
    <m/>
    <x v="0"/>
    <s v="02/03/2022"/>
    <s v="02/03/2022"/>
    <x v="0"/>
    <e v="#N/A"/>
    <d v="2022-03-03T00:00:00"/>
    <s v="Sim"/>
    <m/>
    <m/>
    <m/>
    <m/>
    <m/>
    <m/>
    <m/>
  </r>
  <r>
    <n v="80535489"/>
    <s v="1250253118"/>
    <x v="2"/>
    <d v="2022-02-24T00:00:00"/>
    <s v="540201595 "/>
    <s v="DAIMLER - CC"/>
    <s v="OK"/>
    <n v="81"/>
    <s v="21/03/2022"/>
    <x v="13"/>
    <s v="Sim"/>
    <s v=""/>
    <s v="14/03/2022"/>
    <m/>
    <s v=""/>
    <m/>
    <s v="Sem Pendencia"/>
    <s v="          "/>
    <e v="#N/A"/>
    <s v=""/>
    <s v=""/>
    <e v="#N/A"/>
    <s v=""/>
    <s v=""/>
    <s v="Liberado para transporte"/>
    <m/>
    <x v="2"/>
    <s v="21/03/2022"/>
    <s v="21/03/2022"/>
    <x v="0"/>
    <e v="#N/A"/>
    <s v=""/>
    <m/>
    <m/>
    <m/>
    <m/>
    <m/>
    <m/>
    <m/>
    <m/>
  </r>
  <r>
    <n v="80535490"/>
    <s v="1250253121"/>
    <x v="2"/>
    <d v="2022-02-24T00:00:00"/>
    <s v="540201599 "/>
    <s v="DAIMLER - CC"/>
    <s v="OK"/>
    <n v="63"/>
    <s v="11/03/2022"/>
    <x v="8"/>
    <s v="Não"/>
    <s v=""/>
    <s v=""/>
    <m/>
    <s v=""/>
    <m/>
    <s v="Corrigido"/>
    <s v="2204628661"/>
    <e v="#N/A"/>
    <d v="2022-03-10T00:00:00"/>
    <s v="VERDE"/>
    <e v="#N/A"/>
    <d v="2022-03-10T00:00:00"/>
    <n v="2"/>
    <s v="Liberado para transporte"/>
    <m/>
    <x v="0"/>
    <s v="11/03/2022"/>
    <s v="11/03/2022"/>
    <x v="0"/>
    <e v="#N/A"/>
    <d v="2022-03-10T00:00:00"/>
    <s v="Sim"/>
    <m/>
    <m/>
    <m/>
    <m/>
    <m/>
    <m/>
    <m/>
  </r>
  <r>
    <n v="80535492"/>
    <s v="1250253123"/>
    <x v="2"/>
    <d v="2022-02-24T00:00:00"/>
    <s v="540201603 "/>
    <s v="DAIMLER - CC"/>
    <s v="OK"/>
    <n v="63"/>
    <s v="03/02/2022"/>
    <x v="22"/>
    <s v="Não"/>
    <s v=""/>
    <s v=""/>
    <n v="5.5399999999999998E-2"/>
    <s v="Remover bloqueio"/>
    <m/>
    <s v="Sem Pendencia"/>
    <s v="2203818971"/>
    <e v="#N/A"/>
    <d v="2022-02-25T00:00:00"/>
    <s v="VERDE"/>
    <e v="#N/A"/>
    <d v="2022-02-25T00:00:00"/>
    <n v="-11"/>
    <s v="Liberado para transporte"/>
    <s v="Liberado"/>
    <x v="4"/>
    <s v=""/>
    <s v=""/>
    <x v="1"/>
    <e v="#N/A"/>
    <d v="2022-03-02T00:00:00"/>
    <s v="Sim"/>
    <m/>
    <m/>
    <m/>
    <m/>
    <m/>
    <m/>
    <m/>
  </r>
  <r>
    <n v="80535501"/>
    <s v="1250253122"/>
    <x v="2"/>
    <d v="2022-02-24T00:00:00"/>
    <s v="540201625 "/>
    <s v="DAIMLER - CC"/>
    <s v="OK"/>
    <n v="82"/>
    <s v=""/>
    <x v="7"/>
    <s v="Sim"/>
    <s v=""/>
    <s v="15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5502"/>
    <s v="1250253125"/>
    <x v="2"/>
    <d v="2022-02-24T00:00:00"/>
    <s v="540201626 "/>
    <s v="DAIMLER - CC"/>
    <s v="OK"/>
    <n v="63"/>
    <s v="25/02/2022"/>
    <x v="28"/>
    <s v="Não"/>
    <s v=""/>
    <s v=""/>
    <m/>
    <s v=""/>
    <m/>
    <s v="Sem Pendencia"/>
    <s v="2203815182"/>
    <e v="#N/A"/>
    <d v="2022-02-25T00:00:00"/>
    <s v="VERDE"/>
    <e v="#N/A"/>
    <d v="2022-02-25T00:00:00"/>
    <n v="-11"/>
    <s v="Liberado para transporte"/>
    <s v="Liberado"/>
    <x v="0"/>
    <s v="02/03/2022"/>
    <s v="02/03/2022"/>
    <x v="0"/>
    <e v="#N/A"/>
    <d v="2022-02-25T00:00:00"/>
    <s v="Sim"/>
    <m/>
    <m/>
    <m/>
    <m/>
    <m/>
    <m/>
    <m/>
  </r>
  <r>
    <n v="80535556"/>
    <s v="1250253124"/>
    <x v="2"/>
    <d v="2022-02-24T00:00:00"/>
    <s v="540201627 "/>
    <s v="DAIMLER - CC"/>
    <s v="OK"/>
    <n v="82"/>
    <s v="25/03/2022"/>
    <x v="4"/>
    <s v="Sim"/>
    <s v=""/>
    <s v="15/03/2022"/>
    <m/>
    <s v=""/>
    <m/>
    <s v="Sem Pendencia"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5571"/>
    <s v="1250253128"/>
    <x v="2"/>
    <d v="2022-02-24T00:00:00"/>
    <s v="540201629 "/>
    <s v="DAIMLER - CC"/>
    <s v="OK"/>
    <n v="63"/>
    <s v="28/02/2022"/>
    <x v="20"/>
    <s v="Não"/>
    <s v=""/>
    <s v=""/>
    <m/>
    <s v=""/>
    <m/>
    <s v="Corrigido"/>
    <s v="2204531390"/>
    <e v="#N/A"/>
    <d v="2022-03-09T00:00:00"/>
    <s v="VERDE"/>
    <e v="#N/A"/>
    <d v="2022-03-09T00:00:00"/>
    <n v="1"/>
    <s v="Liberado para transporte"/>
    <m/>
    <x v="0"/>
    <s v="09/03/2022"/>
    <s v="09/03/2022"/>
    <x v="0"/>
    <e v="#N/A"/>
    <d v="2022-03-10T00:00:00"/>
    <s v="Sim"/>
    <m/>
    <m/>
    <m/>
    <m/>
    <m/>
    <m/>
    <m/>
  </r>
  <r>
    <n v="80535598"/>
    <s v="1250253126"/>
    <x v="2"/>
    <d v="2022-02-24T00:00:00"/>
    <s v="540201630 "/>
    <s v="DAIMLER - CC"/>
    <s v="OK"/>
    <n v="63"/>
    <s v="22/03/2022"/>
    <x v="5"/>
    <s v="Não"/>
    <s v=""/>
    <s v=""/>
    <m/>
    <s v=""/>
    <m/>
    <s v="Sem Pendencia"/>
    <s v="2204731527"/>
    <e v="#N/A"/>
    <d v="2022-03-11T00:00:00"/>
    <s v="VERDE"/>
    <e v="#N/A"/>
    <d v="2022-03-11T00:00:00"/>
    <n v="3"/>
    <s v="Liberado para transporte"/>
    <m/>
    <x v="4"/>
    <s v=""/>
    <s v=""/>
    <x v="1"/>
    <e v="#N/A"/>
    <d v="2022-03-11T00:00:00"/>
    <s v="Sim"/>
    <m/>
    <m/>
    <m/>
    <m/>
    <m/>
    <m/>
    <m/>
  </r>
  <r>
    <n v="80535620"/>
    <s v="1250253130"/>
    <x v="2"/>
    <d v="2022-02-24T00:00:00"/>
    <s v="540201632 "/>
    <s v="DAIMLER - CC"/>
    <s v="OK"/>
    <n v="63"/>
    <s v="25/02/2022"/>
    <x v="28"/>
    <s v="Não"/>
    <s v=""/>
    <s v=""/>
    <m/>
    <s v=""/>
    <m/>
    <s v="Sem Pendencia"/>
    <s v="2203815140"/>
    <e v="#N/A"/>
    <d v="2022-02-25T00:00:00"/>
    <s v="VERMELHO"/>
    <e v="#N/A"/>
    <d v="2022-03-14T00:00:00"/>
    <n v="6"/>
    <m/>
    <m/>
    <x v="3"/>
    <s v="25/02/2022"/>
    <s v="25/02/2022"/>
    <x v="0"/>
    <e v="#N/A"/>
    <s v=""/>
    <m/>
    <m/>
    <m/>
    <m/>
    <m/>
    <m/>
    <m/>
    <m/>
  </r>
  <r>
    <n v="80535621"/>
    <s v="1250253127"/>
    <x v="2"/>
    <d v="2022-02-24T00:00:00"/>
    <s v="540201631 "/>
    <s v="DAIMLER - CC"/>
    <s v="OK"/>
    <n v="63"/>
    <s v="14/03/2022"/>
    <x v="32"/>
    <s v="Não"/>
    <s v=""/>
    <s v=""/>
    <m/>
    <s v=""/>
    <m/>
    <s v="Corrigido"/>
    <s v="2204066957"/>
    <e v="#N/A"/>
    <d v="2022-03-03T00:00:00"/>
    <s v="VERDE"/>
    <e v="#N/A"/>
    <d v="2022-03-14T00:00:00"/>
    <n v="6"/>
    <s v="Liberado para transporte"/>
    <m/>
    <x v="0"/>
    <s v="17/03/2022"/>
    <s v="17/03/2022"/>
    <x v="0"/>
    <e v="#N/A"/>
    <s v=""/>
    <m/>
    <m/>
    <m/>
    <m/>
    <m/>
    <m/>
    <m/>
    <m/>
  </r>
  <r>
    <n v="80535634"/>
    <s v="1250253134"/>
    <x v="2"/>
    <d v="2022-02-24T00:00:00"/>
    <s v="540201634 "/>
    <s v="DAIMLER - CC"/>
    <s v="OK"/>
    <n v="63"/>
    <s v="02/02/2022"/>
    <x v="14"/>
    <s v="Não"/>
    <s v=""/>
    <s v=""/>
    <m/>
    <s v=""/>
    <m/>
    <s v="Sem Pendencia"/>
    <s v="2203815204"/>
    <e v="#N/A"/>
    <d v="2022-02-25T00:00:00"/>
    <s v="VERMELHO"/>
    <e v="#N/A"/>
    <d v="2022-03-14T00:00:00"/>
    <n v="6"/>
    <m/>
    <m/>
    <x v="4"/>
    <s v=""/>
    <s v=""/>
    <x v="1"/>
    <e v="#N/A"/>
    <s v=""/>
    <m/>
    <m/>
    <m/>
    <m/>
    <m/>
    <m/>
    <m/>
    <m/>
  </r>
  <r>
    <n v="80535635"/>
    <s v="1250253131"/>
    <x v="2"/>
    <d v="2022-02-24T00:00:00"/>
    <s v="540201633 "/>
    <s v="DAIMLER - CC"/>
    <s v="OK"/>
    <n v="63"/>
    <s v="07/03/2022"/>
    <x v="30"/>
    <s v="Não"/>
    <s v=""/>
    <s v=""/>
    <m/>
    <s v=""/>
    <m/>
    <s v="Corrigido"/>
    <s v="2204211728"/>
    <e v="#N/A"/>
    <d v="2022-03-04T00:00:00"/>
    <s v="VERDE"/>
    <e v="#N/A"/>
    <d v="2022-03-11T00:00:00"/>
    <n v="3"/>
    <s v="Liberado para transporte"/>
    <m/>
    <x v="0"/>
    <s v="07/03/2022"/>
    <s v="07/03/2022"/>
    <x v="0"/>
    <e v="#N/A"/>
    <d v="2022-03-07T00:00:00"/>
    <s v="Sim"/>
    <m/>
    <m/>
    <m/>
    <m/>
    <m/>
    <m/>
    <m/>
  </r>
  <r>
    <n v="80535645"/>
    <s v="1250253129"/>
    <x v="2"/>
    <d v="2022-02-24T00:00:00"/>
    <s v="540201635 "/>
    <s v="DAIMLER - CC"/>
    <s v="OK"/>
    <n v="82"/>
    <s v=""/>
    <x v="7"/>
    <s v="Sim"/>
    <s v=""/>
    <s v="15/03/2022"/>
    <m/>
    <s v=""/>
    <m/>
    <s v="Corrigido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648"/>
    <s v="1250253132"/>
    <x v="2"/>
    <d v="2022-02-24T00:00:00"/>
    <s v="540201636 "/>
    <s v="DAIMLER - CC"/>
    <s v="OK"/>
    <n v="63"/>
    <s v="31/03/2022"/>
    <x v="38"/>
    <s v="Não"/>
    <s v="22/03/2022"/>
    <s v=""/>
    <m/>
    <s v=""/>
    <m/>
    <s v="Corrigido"/>
    <s v="          "/>
    <e v="#N/A"/>
    <s v=""/>
    <s v=""/>
    <e v="#N/A"/>
    <d v="2022-03-14T00:00:00"/>
    <n v="6"/>
    <s v="Liberado para transporte"/>
    <m/>
    <x v="6"/>
    <s v=""/>
    <s v=""/>
    <x v="1"/>
    <e v="#N/A"/>
    <s v=""/>
    <m/>
    <m/>
    <m/>
    <m/>
    <m/>
    <m/>
    <m/>
    <m/>
  </r>
  <r>
    <n v="80535686"/>
    <s v="1250253133"/>
    <x v="2"/>
    <d v="2022-02-24T00:00:00"/>
    <s v="540201637 "/>
    <s v="DAIMLER - CC"/>
    <s v="OK"/>
    <n v="82"/>
    <s v=""/>
    <x v="7"/>
    <s v="Sim"/>
    <s v=""/>
    <s v="15/03/2022"/>
    <m/>
    <s v=""/>
    <m/>
    <s v="Sem Pendencia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687"/>
    <s v="1250253138"/>
    <x v="2"/>
    <d v="2022-02-24T00:00:00"/>
    <s v="540201638 "/>
    <s v="DAIMLER - CC"/>
    <s v="OK"/>
    <n v="82"/>
    <s v="18/03/2022"/>
    <x v="18"/>
    <s v="Sim"/>
    <s v=""/>
    <s v="15/03/2022"/>
    <m/>
    <s v=""/>
    <m/>
    <s v="Corrigido"/>
    <s v="          "/>
    <e v="#N/A"/>
    <s v=""/>
    <s v=""/>
    <e v="#N/A"/>
    <d v="2022-03-11T00:00:00"/>
    <n v="3"/>
    <s v="Liberado para transporte"/>
    <m/>
    <x v="3"/>
    <s v="18/03/2022"/>
    <s v="18/03/2022"/>
    <x v="0"/>
    <e v="#N/A"/>
    <s v=""/>
    <m/>
    <m/>
    <m/>
    <m/>
    <m/>
    <m/>
    <m/>
    <m/>
  </r>
  <r>
    <n v="80535688"/>
    <s v="1250253135"/>
    <x v="2"/>
    <d v="2022-02-24T00:00:00"/>
    <s v="540201639 "/>
    <s v="DAIMLER - CC"/>
    <s v="OK"/>
    <n v="63"/>
    <s v=""/>
    <x v="7"/>
    <s v="Não"/>
    <s v="24/03/2022"/>
    <s v=""/>
    <m/>
    <s v=""/>
    <m/>
    <s v="Sem Pendencia"/>
    <s v="          "/>
    <e v="#N/A"/>
    <s v=""/>
    <s v=""/>
    <e v="#N/A"/>
    <d v="2022-03-11T00:00:00"/>
    <n v="3"/>
    <s v="Liberado para transporte"/>
    <m/>
    <x v="6"/>
    <s v=""/>
    <s v=""/>
    <x v="2"/>
    <e v="#N/A"/>
    <s v=""/>
    <m/>
    <m/>
    <m/>
    <m/>
    <m/>
    <m/>
    <m/>
    <m/>
  </r>
  <r>
    <n v="80535689"/>
    <s v="1250253137"/>
    <x v="2"/>
    <d v="2022-02-24T00:00:00"/>
    <s v="540201642 "/>
    <s v="DAIMLER - CC"/>
    <s v="OK"/>
    <n v="63"/>
    <s v="22/03/2022"/>
    <x v="5"/>
    <s v="Não"/>
    <s v=""/>
    <s v=""/>
    <m/>
    <s v=""/>
    <m/>
    <s v="Corrigido"/>
    <s v="2204211736"/>
    <e v="#N/A"/>
    <d v="2022-03-04T00:00:00"/>
    <s v="VERDE"/>
    <e v="#N/A"/>
    <d v="2022-03-14T00:00:00"/>
    <n v="6"/>
    <s v="Liberado para transporte"/>
    <m/>
    <x v="4"/>
    <s v=""/>
    <s v=""/>
    <x v="1"/>
    <e v="#N/A"/>
    <s v=""/>
    <m/>
    <m/>
    <m/>
    <m/>
    <m/>
    <m/>
    <m/>
    <m/>
  </r>
  <r>
    <n v="80535694"/>
    <s v="1250253136"/>
    <x v="2"/>
    <d v="2022-02-24T00:00:00"/>
    <s v="540201641 "/>
    <s v="DAIMLER - CC"/>
    <s v="OK"/>
    <n v="63"/>
    <s v="03/03/2022"/>
    <x v="19"/>
    <s v="Não"/>
    <s v=""/>
    <s v=""/>
    <m/>
    <s v=""/>
    <m/>
    <s v="Corrigido"/>
    <s v="2203973314"/>
    <e v="#N/A"/>
    <d v="2022-03-02T00:00:00"/>
    <s v="VERDE"/>
    <e v="#N/A"/>
    <d v="2022-03-14T00:00:00"/>
    <n v="6"/>
    <s v="Pallet condenado"/>
    <m/>
    <x v="3"/>
    <s v="03/03/2022"/>
    <s v="03/03/2022"/>
    <x v="0"/>
    <e v="#N/A"/>
    <d v="2022-03-03T00:00:00"/>
    <s v="Sim"/>
    <m/>
    <m/>
    <m/>
    <m/>
    <m/>
    <m/>
    <m/>
  </r>
  <r>
    <n v="80535703"/>
    <s v="1250253140"/>
    <x v="2"/>
    <d v="2022-02-24T00:00:00"/>
    <s v="540201640 "/>
    <s v="DAIMLER - CC"/>
    <s v="OK"/>
    <n v="82"/>
    <s v=""/>
    <x v="7"/>
    <s v="Sim"/>
    <s v=""/>
    <s v="15/03/2022"/>
    <m/>
    <s v=""/>
    <m/>
    <s v="Corrigido"/>
    <s v="          "/>
    <e v="#N/A"/>
    <s v=""/>
    <s v=""/>
    <e v="#N/A"/>
    <d v="2022-03-14T00:00:00"/>
    <n v="6"/>
    <s v="Liberado para transporte"/>
    <m/>
    <x v="1"/>
    <s v=""/>
    <s v=""/>
    <x v="2"/>
    <e v="#N/A"/>
    <s v=""/>
    <m/>
    <m/>
    <m/>
    <m/>
    <m/>
    <m/>
    <m/>
    <m/>
  </r>
  <r>
    <n v="80535704"/>
    <s v="1250253139"/>
    <x v="2"/>
    <d v="2022-02-24T00:00:00"/>
    <s v="540201643 "/>
    <s v="DAIMLER - CC"/>
    <s v="OK"/>
    <n v="82"/>
    <s v="29/03/2022"/>
    <x v="37"/>
    <s v="Sim"/>
    <s v=""/>
    <s v="15/03/2022"/>
    <m/>
    <s v=""/>
    <m/>
    <s v="Corrigido"/>
    <s v="          "/>
    <e v="#N/A"/>
    <s v=""/>
    <s v=""/>
    <e v="#N/A"/>
    <d v="2022-03-14T00:00:00"/>
    <n v="6"/>
    <s v="Liberado para transporte"/>
    <m/>
    <x v="1"/>
    <s v=""/>
    <s v=""/>
    <x v="1"/>
    <e v="#N/A"/>
    <s v=""/>
    <m/>
    <m/>
    <m/>
    <m/>
    <m/>
    <m/>
    <m/>
    <m/>
  </r>
  <r>
    <n v="80535705"/>
    <s v="1250253142"/>
    <x v="2"/>
    <d v="2022-02-24T00:00:00"/>
    <s v="540201644 "/>
    <s v="DAIMLER - CC"/>
    <s v="OK"/>
    <n v="63"/>
    <s v="04/03/2022"/>
    <x v="12"/>
    <s v="Não"/>
    <s v=""/>
    <s v=""/>
    <m/>
    <s v=""/>
    <m/>
    <s v="Corrigido"/>
    <s v="2204066973"/>
    <e v="#N/A"/>
    <d v="2022-03-03T00:00:00"/>
    <s v="VERDE"/>
    <e v="#N/A"/>
    <d v="2022-03-11T00:00:00"/>
    <n v="3"/>
    <s v="Liberado para transporte"/>
    <s v="Liberado"/>
    <x v="0"/>
    <s v="04/03/2022"/>
    <s v="04/03/2022"/>
    <x v="0"/>
    <e v="#N/A"/>
    <d v="2022-03-07T00:00:00"/>
    <s v="Sim"/>
    <m/>
    <m/>
    <m/>
    <m/>
    <m/>
    <m/>
    <m/>
  </r>
  <r>
    <n v="80535712"/>
    <s v="1250253143"/>
    <x v="2"/>
    <d v="2022-02-24T00:00:00"/>
    <s v="540201645 "/>
    <s v="DAIMLER - CC"/>
    <s v="OK"/>
    <n v="82"/>
    <s v="22/03/2022"/>
    <x v="5"/>
    <s v="Sim"/>
    <s v=""/>
    <s v="15/03/2022"/>
    <m/>
    <s v=""/>
    <m/>
    <s v="Corrigido"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4743"/>
    <s v="1250251592"/>
    <x v="3"/>
    <d v="2022-03-05T00:00:00"/>
    <s v="540201712 "/>
    <s v="DAIMLER - CC"/>
    <m/>
    <n v="72"/>
    <s v="22/03/2022"/>
    <x v="5"/>
    <s v="Não"/>
    <s v=""/>
    <s v=""/>
    <m/>
    <s v=""/>
    <m/>
    <m/>
    <s v="          "/>
    <e v="#N/A"/>
    <s v=""/>
    <s v=""/>
    <e v="#N/A"/>
    <s v=""/>
    <s v=""/>
    <m/>
    <m/>
    <x v="4"/>
    <s v=""/>
    <s v=""/>
    <x v="1"/>
    <e v="#N/A"/>
    <s v=""/>
    <m/>
    <m/>
    <m/>
    <m/>
    <m/>
    <m/>
    <m/>
    <m/>
  </r>
  <r>
    <n v="80535550"/>
    <s v="1250253943"/>
    <x v="3"/>
    <d v="2022-03-05T00:00:00"/>
    <s v="540201713 "/>
    <s v="DAIMLER - CC"/>
    <m/>
    <n v="72"/>
    <s v="16/03/2022"/>
    <x v="31"/>
    <s v="Não"/>
    <s v=""/>
    <s v=""/>
    <m/>
    <s v=""/>
    <m/>
    <m/>
    <s v="2204949034"/>
    <e v="#N/A"/>
    <s v=""/>
    <s v="VERDE"/>
    <e v="#N/A"/>
    <s v=""/>
    <s v=""/>
    <m/>
    <m/>
    <x v="0"/>
    <s v="16/03/2022"/>
    <s v="16/03/2022"/>
    <x v="0"/>
    <e v="#N/A"/>
    <s v=""/>
    <m/>
    <m/>
    <m/>
    <m/>
    <m/>
    <m/>
    <m/>
    <m/>
  </r>
  <r>
    <n v="80535651"/>
    <s v="1250253942"/>
    <x v="3"/>
    <d v="2022-03-05T00:00:00"/>
    <s v="540201715 "/>
    <s v="DAIMLER - CC"/>
    <m/>
    <n v="72"/>
    <s v="21/03/2022"/>
    <x v="13"/>
    <s v="Não"/>
    <s v=""/>
    <s v=""/>
    <m/>
    <s v=""/>
    <m/>
    <m/>
    <s v="2204634629"/>
    <e v="#N/A"/>
    <d v="2022-03-10T00:00:00"/>
    <s v="VERDE"/>
    <e v="#N/A"/>
    <d v="2022-03-10T00:00:00"/>
    <n v="2"/>
    <m/>
    <m/>
    <x v="4"/>
    <s v=""/>
    <s v=""/>
    <x v="1"/>
    <e v="#N/A"/>
    <s v=""/>
    <m/>
    <m/>
    <m/>
    <m/>
    <m/>
    <m/>
    <m/>
    <m/>
  </r>
  <r>
    <n v="80535663"/>
    <s v="1250253941"/>
    <x v="3"/>
    <d v="2022-03-05T00:00:00"/>
    <s v="540201760 "/>
    <s v="DAIMLER - CC"/>
    <m/>
    <n v="72"/>
    <s v="10/03/2022"/>
    <x v="11"/>
    <s v="Não"/>
    <s v=""/>
    <s v=""/>
    <m/>
    <s v=""/>
    <m/>
    <s v="Corrigido"/>
    <s v="2204531471"/>
    <e v="#N/A"/>
    <d v="2022-03-09T00:00:00"/>
    <s v="VERDE"/>
    <e v="#N/A"/>
    <d v="2022-03-09T00:00:00"/>
    <n v="1"/>
    <m/>
    <m/>
    <x v="3"/>
    <s v="11/03/2022"/>
    <s v="11/03/2022"/>
    <x v="0"/>
    <e v="#N/A"/>
    <d v="2022-03-10T00:00:00"/>
    <s v="Sim"/>
    <m/>
    <m/>
    <m/>
    <m/>
    <m/>
    <m/>
    <m/>
  </r>
  <r>
    <n v="80535671"/>
    <s v="1250253944"/>
    <x v="3"/>
    <d v="2022-03-05T00:00:00"/>
    <s v="540201723 "/>
    <s v="DAIMLER - CC"/>
    <m/>
    <n v="72"/>
    <s v="28/03/2022"/>
    <x v="33"/>
    <s v="Não"/>
    <s v=""/>
    <s v=""/>
    <m/>
    <s v=""/>
    <m/>
    <m/>
    <s v="2204575363"/>
    <e v="#N/A"/>
    <d v="2022-03-09T00:00:00"/>
    <s v="VERDE"/>
    <e v="#N/A"/>
    <d v="2022-03-10T00:00:00"/>
    <n v="2"/>
    <m/>
    <m/>
    <x v="4"/>
    <s v=""/>
    <s v=""/>
    <x v="1"/>
    <e v="#N/A"/>
    <s v=""/>
    <m/>
    <m/>
    <m/>
    <m/>
    <m/>
    <m/>
    <m/>
    <m/>
  </r>
  <r>
    <n v="80535692"/>
    <s v="1250253945"/>
    <x v="3"/>
    <d v="2022-03-05T00:00:00"/>
    <s v="540201724 "/>
    <s v="DAIMLER - CC"/>
    <m/>
    <n v="72"/>
    <s v="16/03/2022"/>
    <x v="31"/>
    <s v="Não"/>
    <s v=""/>
    <s v=""/>
    <n v="6.8500000000000005E-2"/>
    <s v="Remover bloqueio"/>
    <m/>
    <m/>
    <s v="2204777047"/>
    <e v="#N/A"/>
    <d v="2022-03-11T00:00:00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5748"/>
    <s v="1250253949"/>
    <x v="3"/>
    <d v="2022-03-05T00:00:00"/>
    <s v="540201725 "/>
    <s v="DAIMLER - CC"/>
    <m/>
    <n v="72"/>
    <s v="09/03/2022"/>
    <x v="10"/>
    <s v="Não"/>
    <s v=""/>
    <s v=""/>
    <m/>
    <s v=""/>
    <m/>
    <s v="Corrigido"/>
    <s v="2204487073"/>
    <e v="#N/A"/>
    <d v="2022-03-08T00:00:00"/>
    <s v="VERDE"/>
    <e v="#N/A"/>
    <d v="2022-03-14T00:00:00"/>
    <n v="6"/>
    <m/>
    <m/>
    <x v="0"/>
    <s v="09/03/2022"/>
    <s v="09/03/2022"/>
    <x v="0"/>
    <e v="#N/A"/>
    <d v="2022-03-09T00:00:00"/>
    <s v="Sim"/>
    <m/>
    <m/>
    <m/>
    <m/>
    <m/>
    <m/>
    <m/>
  </r>
  <r>
    <n v="80535750"/>
    <s v="1250253946"/>
    <x v="3"/>
    <d v="2022-03-05T00:00:00"/>
    <s v="540201726 "/>
    <s v="DAIMLER - CC"/>
    <m/>
    <n v="82"/>
    <s v=""/>
    <x v="7"/>
    <s v="Sim"/>
    <s v=""/>
    <s v="15/03/2022"/>
    <n v="5.74E-2"/>
    <s v="Remover bloqueio"/>
    <m/>
    <m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5751"/>
    <s v="1250253947"/>
    <x v="3"/>
    <d v="2022-03-05T00:00:00"/>
    <s v="540201714 "/>
    <s v="DAIMLER - CC"/>
    <m/>
    <n v="82"/>
    <s v=""/>
    <x v="7"/>
    <s v="Sim"/>
    <s v=""/>
    <s v="15/03/2022"/>
    <n v="5.1999999999999998E-2"/>
    <s v="Remover bloqueio"/>
    <m/>
    <m/>
    <s v="          "/>
    <e v="#N/A"/>
    <s v=""/>
    <s v=""/>
    <e v="#N/A"/>
    <d v="2022-03-11T00:00:00"/>
    <n v="3"/>
    <m/>
    <m/>
    <x v="1"/>
    <s v=""/>
    <s v=""/>
    <x v="2"/>
    <e v="#N/A"/>
    <s v=""/>
    <m/>
    <m/>
    <m/>
    <m/>
    <m/>
    <m/>
    <m/>
    <m/>
  </r>
  <r>
    <n v="80535752"/>
    <s v="1250253948"/>
    <x v="3"/>
    <d v="2022-03-05T00:00:00"/>
    <s v="540201727 "/>
    <s v="DAIMLER - CC"/>
    <m/>
    <n v="72"/>
    <s v="11/04/2022"/>
    <x v="39"/>
    <s v="Não"/>
    <s v="23/03/2022"/>
    <s v=""/>
    <m/>
    <s v=""/>
    <m/>
    <m/>
    <s v="          "/>
    <e v="#N/A"/>
    <s v=""/>
    <s v=""/>
    <e v="#N/A"/>
    <d v="2022-03-14T00:00:00"/>
    <n v="6"/>
    <m/>
    <m/>
    <x v="6"/>
    <s v=""/>
    <s v=""/>
    <x v="1"/>
    <e v="#N/A"/>
    <s v=""/>
    <m/>
    <m/>
    <m/>
    <m/>
    <m/>
    <m/>
    <m/>
    <m/>
  </r>
  <r>
    <n v="80535757"/>
    <s v="1250253950"/>
    <x v="3"/>
    <d v="2022-03-05T00:00:00"/>
    <s v="540201728 "/>
    <s v="DAIMLER - CC"/>
    <m/>
    <n v="72"/>
    <s v=""/>
    <x v="7"/>
    <s v="Não"/>
    <s v="16/03/2022"/>
    <s v=""/>
    <n v="7.1599999999999997E-2"/>
    <s v="Remover bloqueio"/>
    <m/>
    <m/>
    <s v="2205127780"/>
    <e v="#N/A"/>
    <s v=""/>
    <s v="VERDE"/>
    <e v="#N/A"/>
    <d v="2022-03-14T00:00:00"/>
    <n v="6"/>
    <m/>
    <m/>
    <x v="6"/>
    <s v=""/>
    <s v=""/>
    <x v="2"/>
    <e v="#N/A"/>
    <s v=""/>
    <m/>
    <m/>
    <m/>
    <m/>
    <m/>
    <m/>
    <m/>
    <m/>
  </r>
  <r>
    <n v="80535805"/>
    <s v="1250253952"/>
    <x v="3"/>
    <d v="2022-03-05T00:00:00"/>
    <s v="540201729 "/>
    <s v="DAIMLER - CC"/>
    <m/>
    <n v="72"/>
    <s v="08/03/2022"/>
    <x v="29"/>
    <s v="Não"/>
    <s v=""/>
    <s v=""/>
    <m/>
    <s v=""/>
    <m/>
    <s v="Corrigido"/>
    <s v="2204463697"/>
    <e v="#N/A"/>
    <d v="2022-03-09T00:00:00"/>
    <s v="VERDE"/>
    <e v="#N/A"/>
    <d v="2022-03-14T00:00:00"/>
    <n v="6"/>
    <m/>
    <m/>
    <x v="0"/>
    <s v="08/03/2022"/>
    <s v="08/03/2022"/>
    <x v="0"/>
    <e v="#N/A"/>
    <d v="2022-03-09T00:00:00"/>
    <s v="Sim"/>
    <m/>
    <m/>
    <m/>
    <m/>
    <m/>
    <m/>
    <m/>
  </r>
  <r>
    <n v="80535858"/>
    <s v="1250253951"/>
    <x v="3"/>
    <d v="2022-03-05T00:00:00"/>
    <s v="540201730 "/>
    <s v="DAIMLER - CC"/>
    <m/>
    <n v="83"/>
    <s v=""/>
    <x v="7"/>
    <s v="Sim"/>
    <s v=""/>
    <s v="16/03/2022"/>
    <n v="7.5899999999999995E-2"/>
    <s v="Remover bloqueio"/>
    <m/>
    <m/>
    <s v="          "/>
    <e v="#N/A"/>
    <s v=""/>
    <s v=""/>
    <e v="#N/A"/>
    <d v="2022-03-11T00:00:00"/>
    <n v="3"/>
    <m/>
    <m/>
    <x v="1"/>
    <s v=""/>
    <s v=""/>
    <x v="2"/>
    <e v="#N/A"/>
    <s v=""/>
    <m/>
    <m/>
    <m/>
    <m/>
    <m/>
    <m/>
    <m/>
    <m/>
  </r>
  <r>
    <n v="80535860"/>
    <s v="1250253954"/>
    <x v="3"/>
    <d v="2022-03-05T00:00:00"/>
    <s v="540201737 "/>
    <s v="DAIMLER - CC"/>
    <m/>
    <n v="83"/>
    <s v=""/>
    <x v="7"/>
    <s v="Sim"/>
    <s v=""/>
    <s v="16/03/2022"/>
    <m/>
    <s v=""/>
    <m/>
    <m/>
    <s v="          "/>
    <e v="#N/A"/>
    <s v=""/>
    <s v=""/>
    <e v="#N/A"/>
    <d v="2022-03-11T00:00:00"/>
    <n v="3"/>
    <m/>
    <m/>
    <x v="1"/>
    <s v=""/>
    <s v=""/>
    <x v="2"/>
    <e v="#N/A"/>
    <s v=""/>
    <m/>
    <m/>
    <m/>
    <m/>
    <m/>
    <m/>
    <m/>
    <m/>
  </r>
  <r>
    <n v="80535862"/>
    <s v="1250253953"/>
    <x v="3"/>
    <d v="2022-03-05T00:00:00"/>
    <s v="540201735 "/>
    <s v="DAIMLER - CC"/>
    <m/>
    <n v="83"/>
    <s v=""/>
    <x v="7"/>
    <s v="Sim"/>
    <s v=""/>
    <s v="16/03/2022"/>
    <m/>
    <s v=""/>
    <m/>
    <m/>
    <s v="          "/>
    <e v="#N/A"/>
    <s v=""/>
    <s v=""/>
    <e v="#N/A"/>
    <d v="2022-03-14T00:00:00"/>
    <n v="6"/>
    <m/>
    <m/>
    <x v="1"/>
    <s v=""/>
    <s v=""/>
    <x v="2"/>
    <e v="#N/A"/>
    <s v=""/>
    <m/>
    <m/>
    <m/>
    <m/>
    <m/>
    <m/>
    <m/>
    <m/>
  </r>
  <r>
    <n v="80535866"/>
    <s v="1250253955"/>
    <x v="3"/>
    <d v="2022-03-05T00:00:00"/>
    <s v="540201739 "/>
    <s v="DAIMLER - CC"/>
    <m/>
    <n v="72"/>
    <s v="15/03/2022"/>
    <x v="21"/>
    <s v="Não"/>
    <s v=""/>
    <s v=""/>
    <m/>
    <s v=""/>
    <m/>
    <m/>
    <s v="2204634637"/>
    <e v="#N/A"/>
    <d v="2022-03-10T00:00:00"/>
    <s v="VERDE"/>
    <e v="#N/A"/>
    <d v="2022-03-14T00:00:00"/>
    <n v="6"/>
    <m/>
    <m/>
    <x v="2"/>
    <s v="15/03/2022"/>
    <s v="15/03/2022"/>
    <x v="0"/>
    <e v="#N/A"/>
    <d v="2022-03-14T00:00:00"/>
    <s v="Sim"/>
    <m/>
    <m/>
    <m/>
    <m/>
    <m/>
    <m/>
    <m/>
  </r>
  <r>
    <n v="80535875"/>
    <s v="1250253957"/>
    <x v="3"/>
    <d v="2022-03-05T00:00:00"/>
    <s v="540201865 "/>
    <s v="DAIMLER - CC"/>
    <m/>
    <n v="72"/>
    <s v="10/03/2022"/>
    <x v="11"/>
    <s v="Não"/>
    <s v=""/>
    <s v=""/>
    <m/>
    <s v=""/>
    <m/>
    <m/>
    <s v="2204488193"/>
    <e v="#N/A"/>
    <d v="2022-03-09T00:00:00"/>
    <s v="VERDE"/>
    <e v="#N/A"/>
    <d v="2022-03-14T00:00:00"/>
    <n v="6"/>
    <m/>
    <m/>
    <x v="0"/>
    <s v="10/03/2022"/>
    <s v="10/03/2022"/>
    <x v="0"/>
    <e v="#N/A"/>
    <d v="2022-03-09T00:00:00"/>
    <s v="Sim"/>
    <m/>
    <m/>
    <m/>
    <m/>
    <m/>
    <m/>
    <m/>
  </r>
  <r>
    <n v="80535877"/>
    <s v="1250253958"/>
    <x v="3"/>
    <d v="2022-03-05T00:00:00"/>
    <s v="540201866 "/>
    <s v="DAIMLER - CC"/>
    <m/>
    <n v="72"/>
    <s v="09/03/2022"/>
    <x v="10"/>
    <s v="Não"/>
    <s v=""/>
    <s v=""/>
    <m/>
    <s v=""/>
    <m/>
    <s v="Corrigido"/>
    <s v="2204433569"/>
    <e v="#N/A"/>
    <d v="2022-03-08T00:00:00"/>
    <s v="VERDE"/>
    <e v="#N/A"/>
    <d v="2022-03-14T00:00:00"/>
    <n v="6"/>
    <m/>
    <m/>
    <x v="0"/>
    <s v="10/03/2022"/>
    <s v="10/03/2022"/>
    <x v="0"/>
    <e v="#N/A"/>
    <d v="2022-03-09T00:00:00"/>
    <s v="Sim"/>
    <m/>
    <m/>
    <m/>
    <m/>
    <m/>
    <m/>
    <m/>
  </r>
  <r>
    <n v="80535885"/>
    <s v="1250253959"/>
    <x v="3"/>
    <d v="2022-03-05T00:00:00"/>
    <s v="540201868 "/>
    <s v="DAIMLER - CC"/>
    <m/>
    <n v="72"/>
    <s v="23/03/2022"/>
    <x v="27"/>
    <s v="Não"/>
    <s v=""/>
    <s v=""/>
    <n v="5.2200000000000003E-2"/>
    <s v="Remover bloqueio"/>
    <m/>
    <m/>
    <s v="2204777179"/>
    <e v="#N/A"/>
    <d v="2022-03-11T00:00:00"/>
    <s v="VERDE"/>
    <e v="#N/A"/>
    <d v="2022-03-14T00:00:00"/>
    <n v="6"/>
    <m/>
    <m/>
    <x v="4"/>
    <s v=""/>
    <s v=""/>
    <x v="1"/>
    <e v="#N/A"/>
    <s v=""/>
    <m/>
    <m/>
    <m/>
    <m/>
    <m/>
    <m/>
    <m/>
    <m/>
  </r>
  <r>
    <n v="80535908"/>
    <s v="1250253956"/>
    <x v="3"/>
    <d v="2022-03-05T00:00:00"/>
    <s v="540201720 "/>
    <s v="DAIMLER - CC"/>
    <m/>
    <n v="72"/>
    <s v="23/03/2022"/>
    <x v="27"/>
    <s v="Não"/>
    <s v=""/>
    <s v=""/>
    <m/>
    <s v=""/>
    <m/>
    <s v="Corrigido"/>
    <s v="2204628670"/>
    <e v="#N/A"/>
    <d v="2022-03-10T00:00:00"/>
    <s v="VERDE"/>
    <e v="#N/A"/>
    <d v="2022-03-10T00:00:00"/>
    <n v="2"/>
    <m/>
    <m/>
    <x v="2"/>
    <s v=""/>
    <s v=""/>
    <x v="1"/>
    <e v="#N/A"/>
    <s v=""/>
    <m/>
    <m/>
    <m/>
    <m/>
    <m/>
    <m/>
    <m/>
    <m/>
  </r>
  <r>
    <n v="80535910"/>
    <s v="1250253962"/>
    <x v="3"/>
    <d v="2022-03-05T00:00:00"/>
    <s v="540201716 "/>
    <s v="DAIMLER - CC"/>
    <m/>
    <n v="72"/>
    <s v="23/03/2022"/>
    <x v="27"/>
    <s v="Não"/>
    <s v=""/>
    <s v=""/>
    <m/>
    <s v=""/>
    <m/>
    <s v="Corrigido"/>
    <s v="2204430527"/>
    <e v="#N/A"/>
    <d v="2022-03-08T00:00:00"/>
    <s v="VERMELHO"/>
    <e v="#N/A"/>
    <s v=""/>
    <s v=""/>
    <m/>
    <m/>
    <x v="4"/>
    <s v=""/>
    <s v=""/>
    <x v="1"/>
    <e v="#N/A"/>
    <s v=""/>
    <m/>
    <m/>
    <m/>
    <m/>
    <m/>
    <m/>
    <m/>
    <m/>
  </r>
  <r>
    <n v="80535912"/>
    <s v="1250253960"/>
    <x v="3"/>
    <d v="2022-03-05T00:00:00"/>
    <s v="540201871 "/>
    <s v="DAIMLER - CC"/>
    <m/>
    <n v="82"/>
    <s v=""/>
    <x v="7"/>
    <s v="Sim"/>
    <s v=""/>
    <s v="15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913"/>
    <s v="1250253961"/>
    <x v="3"/>
    <d v="2022-03-05T00:00:00"/>
    <s v="540201873 "/>
    <s v="DAIMLER - CC"/>
    <m/>
    <n v="82"/>
    <s v=""/>
    <x v="7"/>
    <s v="Sim"/>
    <s v=""/>
    <s v="15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915"/>
    <s v="1250253965"/>
    <x v="3"/>
    <d v="2022-03-05T00:00:00"/>
    <s v="540201876 "/>
    <s v="DAIMLER - CC"/>
    <m/>
    <n v="72"/>
    <s v="10/03/2022"/>
    <x v="11"/>
    <s v="Não"/>
    <s v=""/>
    <s v=""/>
    <n v="5.6000000000000001E-2"/>
    <s v="Remover bloqueio"/>
    <m/>
    <m/>
    <s v="2204634653"/>
    <e v="#N/A"/>
    <d v="2022-03-10T00:00:00"/>
    <s v="VERDE"/>
    <e v="#N/A"/>
    <d v="2022-03-10T00:00:00"/>
    <n v="2"/>
    <m/>
    <m/>
    <x v="0"/>
    <s v="10/03/2022"/>
    <s v="10/03/2022"/>
    <x v="0"/>
    <e v="#N/A"/>
    <d v="2022-03-10T00:00:00"/>
    <s v="Sim"/>
    <m/>
    <m/>
    <m/>
    <m/>
    <m/>
    <m/>
    <m/>
  </r>
  <r>
    <n v="80535916"/>
    <s v="1250253966"/>
    <x v="3"/>
    <d v="2022-03-05T00:00:00"/>
    <s v="540201877 "/>
    <s v="DAIMLER - CC"/>
    <m/>
    <n v="72"/>
    <s v="15/03/2022"/>
    <x v="21"/>
    <s v="Não"/>
    <s v=""/>
    <s v=""/>
    <n v="8.14E-2"/>
    <s v="Remover bloqueio"/>
    <m/>
    <m/>
    <s v="2204777195"/>
    <e v="#N/A"/>
    <d v="2022-03-11T00:00:00"/>
    <s v="VERDE"/>
    <e v="#N/A"/>
    <d v="2022-03-14T00:00:00"/>
    <n v="6"/>
    <m/>
    <m/>
    <x v="2"/>
    <s v="15/03/2022"/>
    <s v="15/03/2022"/>
    <x v="0"/>
    <e v="#N/A"/>
    <d v="2022-03-14T00:00:00"/>
    <s v="Sim"/>
    <m/>
    <m/>
    <m/>
    <m/>
    <m/>
    <m/>
    <m/>
  </r>
  <r>
    <n v="80535918"/>
    <s v="1250253967"/>
    <x v="3"/>
    <d v="2022-03-05T00:00:00"/>
    <s v="540201879 "/>
    <s v="DAIMLER - CC"/>
    <m/>
    <n v="72"/>
    <s v="15/03/2022"/>
    <x v="21"/>
    <s v="Não"/>
    <s v=""/>
    <s v=""/>
    <n v="5.0599999999999999E-2"/>
    <s v="Remover bloqueio"/>
    <m/>
    <m/>
    <s v="2204720169"/>
    <e v="#N/A"/>
    <d v="2022-03-11T00:00:00"/>
    <s v="VERMELHO"/>
    <e v="#N/A"/>
    <s v=""/>
    <s v=""/>
    <m/>
    <m/>
    <x v="2"/>
    <s v=""/>
    <s v=""/>
    <x v="1"/>
    <e v="#N/A"/>
    <s v=""/>
    <m/>
    <m/>
    <m/>
    <m/>
    <m/>
    <m/>
    <m/>
    <m/>
  </r>
  <r>
    <n v="80535926"/>
    <s v="1250253963"/>
    <x v="3"/>
    <d v="2022-03-05T00:00:00"/>
    <s v="540201881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927"/>
    <s v="1250253964"/>
    <x v="3"/>
    <d v="2022-03-05T00:00:00"/>
    <s v="540201883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928"/>
    <s v="1250253968"/>
    <x v="3"/>
    <d v="2022-03-05T00:00:00"/>
    <s v="540201884 "/>
    <s v="DAIMLER - CC"/>
    <m/>
    <n v="72"/>
    <s v="14/03/2022"/>
    <x v="32"/>
    <s v="Não"/>
    <s v=""/>
    <s v=""/>
    <m/>
    <s v=""/>
    <m/>
    <m/>
    <s v="2204893268"/>
    <e v="#N/A"/>
    <d v="2022-03-14T00:00:00"/>
    <s v="VERDE"/>
    <e v="#N/A"/>
    <s v=""/>
    <s v=""/>
    <m/>
    <m/>
    <x v="4"/>
    <s v=""/>
    <s v=""/>
    <x v="1"/>
    <e v="#N/A"/>
    <s v=""/>
    <m/>
    <m/>
    <m/>
    <m/>
    <m/>
    <m/>
    <m/>
    <m/>
  </r>
  <r>
    <n v="80535930"/>
    <s v="1250253969"/>
    <x v="3"/>
    <d v="2022-03-05T00:00:00"/>
    <s v="540201887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5931"/>
    <s v="1250253970"/>
    <x v="3"/>
    <d v="2022-03-05T00:00:00"/>
    <s v="540201888 "/>
    <s v="DAIMLER - CC"/>
    <m/>
    <n v="72"/>
    <s v="25/03/2022"/>
    <x v="4"/>
    <s v="Não"/>
    <s v=""/>
    <s v=""/>
    <m/>
    <s v=""/>
    <m/>
    <m/>
    <s v="          "/>
    <e v="#N/A"/>
    <s v=""/>
    <s v=""/>
    <e v="#N/A"/>
    <s v=""/>
    <s v=""/>
    <m/>
    <m/>
    <x v="4"/>
    <s v=""/>
    <s v=""/>
    <x v="1"/>
    <e v="#N/A"/>
    <s v=""/>
    <m/>
    <m/>
    <m/>
    <m/>
    <m/>
    <m/>
    <m/>
    <m/>
  </r>
  <r>
    <n v="80535933"/>
    <s v="1250253971"/>
    <x v="3"/>
    <d v="2022-03-05T00:00:00"/>
    <s v="540201889 "/>
    <s v="DAIMLER - CC"/>
    <m/>
    <n v="72"/>
    <s v=""/>
    <x v="7"/>
    <s v="Não"/>
    <s v="22/03/2022"/>
    <s v=""/>
    <m/>
    <s v=""/>
    <m/>
    <m/>
    <s v="          "/>
    <e v="#N/A"/>
    <s v=""/>
    <s v=""/>
    <e v="#N/A"/>
    <s v=""/>
    <s v=""/>
    <m/>
    <m/>
    <x v="6"/>
    <s v=""/>
    <s v=""/>
    <x v="2"/>
    <e v="#N/A"/>
    <s v=""/>
    <m/>
    <m/>
    <m/>
    <m/>
    <m/>
    <m/>
    <m/>
    <m/>
  </r>
  <r>
    <n v="80535934"/>
    <s v="1250253972"/>
    <x v="3"/>
    <d v="2022-03-05T00:00:00"/>
    <s v="540201869 "/>
    <s v="DAIMLER - CC"/>
    <m/>
    <n v="72"/>
    <s v="28/03/2022"/>
    <x v="33"/>
    <s v="Não"/>
    <s v="22/03/2022"/>
    <s v=""/>
    <m/>
    <s v=""/>
    <m/>
    <m/>
    <s v="          "/>
    <e v="#N/A"/>
    <s v=""/>
    <s v=""/>
    <e v="#N/A"/>
    <s v=""/>
    <s v=""/>
    <m/>
    <m/>
    <x v="6"/>
    <s v=""/>
    <s v=""/>
    <x v="1"/>
    <e v="#N/A"/>
    <s v=""/>
    <m/>
    <m/>
    <m/>
    <m/>
    <m/>
    <m/>
    <m/>
    <m/>
  </r>
  <r>
    <n v="80536000"/>
    <s v="1250253973"/>
    <x v="3"/>
    <d v="2022-03-05T00:00:00"/>
    <s v="540201894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019"/>
    <s v="1250253974"/>
    <x v="3"/>
    <d v="2022-03-05T00:00:00"/>
    <s v="540201891 "/>
    <s v="DAIMLER - CC"/>
    <m/>
    <n v="72"/>
    <s v="08/03/2022"/>
    <x v="29"/>
    <s v="Não"/>
    <s v=""/>
    <s v=""/>
    <m/>
    <s v=""/>
    <m/>
    <s v="Corrigido"/>
    <s v="2204463581"/>
    <e v="#N/A"/>
    <d v="2022-03-09T00:00:00"/>
    <s v="VERDE"/>
    <e v="#N/A"/>
    <d v="2022-03-09T00:00:00"/>
    <n v="1"/>
    <m/>
    <m/>
    <x v="0"/>
    <s v="08/03/2022"/>
    <s v="08/03/2022"/>
    <x v="0"/>
    <e v="#N/A"/>
    <d v="2022-03-09T00:00:00"/>
    <s v="Sim"/>
    <m/>
    <m/>
    <m/>
    <m/>
    <m/>
    <m/>
    <m/>
  </r>
  <r>
    <n v="80536051"/>
    <s v="1250253975"/>
    <x v="3"/>
    <d v="2022-03-05T00:00:00"/>
    <s v="540201912 "/>
    <s v="DAIMLER - CC"/>
    <m/>
    <n v="72"/>
    <s v="09/03/2022"/>
    <x v="10"/>
    <s v="Não"/>
    <s v=""/>
    <s v=""/>
    <m/>
    <s v=""/>
    <m/>
    <s v="Corrigido"/>
    <s v="2204487138"/>
    <e v="#N/A"/>
    <d v="2022-03-08T00:00:00"/>
    <s v="VERDE"/>
    <e v="#N/A"/>
    <d v="2022-03-09T00:00:00"/>
    <n v="1"/>
    <m/>
    <m/>
    <x v="0"/>
    <s v="09/03/2022"/>
    <s v="09/03/2022"/>
    <x v="0"/>
    <e v="#N/A"/>
    <d v="2022-03-09T00:00:00"/>
    <s v="Sim"/>
    <m/>
    <m/>
    <m/>
    <m/>
    <m/>
    <m/>
    <m/>
  </r>
  <r>
    <n v="80536055"/>
    <s v="1250253981"/>
    <x v="3"/>
    <d v="2022-03-05T00:00:00"/>
    <s v="540201896 "/>
    <s v="DAIMLER - CC"/>
    <m/>
    <n v="72"/>
    <s v="11/03/2022"/>
    <x v="8"/>
    <s v="Não"/>
    <s v=""/>
    <s v=""/>
    <m/>
    <s v=""/>
    <m/>
    <m/>
    <s v="2204628777"/>
    <e v="#N/A"/>
    <d v="2022-03-10T00:00:00"/>
    <s v="VERDE"/>
    <e v="#N/A"/>
    <d v="2022-03-10T00:00:00"/>
    <n v="2"/>
    <m/>
    <m/>
    <x v="7"/>
    <s v="11/03/2022"/>
    <s v="11/03/2022"/>
    <x v="0"/>
    <e v="#N/A"/>
    <d v="2022-03-10T00:00:00"/>
    <s v="Sim"/>
    <m/>
    <m/>
    <m/>
    <m/>
    <m/>
    <m/>
    <m/>
  </r>
  <r>
    <n v="80536058"/>
    <s v="1250253977"/>
    <x v="3"/>
    <d v="2022-03-05T00:00:00"/>
    <s v="540201903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060"/>
    <s v="1250253976"/>
    <x v="3"/>
    <d v="2022-03-05T00:00:00"/>
    <s v="540201906 "/>
    <s v="DAIMLER - CC"/>
    <m/>
    <n v="72"/>
    <s v="04/03/2022"/>
    <x v="12"/>
    <s v="Não"/>
    <s v="22/03/2022"/>
    <s v=""/>
    <m/>
    <s v=""/>
    <m/>
    <m/>
    <s v="2205127798"/>
    <e v="#N/A"/>
    <s v=""/>
    <s v="VERDE"/>
    <e v="#N/A"/>
    <s v=""/>
    <s v=""/>
    <m/>
    <m/>
    <x v="6"/>
    <s v=""/>
    <s v=""/>
    <x v="1"/>
    <e v="#N/A"/>
    <s v=""/>
    <m/>
    <m/>
    <m/>
    <m/>
    <m/>
    <m/>
    <m/>
    <m/>
  </r>
  <r>
    <n v="80536068"/>
    <s v="1250253980"/>
    <x v="3"/>
    <d v="2022-03-05T00:00:00"/>
    <s v="540201897 "/>
    <s v="DAIMLER - CC"/>
    <m/>
    <n v="72"/>
    <s v="10/03/2022"/>
    <x v="11"/>
    <s v="Não"/>
    <s v=""/>
    <s v=""/>
    <m/>
    <s v=""/>
    <m/>
    <m/>
    <s v="2204634670"/>
    <e v="#N/A"/>
    <d v="2022-03-10T00:00:00"/>
    <s v="VERDE"/>
    <e v="#N/A"/>
    <d v="2022-03-10T00:00:00"/>
    <n v="2"/>
    <m/>
    <m/>
    <x v="0"/>
    <s v="11/03/2022"/>
    <s v="11/03/2022"/>
    <x v="0"/>
    <e v="#N/A"/>
    <d v="2022-03-10T00:00:00"/>
    <s v="Sim"/>
    <m/>
    <m/>
    <m/>
    <m/>
    <m/>
    <m/>
    <m/>
  </r>
  <r>
    <n v="80536069"/>
    <s v="1250253978"/>
    <x v="3"/>
    <d v="2022-03-05T00:00:00"/>
    <s v="540201899 "/>
    <s v="DAIMLER - CC"/>
    <m/>
    <n v="72"/>
    <s v="22/03/2022"/>
    <x v="5"/>
    <s v="Não"/>
    <s v=""/>
    <s v=""/>
    <m/>
    <s v=""/>
    <m/>
    <m/>
    <s v="          "/>
    <e v="#N/A"/>
    <s v=""/>
    <s v=""/>
    <e v="#N/A"/>
    <s v=""/>
    <s v=""/>
    <m/>
    <m/>
    <x v="2"/>
    <s v=""/>
    <s v=""/>
    <x v="1"/>
    <e v="#N/A"/>
    <s v=""/>
    <m/>
    <m/>
    <m/>
    <m/>
    <m/>
    <m/>
    <m/>
    <m/>
  </r>
  <r>
    <n v="80536075"/>
    <s v="1250253979"/>
    <x v="3"/>
    <d v="2022-03-05T00:00:00"/>
    <s v="540201909 "/>
    <s v="DAIMLER - CC"/>
    <m/>
    <n v="84"/>
    <s v="23/03/2022"/>
    <x v="27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6076"/>
    <s v="1250253983"/>
    <x v="3"/>
    <d v="2022-03-05T00:00:00"/>
    <s v="540201910 "/>
    <s v="DAIMLER - CC"/>
    <m/>
    <n v="72"/>
    <s v="22/03/2022"/>
    <x v="5"/>
    <s v="Não"/>
    <s v=""/>
    <s v=""/>
    <m/>
    <s v=""/>
    <m/>
    <m/>
    <s v="2204969264"/>
    <e v="#N/A"/>
    <s v=""/>
    <s v="VERDE"/>
    <e v="#N/A"/>
    <s v=""/>
    <s v=""/>
    <s v="Liberado para transporte"/>
    <m/>
    <x v="4"/>
    <s v=""/>
    <s v=""/>
    <x v="1"/>
    <e v="#N/A"/>
    <s v=""/>
    <m/>
    <m/>
    <m/>
    <m/>
    <m/>
    <m/>
    <m/>
    <m/>
  </r>
  <r>
    <n v="80536078"/>
    <s v="1250253982"/>
    <x v="3"/>
    <d v="2022-03-05T00:00:00"/>
    <s v="540201900 "/>
    <s v="DAIMLER - CC"/>
    <m/>
    <n v="72"/>
    <s v="24/03/2022"/>
    <x v="24"/>
    <s v="Não"/>
    <s v="22/03/2022"/>
    <s v=""/>
    <m/>
    <s v=""/>
    <m/>
    <m/>
    <s v="          "/>
    <e v="#N/A"/>
    <s v=""/>
    <s v=""/>
    <e v="#N/A"/>
    <s v=""/>
    <s v=""/>
    <m/>
    <m/>
    <x v="6"/>
    <s v=""/>
    <s v=""/>
    <x v="1"/>
    <e v="#N/A"/>
    <s v=""/>
    <m/>
    <m/>
    <m/>
    <m/>
    <m/>
    <m/>
    <m/>
    <m/>
  </r>
  <r>
    <n v="80536080"/>
    <s v="1250253986"/>
    <x v="3"/>
    <d v="2022-03-05T00:00:00"/>
    <s v="540201916 "/>
    <s v="DAIMLER - CC"/>
    <m/>
    <n v="72"/>
    <s v="16/03/2022"/>
    <x v="31"/>
    <s v="Não"/>
    <s v=""/>
    <s v=""/>
    <m/>
    <s v=""/>
    <m/>
    <m/>
    <s v="2204895490"/>
    <e v="#N/A"/>
    <d v="2022-03-14T00:00:00"/>
    <s v="VERDE"/>
    <e v="#N/A"/>
    <s v=""/>
    <s v=""/>
    <m/>
    <m/>
    <x v="2"/>
    <s v="16/03/2022"/>
    <s v="16/03/2022"/>
    <x v="0"/>
    <e v="#N/A"/>
    <s v=""/>
    <m/>
    <m/>
    <m/>
    <m/>
    <m/>
    <m/>
    <m/>
    <m/>
  </r>
  <r>
    <n v="80536081"/>
    <s v="1250253984"/>
    <x v="3"/>
    <d v="2022-03-05T00:00:00"/>
    <s v="540201932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084"/>
    <s v="1250253985"/>
    <x v="3"/>
    <d v="2022-03-05T00:00:00"/>
    <s v="540201721 "/>
    <s v="DAIMLER - CC"/>
    <m/>
    <n v="82"/>
    <s v="21/03/2022"/>
    <x v="13"/>
    <s v="Sim"/>
    <s v=""/>
    <s v="15/03/2022"/>
    <m/>
    <s v=""/>
    <m/>
    <m/>
    <s v="          "/>
    <e v="#N/A"/>
    <s v=""/>
    <s v=""/>
    <e v="#N/A"/>
    <s v=""/>
    <s v=""/>
    <m/>
    <m/>
    <x v="3"/>
    <s v="21/03/2022"/>
    <s v="21/03/2022"/>
    <x v="0"/>
    <e v="#N/A"/>
    <s v=""/>
    <m/>
    <m/>
    <m/>
    <m/>
    <m/>
    <m/>
    <m/>
    <m/>
  </r>
  <r>
    <n v="80536092"/>
    <s v="1250253990"/>
    <x v="3"/>
    <d v="2022-03-05T00:00:00"/>
    <s v="540201934 "/>
    <s v="DAIMLER - CC"/>
    <m/>
    <n v="72"/>
    <s v="10/03/2022"/>
    <x v="11"/>
    <s v="Não"/>
    <s v=""/>
    <s v=""/>
    <m/>
    <s v=""/>
    <m/>
    <m/>
    <s v="2204577684"/>
    <e v="#N/A"/>
    <d v="2022-03-09T00:00:00"/>
    <s v="VERDE"/>
    <e v="#N/A"/>
    <d v="2022-03-10T00:00:00"/>
    <n v="2"/>
    <m/>
    <m/>
    <x v="0"/>
    <s v="09/03/2022"/>
    <s v="09/03/2022"/>
    <x v="0"/>
    <e v="#N/A"/>
    <d v="2022-03-10T00:00:00"/>
    <s v="Sim"/>
    <m/>
    <m/>
    <m/>
    <m/>
    <m/>
    <m/>
    <m/>
  </r>
  <r>
    <n v="80536093"/>
    <s v="1250253991"/>
    <x v="3"/>
    <d v="2022-03-05T00:00:00"/>
    <s v="540201913 "/>
    <s v="DAIMLER - CC"/>
    <m/>
    <n v="72"/>
    <s v="22/03/2022"/>
    <x v="5"/>
    <s v="Não"/>
    <s v=""/>
    <s v=""/>
    <m/>
    <s v=""/>
    <m/>
    <m/>
    <s v="2204895759"/>
    <e v="#N/A"/>
    <d v="2022-03-14T00:00:00"/>
    <s v="VERDE"/>
    <e v="#N/A"/>
    <s v=""/>
    <s v=""/>
    <m/>
    <m/>
    <x v="2"/>
    <s v=""/>
    <s v=""/>
    <x v="1"/>
    <e v="#N/A"/>
    <s v=""/>
    <m/>
    <m/>
    <m/>
    <m/>
    <m/>
    <m/>
    <m/>
    <m/>
  </r>
  <r>
    <n v="80536095"/>
    <s v="1250253989"/>
    <x v="3"/>
    <d v="2022-03-05T00:00:00"/>
    <s v="540201935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097"/>
    <s v="1250253987"/>
    <x v="3"/>
    <d v="2022-03-05T00:00:00"/>
    <s v="540201937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6109"/>
    <s v="1250253988"/>
    <x v="3"/>
    <d v="2022-03-05T00:00:00"/>
    <s v="540201947 "/>
    <s v="DAIMLER - CC"/>
    <m/>
    <n v="72"/>
    <s v="15/03/2022"/>
    <x v="21"/>
    <s v="Não"/>
    <s v=""/>
    <s v=""/>
    <m/>
    <s v=""/>
    <m/>
    <m/>
    <s v="2204895740"/>
    <e v="#N/A"/>
    <d v="2022-03-14T00:00:00"/>
    <s v="VERDE"/>
    <e v="#N/A"/>
    <s v=""/>
    <s v=""/>
    <s v="Liberado para transporte"/>
    <m/>
    <x v="0"/>
    <s v="17/03/2022"/>
    <s v="17/03/2022"/>
    <x v="0"/>
    <e v="#N/A"/>
    <s v=""/>
    <m/>
    <m/>
    <m/>
    <m/>
    <m/>
    <m/>
    <m/>
    <m/>
  </r>
  <r>
    <n v="80536111"/>
    <s v="1250253998"/>
    <x v="3"/>
    <d v="2022-03-05T00:00:00"/>
    <s v="540202155 "/>
    <s v="DAIMLER - CC"/>
    <m/>
    <n v="72"/>
    <s v="11/03/2022"/>
    <x v="8"/>
    <s v="Não"/>
    <s v=""/>
    <s v=""/>
    <m/>
    <s v=""/>
    <m/>
    <s v="Corrigido"/>
    <s v="2204463689"/>
    <e v="#N/A"/>
    <d v="2022-03-09T00:00:00"/>
    <s v="VERDE"/>
    <e v="#N/A"/>
    <d v="2022-03-09T00:00:00"/>
    <n v="1"/>
    <m/>
    <m/>
    <x v="0"/>
    <s v="11/03/2022"/>
    <s v="11/03/2022"/>
    <x v="0"/>
    <e v="#N/A"/>
    <d v="2022-03-10T00:00:00"/>
    <s v="Sim"/>
    <m/>
    <m/>
    <m/>
    <m/>
    <m/>
    <m/>
    <m/>
  </r>
  <r>
    <n v="80536120"/>
    <s v="1250254000"/>
    <x v="3"/>
    <d v="2022-03-05T00:00:00"/>
    <s v="540201953 "/>
    <s v="DAIMLER - CC"/>
    <m/>
    <n v="72"/>
    <s v="10/03/2022"/>
    <x v="11"/>
    <s v="Não"/>
    <s v=""/>
    <s v=""/>
    <m/>
    <s v=""/>
    <m/>
    <m/>
    <s v="2204571414"/>
    <e v="#N/A"/>
    <d v="2022-03-09T00:00:00"/>
    <s v="VERDE"/>
    <e v="#N/A"/>
    <d v="2022-03-10T00:00:00"/>
    <n v="2"/>
    <m/>
    <m/>
    <x v="0"/>
    <s v="09/03/2022"/>
    <s v="09/03/2022"/>
    <x v="0"/>
    <e v="#N/A"/>
    <d v="2022-03-10T00:00:00"/>
    <s v="Sim"/>
    <m/>
    <m/>
    <m/>
    <m/>
    <m/>
    <m/>
    <m/>
  </r>
  <r>
    <n v="80536123"/>
    <s v="1250253999"/>
    <x v="3"/>
    <d v="2022-03-05T00:00:00"/>
    <s v="540201940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124"/>
    <s v="1250254001"/>
    <x v="3"/>
    <d v="2022-03-05T00:00:00"/>
    <s v="540201946 "/>
    <s v="DAIMLER - CC"/>
    <m/>
    <n v="72"/>
    <s v="11/03/2022"/>
    <x v="8"/>
    <s v="Não"/>
    <s v=""/>
    <s v=""/>
    <m/>
    <s v=""/>
    <m/>
    <m/>
    <s v="2204731578"/>
    <e v="#N/A"/>
    <d v="2022-03-11T00:00:00"/>
    <s v="VERDE"/>
    <e v="#N/A"/>
    <d v="2022-03-11T00:00:00"/>
    <n v="3"/>
    <s v="Liberado para transporte"/>
    <m/>
    <x v="0"/>
    <s v="11/03/2022"/>
    <s v="11/03/2022"/>
    <x v="0"/>
    <e v="#N/A"/>
    <d v="2022-03-11T00:00:00"/>
    <s v="Sim"/>
    <m/>
    <m/>
    <m/>
    <m/>
    <m/>
    <m/>
    <m/>
  </r>
  <r>
    <n v="80536127"/>
    <s v="1250254003"/>
    <x v="3"/>
    <d v="2022-03-05T00:00:00"/>
    <s v="540201938 "/>
    <s v="DAIMLER - CC"/>
    <m/>
    <n v="72"/>
    <s v=""/>
    <x v="7"/>
    <s v="Não"/>
    <s v="21/03/2022"/>
    <s v=""/>
    <m/>
    <s v=""/>
    <m/>
    <m/>
    <s v="          "/>
    <e v="#N/A"/>
    <d v="2022-03-14T00:00:00"/>
    <s v=""/>
    <e v="#N/A"/>
    <d v="2022-03-14T00:00:00"/>
    <n v="6"/>
    <s v="Liberado para transporte"/>
    <m/>
    <x v="6"/>
    <s v=""/>
    <s v=""/>
    <x v="2"/>
    <e v="#N/A"/>
    <s v=""/>
    <m/>
    <m/>
    <m/>
    <m/>
    <m/>
    <m/>
    <m/>
    <m/>
  </r>
  <r>
    <n v="80536146"/>
    <s v="1250254002"/>
    <x v="3"/>
    <d v="2022-03-05T00:00:00"/>
    <s v="540201943 "/>
    <s v="DAIMLER - CC"/>
    <m/>
    <n v="72"/>
    <s v="04/03/2022"/>
    <x v="12"/>
    <s v="Não"/>
    <s v=""/>
    <s v=""/>
    <m/>
    <s v=""/>
    <m/>
    <m/>
    <s v="2204836353"/>
    <e v="#N/A"/>
    <d v="2022-03-14T00:00:00"/>
    <s v="VERDE"/>
    <e v="#N/A"/>
    <d v="2022-03-14T00:00:00"/>
    <n v="6"/>
    <s v="Liberado para transporte"/>
    <m/>
    <x v="0"/>
    <s v="14/03/2022"/>
    <s v="14/03/2022"/>
    <x v="0"/>
    <e v="#N/A"/>
    <d v="2022-03-14T00:00:00"/>
    <s v="Sim"/>
    <m/>
    <m/>
    <m/>
    <m/>
    <m/>
    <m/>
    <m/>
  </r>
  <r>
    <n v="80536165"/>
    <s v="1250254004"/>
    <x v="3"/>
    <d v="2022-03-05T00:00:00"/>
    <s v="540201761 "/>
    <s v="DAIMLER - CC"/>
    <m/>
    <n v="72"/>
    <s v="15/03/2022"/>
    <x v="21"/>
    <s v="Não"/>
    <s v=""/>
    <s v=""/>
    <m/>
    <s v=""/>
    <m/>
    <m/>
    <s v="2204531480"/>
    <e v="#N/A"/>
    <d v="2022-03-09T00:00:00"/>
    <s v="VERDE"/>
    <e v="#N/A"/>
    <d v="2022-03-09T00:00:00"/>
    <n v="1"/>
    <m/>
    <m/>
    <x v="0"/>
    <s v="16/03/2022"/>
    <s v="16/03/2022"/>
    <x v="0"/>
    <e v="#N/A"/>
    <s v=""/>
    <m/>
    <m/>
    <m/>
    <m/>
    <m/>
    <m/>
    <m/>
    <m/>
  </r>
  <r>
    <n v="80536169"/>
    <s v="1250254006"/>
    <x v="3"/>
    <d v="2022-03-05T00:00:00"/>
    <s v="540201941 "/>
    <s v="DAIMLER - CC"/>
    <m/>
    <n v="72"/>
    <s v=""/>
    <x v="7"/>
    <s v="Não"/>
    <s v=""/>
    <s v=""/>
    <m/>
    <s v=""/>
    <m/>
    <m/>
    <s v="2204842299"/>
    <e v="#N/A"/>
    <s v=""/>
    <s v="VERDE"/>
    <e v="#N/A"/>
    <s v=""/>
    <s v=""/>
    <s v="Liberado para transporte"/>
    <m/>
    <x v="4"/>
    <s v=""/>
    <s v=""/>
    <x v="2"/>
    <e v="#N/A"/>
    <s v=""/>
    <m/>
    <m/>
    <m/>
    <m/>
    <m/>
    <m/>
    <m/>
    <m/>
  </r>
  <r>
    <n v="80536197"/>
    <s v="1250254005"/>
    <x v="3"/>
    <d v="2022-03-05T00:00:00"/>
    <s v="540201949 "/>
    <s v="DAIMLER - CC"/>
    <m/>
    <n v="72"/>
    <s v="18/03/2022"/>
    <x v="18"/>
    <s v="Não"/>
    <s v=""/>
    <s v=""/>
    <m/>
    <s v=""/>
    <m/>
    <m/>
    <s v="2204628700"/>
    <e v="#N/A"/>
    <d v="2022-03-10T00:00:00"/>
    <s v="VERDE"/>
    <e v="#N/A"/>
    <d v="2022-03-10T00:00:00"/>
    <n v="2"/>
    <s v="Liberado para transporte"/>
    <m/>
    <x v="2"/>
    <s v="18/03/2022"/>
    <s v="18/03/2022"/>
    <x v="0"/>
    <e v="#N/A"/>
    <s v=""/>
    <m/>
    <m/>
    <m/>
    <m/>
    <m/>
    <m/>
    <m/>
    <m/>
  </r>
  <r>
    <n v="80536212"/>
    <s v="1250254007"/>
    <x v="3"/>
    <d v="2022-03-05T00:00:00"/>
    <s v="540201955 "/>
    <s v="DAIMLER - CC"/>
    <m/>
    <n v="72"/>
    <s v="14/03/2022"/>
    <x v="32"/>
    <s v="Não"/>
    <s v=""/>
    <s v=""/>
    <m/>
    <s v=""/>
    <m/>
    <m/>
    <s v="2204837724"/>
    <e v="#N/A"/>
    <d v="2022-03-14T00:00:00"/>
    <s v="VERDE"/>
    <e v="#N/A"/>
    <d v="2022-03-14T00:00:00"/>
    <n v="6"/>
    <s v="Liberado para transporte"/>
    <m/>
    <x v="0"/>
    <s v="14/03/2022"/>
    <s v="14/03/2022"/>
    <x v="0"/>
    <e v="#N/A"/>
    <d v="2022-03-15T00:00:00"/>
    <s v="Sim"/>
    <m/>
    <m/>
    <m/>
    <m/>
    <m/>
    <m/>
    <m/>
  </r>
  <r>
    <n v="80536216"/>
    <s v="1250254008"/>
    <x v="3"/>
    <d v="2022-03-05T00:00:00"/>
    <s v="540201762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234"/>
    <s v="1250254010"/>
    <x v="3"/>
    <d v="2022-03-05T00:00:00"/>
    <s v="540201752 "/>
    <s v="DAIMLER - CC"/>
    <m/>
    <n v="72"/>
    <s v="14/03/2022"/>
    <x v="32"/>
    <s v="Não"/>
    <s v=""/>
    <s v=""/>
    <m/>
    <s v=""/>
    <m/>
    <s v="Corrigido"/>
    <s v="2204432295"/>
    <e v="#N/A"/>
    <d v="2022-03-08T00:00:00"/>
    <s v="VERDE"/>
    <e v="#N/A"/>
    <d v="2022-03-08T00:00:00"/>
    <n v="0"/>
    <s v="Aguardando inspeção"/>
    <m/>
    <x v="3"/>
    <s v="17/03/2022"/>
    <s v="17/03/2022"/>
    <x v="0"/>
    <e v="#N/A"/>
    <s v=""/>
    <m/>
    <m/>
    <m/>
    <m/>
    <m/>
    <m/>
    <m/>
    <m/>
  </r>
  <r>
    <n v="80536247"/>
    <s v="1250254011"/>
    <x v="3"/>
    <d v="2022-03-05T00:00:00"/>
    <s v="540201759 "/>
    <s v="DAIMLER - CC"/>
    <m/>
    <n v="72"/>
    <s v="10/03/2022"/>
    <x v="11"/>
    <s v="Não"/>
    <s v=""/>
    <s v=""/>
    <m/>
    <s v=""/>
    <m/>
    <m/>
    <s v="2204533075"/>
    <e v="#N/A"/>
    <d v="2022-03-09T00:00:00"/>
    <s v="VERDE"/>
    <e v="#N/A"/>
    <d v="2022-03-09T00:00:00"/>
    <n v="1"/>
    <s v="Aguardando inspeção"/>
    <m/>
    <x v="0"/>
    <s v="17/03/2022"/>
    <s v="17/03/2022"/>
    <x v="0"/>
    <e v="#N/A"/>
    <s v=""/>
    <m/>
    <m/>
    <m/>
    <m/>
    <m/>
    <m/>
    <m/>
    <m/>
  </r>
  <r>
    <n v="80536256"/>
    <s v="1250254009"/>
    <x v="3"/>
    <d v="2022-03-05T00:00:00"/>
    <s v="540201977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262"/>
    <s v="1250254012"/>
    <x v="3"/>
    <d v="2022-03-05T00:00:00"/>
    <s v="540201856 "/>
    <s v="DAIMLER - CC"/>
    <m/>
    <n v="72"/>
    <s v="09/03/2022"/>
    <x v="10"/>
    <s v="Não"/>
    <s v=""/>
    <s v=""/>
    <m/>
    <s v=""/>
    <m/>
    <s v="Corrigido"/>
    <s v="2204432341"/>
    <e v="#N/A"/>
    <d v="2022-03-08T00:00:00"/>
    <s v="VERDE"/>
    <e v="#N/A"/>
    <d v="2022-03-08T00:00:00"/>
    <n v="0"/>
    <s v="Aguardando inspeção"/>
    <m/>
    <x v="2"/>
    <s v="10/03/2022"/>
    <s v="10/03/2022"/>
    <x v="0"/>
    <e v="#N/A"/>
    <d v="2022-03-09T00:00:00"/>
    <s v="Sim"/>
    <m/>
    <m/>
    <m/>
    <m/>
    <m/>
    <m/>
    <m/>
  </r>
  <r>
    <n v="80536265"/>
    <s v="1250254015"/>
    <x v="3"/>
    <d v="2022-03-05T00:00:00"/>
    <s v="540201855 "/>
    <s v="DAIMLER - CC"/>
    <m/>
    <n v="72"/>
    <s v="17/03/2022"/>
    <x v="23"/>
    <s v="Não"/>
    <s v=""/>
    <s v=""/>
    <m/>
    <s v=""/>
    <m/>
    <m/>
    <s v="2204731543"/>
    <e v="#N/A"/>
    <d v="2022-03-11T00:00:00"/>
    <s v="VERDE"/>
    <e v="#N/A"/>
    <d v="2022-03-11T00:00:00"/>
    <n v="3"/>
    <m/>
    <m/>
    <x v="3"/>
    <s v="17/03/2022"/>
    <s v="17/03/2022"/>
    <x v="0"/>
    <e v="#N/A"/>
    <s v=""/>
    <m/>
    <m/>
    <m/>
    <m/>
    <m/>
    <m/>
    <m/>
    <m/>
  </r>
  <r>
    <n v="80536269"/>
    <s v="1250254013"/>
    <x v="3"/>
    <d v="2022-03-05T00:00:00"/>
    <s v="540201862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276"/>
    <s v="1250254014"/>
    <x v="3"/>
    <d v="2022-03-05T00:00:00"/>
    <s v="540201857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278"/>
    <s v="1250254016"/>
    <x v="3"/>
    <d v="2022-03-05T00:00:00"/>
    <s v="540201863 "/>
    <s v="DAIMLER - CC"/>
    <m/>
    <n v="72"/>
    <s v="15/03/2022"/>
    <x v="21"/>
    <s v="Não"/>
    <s v=""/>
    <s v=""/>
    <m/>
    <s v=""/>
    <m/>
    <m/>
    <s v="2204731551"/>
    <e v="#N/A"/>
    <d v="2022-03-11T00:00:00"/>
    <s v="VERDE"/>
    <e v="#N/A"/>
    <d v="2022-03-11T00:00:00"/>
    <n v="3"/>
    <m/>
    <m/>
    <x v="0"/>
    <s v="15/03/2022"/>
    <s v="15/03/2022"/>
    <x v="0"/>
    <e v="#N/A"/>
    <d v="2022-03-14T00:00:00"/>
    <s v="Sim"/>
    <m/>
    <m/>
    <m/>
    <m/>
    <m/>
    <m/>
    <m/>
  </r>
  <r>
    <n v="80536283"/>
    <s v="1250254017"/>
    <x v="3"/>
    <d v="2022-03-05T00:00:00"/>
    <s v="540201858 "/>
    <s v="DAIMLER - CC"/>
    <m/>
    <n v="72"/>
    <s v="24/03/2022"/>
    <x v="24"/>
    <s v="Não"/>
    <s v=""/>
    <s v=""/>
    <m/>
    <s v=""/>
    <m/>
    <s v="Corrigido"/>
    <s v="2204433585"/>
    <e v="#N/A"/>
    <d v="2022-03-08T00:00:00"/>
    <s v="VERMELHO"/>
    <e v="#N/A"/>
    <s v=""/>
    <s v=""/>
    <s v="Aguardando inspeção"/>
    <m/>
    <x v="2"/>
    <s v=""/>
    <s v=""/>
    <x v="1"/>
    <e v="#N/A"/>
    <s v=""/>
    <m/>
    <m/>
    <m/>
    <m/>
    <m/>
    <m/>
    <m/>
    <m/>
  </r>
  <r>
    <n v="80536294"/>
    <s v="1250254073"/>
    <x v="3"/>
    <d v="2022-03-05T00:00:00"/>
    <s v="540201859 "/>
    <s v="DAIMLER - CC"/>
    <m/>
    <n v="72"/>
    <s v="15/03/2022"/>
    <x v="21"/>
    <s v="Não"/>
    <s v=""/>
    <s v=""/>
    <m/>
    <s v=""/>
    <m/>
    <m/>
    <s v="2204892920"/>
    <e v="#N/A"/>
    <d v="2022-03-14T00:00:00"/>
    <s v="VERDE"/>
    <e v="#N/A"/>
    <s v=""/>
    <s v=""/>
    <m/>
    <m/>
    <x v="0"/>
    <s v="15/03/2022"/>
    <s v="15/03/2022"/>
    <x v="0"/>
    <e v="#N/A"/>
    <s v=""/>
    <m/>
    <m/>
    <m/>
    <m/>
    <m/>
    <m/>
    <m/>
    <m/>
  </r>
  <r>
    <n v="80536304"/>
    <s v="1250254018"/>
    <x v="3"/>
    <d v="2022-03-05T00:00:00"/>
    <s v="540201860 "/>
    <s v="DAIMLER - CC"/>
    <m/>
    <n v="82"/>
    <s v="21/03/2022"/>
    <x v="13"/>
    <s v="Sim"/>
    <s v=""/>
    <s v="15/03/2022"/>
    <n v="9.9199999999999997E-2"/>
    <s v="Remover bloqueio"/>
    <m/>
    <m/>
    <s v="          "/>
    <e v="#N/A"/>
    <s v=""/>
    <s v=""/>
    <e v="#N/A"/>
    <s v=""/>
    <s v=""/>
    <m/>
    <m/>
    <x v="3"/>
    <s v="21/03/2022"/>
    <s v="21/03/2022"/>
    <x v="0"/>
    <e v="#N/A"/>
    <s v=""/>
    <m/>
    <m/>
    <m/>
    <m/>
    <m/>
    <m/>
    <m/>
    <m/>
  </r>
  <r>
    <n v="80536308"/>
    <s v="1250254019"/>
    <x v="3"/>
    <d v="2022-03-05T00:00:00"/>
    <s v="540201861 "/>
    <s v="DAIMLER - CC"/>
    <m/>
    <n v="72"/>
    <s v="16/03/2022"/>
    <x v="31"/>
    <s v="Não"/>
    <s v=""/>
    <s v=""/>
    <n v="7.9399999999999998E-2"/>
    <s v="Remover bloqueio"/>
    <m/>
    <m/>
    <s v="2204777071"/>
    <e v="#N/A"/>
    <d v="2022-03-11T00:00:00"/>
    <s v="VERDE"/>
    <e v="#N/A"/>
    <d v="2022-03-14T00:00:00"/>
    <n v="6"/>
    <m/>
    <m/>
    <x v="7"/>
    <s v="15/03/2022"/>
    <s v="15/03/2022"/>
    <x v="0"/>
    <e v="#N/A"/>
    <d v="2022-03-14T00:00:00"/>
    <s v="Sim"/>
    <m/>
    <m/>
    <m/>
    <m/>
    <m/>
    <m/>
    <m/>
  </r>
  <r>
    <n v="80536390"/>
    <s v="1250254020"/>
    <x v="3"/>
    <d v="2022-03-05T00:00:00"/>
    <s v="540201864 "/>
    <s v="DAIMLER - CC"/>
    <m/>
    <n v="72"/>
    <s v="14/03/2022"/>
    <x v="32"/>
    <s v="Não"/>
    <s v=""/>
    <s v=""/>
    <m/>
    <s v=""/>
    <m/>
    <m/>
    <s v="2204777063"/>
    <e v="#N/A"/>
    <d v="2022-03-11T00:00:00"/>
    <s v="VERDE"/>
    <e v="#N/A"/>
    <d v="2022-03-14T00:00:00"/>
    <n v="6"/>
    <m/>
    <m/>
    <x v="2"/>
    <s v="14/03/2022"/>
    <s v="14/03/2022"/>
    <x v="0"/>
    <e v="#N/A"/>
    <d v="2022-03-14T00:00:00"/>
    <s v="Sim"/>
    <m/>
    <m/>
    <m/>
    <m/>
    <m/>
    <m/>
    <m/>
  </r>
  <r>
    <n v="80536427"/>
    <s v="1250254021"/>
    <x v="3"/>
    <d v="2022-03-05T00:00:00"/>
    <s v="540201867 "/>
    <s v="DAIMLER - CC"/>
    <m/>
    <n v="82"/>
    <s v="21/03/2022"/>
    <x v="13"/>
    <s v="Sim"/>
    <s v=""/>
    <s v="15/03/2022"/>
    <m/>
    <s v=""/>
    <m/>
    <m/>
    <s v="          "/>
    <e v="#N/A"/>
    <s v=""/>
    <s v=""/>
    <e v="#N/A"/>
    <s v=""/>
    <s v=""/>
    <m/>
    <m/>
    <x v="1"/>
    <s v=""/>
    <s v=""/>
    <x v="1"/>
    <e v="#N/A"/>
    <s v=""/>
    <m/>
    <m/>
    <m/>
    <m/>
    <m/>
    <m/>
    <m/>
    <m/>
  </r>
  <r>
    <n v="80536428"/>
    <s v="1250254023"/>
    <x v="3"/>
    <d v="2022-03-05T00:00:00"/>
    <s v="540201882 "/>
    <s v="DAIMLER - CC"/>
    <m/>
    <n v="72"/>
    <s v="14/03/2022"/>
    <x v="32"/>
    <s v="Não"/>
    <s v=""/>
    <s v=""/>
    <n v="5.33E-2"/>
    <s v="Remover bloqueio"/>
    <m/>
    <m/>
    <s v="2204893209"/>
    <e v="#N/A"/>
    <d v="2022-03-14T00:00:00"/>
    <s v="VERDE"/>
    <e v="#N/A"/>
    <s v=""/>
    <s v=""/>
    <m/>
    <m/>
    <x v="2"/>
    <s v="15/03/2022"/>
    <s v="15/03/2022"/>
    <x v="0"/>
    <e v="#N/A"/>
    <s v=""/>
    <m/>
    <m/>
    <m/>
    <m/>
    <m/>
    <m/>
    <m/>
    <m/>
  </r>
  <r>
    <n v="80536431"/>
    <s v="1250254022"/>
    <x v="3"/>
    <d v="2022-03-05T00:00:00"/>
    <s v="540201870 "/>
    <s v="DAIMLER - CC"/>
    <m/>
    <n v="72"/>
    <s v="14/03/2022"/>
    <x v="32"/>
    <s v="Não"/>
    <s v=""/>
    <s v=""/>
    <m/>
    <s v=""/>
    <m/>
    <s v="Corrigido"/>
    <s v="2204531510"/>
    <e v="#N/A"/>
    <d v="2022-03-09T00:00:00"/>
    <s v="VERDE"/>
    <e v="#N/A"/>
    <d v="2022-03-09T00:00:00"/>
    <n v="1"/>
    <m/>
    <m/>
    <x v="0"/>
    <s v="14/03/2022"/>
    <s v="14/03/2022"/>
    <x v="0"/>
    <e v="#N/A"/>
    <d v="2022-03-11T00:00:00"/>
    <s v="Sim"/>
    <m/>
    <m/>
    <m/>
    <m/>
    <m/>
    <m/>
    <m/>
  </r>
  <r>
    <n v="80536432"/>
    <s v="1250254027"/>
    <x v="3"/>
    <d v="2022-03-05T00:00:00"/>
    <s v="540201872 "/>
    <s v="DAIMLER - CC"/>
    <m/>
    <n v="72"/>
    <s v="14/03/2022"/>
    <x v="32"/>
    <s v="Não"/>
    <s v=""/>
    <s v=""/>
    <m/>
    <s v=""/>
    <m/>
    <m/>
    <s v="2204777187"/>
    <e v="#N/A"/>
    <d v="2022-03-11T00:00:00"/>
    <s v="VERDE"/>
    <e v="#N/A"/>
    <d v="2022-03-14T00:00:00"/>
    <n v="6"/>
    <m/>
    <m/>
    <x v="0"/>
    <s v="14/03/2022"/>
    <s v="14/03/2022"/>
    <x v="0"/>
    <e v="#N/A"/>
    <d v="2022-03-14T00:00:00"/>
    <s v="Sim"/>
    <m/>
    <m/>
    <m/>
    <m/>
    <m/>
    <m/>
    <m/>
  </r>
  <r>
    <n v="80536434"/>
    <s v="1250254024"/>
    <x v="3"/>
    <d v="2022-03-05T00:00:00"/>
    <s v="540201875 "/>
    <s v="DAIMLER - CC"/>
    <m/>
    <n v="84"/>
    <s v=""/>
    <x v="7"/>
    <s v="Sim"/>
    <s v=""/>
    <s v="17/03/2022"/>
    <n v="8.6099999999999996E-2"/>
    <s v="Remover bloqueio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435"/>
    <s v="1250254025"/>
    <x v="3"/>
    <d v="2022-03-05T00:00:00"/>
    <s v="540201878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442"/>
    <s v="1250254026"/>
    <x v="3"/>
    <d v="2022-03-05T00:00:00"/>
    <s v="540201880 "/>
    <s v="DAIMLER - CC"/>
    <m/>
    <n v="72"/>
    <s v="18/03/2022"/>
    <x v="18"/>
    <s v="Não"/>
    <s v=""/>
    <s v=""/>
    <m/>
    <s v=""/>
    <m/>
    <m/>
    <s v="2204893462"/>
    <e v="#N/A"/>
    <d v="2022-03-14T00:00:00"/>
    <s v="VERDE"/>
    <e v="#N/A"/>
    <s v=""/>
    <s v=""/>
    <m/>
    <m/>
    <x v="3"/>
    <s v="21/03/2022"/>
    <s v="21/03/2022"/>
    <x v="0"/>
    <e v="#N/A"/>
    <s v=""/>
    <m/>
    <m/>
    <m/>
    <m/>
    <m/>
    <m/>
    <m/>
    <m/>
  </r>
  <r>
    <n v="80536449"/>
    <s v="1250254028"/>
    <x v="3"/>
    <d v="2022-03-05T00:00:00"/>
    <s v="540201885 "/>
    <s v="DAIMLER - CC"/>
    <m/>
    <n v="72"/>
    <s v="09/03/2022"/>
    <x v="10"/>
    <s v="Não"/>
    <s v=""/>
    <s v=""/>
    <m/>
    <s v=""/>
    <m/>
    <s v="Corrigido"/>
    <s v="2204433500"/>
    <e v="#N/A"/>
    <d v="2022-03-08T00:00:00"/>
    <s v="VERDE"/>
    <e v="#N/A"/>
    <d v="2022-03-08T00:00:00"/>
    <n v="0"/>
    <m/>
    <m/>
    <x v="0"/>
    <s v="09/03/2022"/>
    <s v="09/03/2022"/>
    <x v="0"/>
    <e v="#N/A"/>
    <d v="2022-03-09T00:00:00"/>
    <s v="Sim"/>
    <m/>
    <m/>
    <m/>
    <m/>
    <m/>
    <m/>
    <m/>
  </r>
  <r>
    <n v="80536453"/>
    <s v="1250254031"/>
    <x v="3"/>
    <d v="2022-03-05T00:00:00"/>
    <s v="540201973 "/>
    <s v="DAIMLER - CC"/>
    <m/>
    <n v="72"/>
    <s v="16/03/2022"/>
    <x v="31"/>
    <s v="Não"/>
    <s v=""/>
    <s v=""/>
    <m/>
    <s v=""/>
    <m/>
    <m/>
    <s v="2204966206"/>
    <e v="#N/A"/>
    <s v=""/>
    <s v="VERDE"/>
    <e v="#N/A"/>
    <s v=""/>
    <s v=""/>
    <m/>
    <m/>
    <x v="4"/>
    <s v=""/>
    <s v=""/>
    <x v="1"/>
    <e v="#N/A"/>
    <s v=""/>
    <m/>
    <m/>
    <m/>
    <m/>
    <m/>
    <m/>
    <m/>
    <m/>
  </r>
  <r>
    <n v="80536460"/>
    <s v="1250254029"/>
    <x v="3"/>
    <d v="2022-03-05T00:00:00"/>
    <s v="540201886 "/>
    <s v="DAIMLER - CC"/>
    <m/>
    <n v="83"/>
    <s v=""/>
    <x v="7"/>
    <s v="Sim"/>
    <s v=""/>
    <s v="16/03/2022"/>
    <n v="6.2300000000000001E-2"/>
    <s v="Remover bloqueio"/>
    <m/>
    <m/>
    <s v="          "/>
    <e v="#N/A"/>
    <s v=""/>
    <s v=""/>
    <e v="#N/A"/>
    <s v=""/>
    <s v=""/>
    <m/>
    <m/>
    <x v="3"/>
    <s v="17/03/2022"/>
    <s v="17/03/2022"/>
    <x v="2"/>
    <e v="#N/A"/>
    <s v=""/>
    <m/>
    <m/>
    <m/>
    <m/>
    <m/>
    <m/>
    <m/>
    <m/>
  </r>
  <r>
    <n v="80536464"/>
    <s v="1250254030"/>
    <x v="3"/>
    <d v="2022-03-05T00:00:00"/>
    <s v="540201893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6467"/>
    <s v="1250254035"/>
    <x v="3"/>
    <d v="2022-03-05T00:00:00"/>
    <s v="540201895 "/>
    <s v="DAIMLER - CC"/>
    <m/>
    <n v="72"/>
    <s v="23/03/2022"/>
    <x v="27"/>
    <s v="Não"/>
    <s v=""/>
    <s v=""/>
    <m/>
    <s v=""/>
    <m/>
    <m/>
    <s v="          "/>
    <e v="#N/A"/>
    <s v=""/>
    <s v=""/>
    <e v="#N/A"/>
    <s v=""/>
    <s v=""/>
    <s v="Liberado para transporte"/>
    <m/>
    <x v="4"/>
    <s v=""/>
    <s v=""/>
    <x v="1"/>
    <e v="#N/A"/>
    <s v=""/>
    <m/>
    <m/>
    <m/>
    <m/>
    <m/>
    <m/>
    <m/>
    <m/>
  </r>
  <r>
    <n v="80536468"/>
    <s v="1250254032"/>
    <x v="3"/>
    <d v="2022-03-05T00:00:00"/>
    <s v="540201901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469"/>
    <s v="1250254033"/>
    <x v="3"/>
    <d v="2022-03-05T00:00:00"/>
    <s v="540201904 "/>
    <s v="DAIMLER - CC"/>
    <m/>
    <n v="72"/>
    <s v=""/>
    <x v="7"/>
    <s v="Não"/>
    <s v="17/03/2022"/>
    <s v=""/>
    <m/>
    <s v=""/>
    <m/>
    <m/>
    <s v="          "/>
    <e v="#N/A"/>
    <s v=""/>
    <s v=""/>
    <e v="#N/A"/>
    <s v=""/>
    <s v=""/>
    <s v="Liberado para transporte"/>
    <m/>
    <x v="6"/>
    <s v=""/>
    <s v=""/>
    <x v="2"/>
    <e v="#N/A"/>
    <s v=""/>
    <m/>
    <m/>
    <m/>
    <m/>
    <m/>
    <m/>
    <m/>
    <m/>
  </r>
  <r>
    <n v="80536470"/>
    <s v="1250254034"/>
    <x v="3"/>
    <d v="2022-03-05T00:00:00"/>
    <s v="540201907 "/>
    <s v="DAIMLER - CC"/>
    <m/>
    <n v="72"/>
    <s v="21/03/2022"/>
    <x v="13"/>
    <s v="Não"/>
    <s v=""/>
    <s v=""/>
    <m/>
    <s v=""/>
    <m/>
    <m/>
    <s v="2204893330"/>
    <e v="#N/A"/>
    <d v="2022-03-14T00:00:00"/>
    <s v="VERDE"/>
    <e v="#N/A"/>
    <s v=""/>
    <s v=""/>
    <s v="Liberado para transporte"/>
    <m/>
    <x v="4"/>
    <s v=""/>
    <s v=""/>
    <x v="1"/>
    <e v="#N/A"/>
    <s v=""/>
    <m/>
    <m/>
    <m/>
    <m/>
    <m/>
    <m/>
    <m/>
    <m/>
  </r>
  <r>
    <n v="80536473"/>
    <s v="1250254036"/>
    <x v="3"/>
    <d v="2022-03-05T00:00:00"/>
    <s v="540201890 "/>
    <s v="DAIMLER - CC"/>
    <m/>
    <n v="72"/>
    <s v="08/03/2022"/>
    <x v="29"/>
    <s v="Não"/>
    <s v=""/>
    <s v=""/>
    <m/>
    <s v=""/>
    <m/>
    <s v="Corrigido"/>
    <s v="2204463565"/>
    <e v="#N/A"/>
    <d v="2022-03-09T00:00:00"/>
    <s v="VERDE"/>
    <e v="#N/A"/>
    <d v="2022-03-09T00:00:00"/>
    <n v="1"/>
    <m/>
    <m/>
    <x v="0"/>
    <s v="08/03/2022"/>
    <s v="08/03/2022"/>
    <x v="0"/>
    <e v="#N/A"/>
    <d v="2022-03-09T00:00:00"/>
    <s v="Sim"/>
    <m/>
    <m/>
    <m/>
    <m/>
    <m/>
    <m/>
    <m/>
  </r>
  <r>
    <n v="80536477"/>
    <s v="1250254037"/>
    <x v="3"/>
    <d v="2022-03-05T00:00:00"/>
    <s v="540201892 "/>
    <s v="DAIMLER - CC"/>
    <m/>
    <n v="72"/>
    <s v="15/03/2022"/>
    <x v="21"/>
    <s v="Não"/>
    <s v=""/>
    <s v=""/>
    <m/>
    <s v=""/>
    <m/>
    <m/>
    <s v="2204895627"/>
    <e v="#N/A"/>
    <d v="2022-03-14T00:00:00"/>
    <s v="VERDE"/>
    <e v="#N/A"/>
    <s v=""/>
    <s v=""/>
    <s v="Liberado para transporte"/>
    <m/>
    <x v="0"/>
    <s v="15/03/2022"/>
    <s v="15/03/2022"/>
    <x v="0"/>
    <e v="#N/A"/>
    <s v=""/>
    <m/>
    <m/>
    <m/>
    <m/>
    <m/>
    <m/>
    <m/>
    <m/>
  </r>
  <r>
    <n v="80536482"/>
    <s v="1250254038"/>
    <x v="3"/>
    <d v="2022-03-05T00:00:00"/>
    <s v="540201915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6484"/>
    <s v="1250254039"/>
    <x v="3"/>
    <d v="2022-03-05T00:00:00"/>
    <s v="540201717 "/>
    <s v="DAIMLER - CC"/>
    <m/>
    <n v="72"/>
    <s v="11/03/2022"/>
    <x v="8"/>
    <s v="Não"/>
    <s v=""/>
    <s v=""/>
    <n v="5.3999999999999999E-2"/>
    <s v="Remover bloqueio"/>
    <m/>
    <m/>
    <s v="2204634572"/>
    <e v="#N/A"/>
    <d v="2022-03-10T00:00:00"/>
    <s v="VERDE"/>
    <e v="#N/A"/>
    <d v="2022-03-10T00:00:00"/>
    <n v="2"/>
    <m/>
    <m/>
    <x v="0"/>
    <s v="11/03/2022"/>
    <s v="11/03/2022"/>
    <x v="0"/>
    <e v="#N/A"/>
    <d v="2022-03-10T00:00:00"/>
    <s v="Sim"/>
    <m/>
    <m/>
    <m/>
    <m/>
    <m/>
    <m/>
    <m/>
  </r>
  <r>
    <n v="80536492"/>
    <s v="1250254041"/>
    <x v="3"/>
    <d v="2022-03-05T00:00:00"/>
    <s v="540201917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"/>
    <s v=""/>
    <x v="2"/>
    <e v="#N/A"/>
    <s v=""/>
    <m/>
    <m/>
    <m/>
    <m/>
    <m/>
    <m/>
    <m/>
    <m/>
  </r>
  <r>
    <n v="80536493"/>
    <s v="1250254040"/>
    <x v="3"/>
    <d v="2022-03-05T00:00:00"/>
    <s v="540201939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21/03/2022"/>
    <s v="21/03/2022"/>
    <x v="2"/>
    <e v="#N/A"/>
    <s v=""/>
    <m/>
    <m/>
    <m/>
    <m/>
    <m/>
    <m/>
    <m/>
    <m/>
  </r>
  <r>
    <n v="80536497"/>
    <s v="1250254045"/>
    <x v="3"/>
    <d v="2022-03-05T00:00:00"/>
    <s v="540201921 "/>
    <s v="DAIMLER - CC"/>
    <m/>
    <n v="72"/>
    <s v=""/>
    <x v="7"/>
    <s v="Não"/>
    <s v="17/03/2022"/>
    <s v=""/>
    <m/>
    <s v=""/>
    <m/>
    <m/>
    <s v="          "/>
    <e v="#N/A"/>
    <s v=""/>
    <s v=""/>
    <e v="#N/A"/>
    <s v=""/>
    <s v=""/>
    <m/>
    <m/>
    <x v="6"/>
    <s v=""/>
    <s v=""/>
    <x v="2"/>
    <e v="#N/A"/>
    <s v=""/>
    <m/>
    <m/>
    <m/>
    <m/>
    <m/>
    <m/>
    <m/>
    <m/>
  </r>
  <r>
    <n v="80536567"/>
    <s v="1250254042"/>
    <x v="3"/>
    <d v="2022-03-05T00:00:00"/>
    <s v="540201931 "/>
    <s v="DAIMLER - CC"/>
    <m/>
    <n v="84"/>
    <s v="22/03/2022"/>
    <x v="5"/>
    <s v="Sim"/>
    <s v=""/>
    <s v="17/03/2022"/>
    <m/>
    <s v=""/>
    <m/>
    <m/>
    <s v="          "/>
    <e v="#N/A"/>
    <s v=""/>
    <s v=""/>
    <e v="#N/A"/>
    <s v=""/>
    <s v=""/>
    <s v="Liberado para transporte"/>
    <m/>
    <x v="1"/>
    <s v=""/>
    <s v=""/>
    <x v="1"/>
    <e v="#N/A"/>
    <s v=""/>
    <m/>
    <m/>
    <m/>
    <m/>
    <m/>
    <m/>
    <m/>
    <m/>
  </r>
  <r>
    <n v="80536589"/>
    <s v="1250254043"/>
    <x v="3"/>
    <d v="2022-03-05T00:00:00"/>
    <s v="540201936 "/>
    <s v="DAIMLER - CC"/>
    <m/>
    <n v="72"/>
    <s v="21/03/2022"/>
    <x v="13"/>
    <s v="Não"/>
    <s v=""/>
    <s v=""/>
    <m/>
    <s v=""/>
    <m/>
    <m/>
    <s v="2205036598"/>
    <e v="#N/A"/>
    <s v=""/>
    <s v="VERDE"/>
    <e v="#N/A"/>
    <s v=""/>
    <s v=""/>
    <s v="Liberado para transporte"/>
    <m/>
    <x v="2"/>
    <s v="21/03/2022"/>
    <s v="21/03/2022"/>
    <x v="0"/>
    <e v="#N/A"/>
    <s v=""/>
    <m/>
    <m/>
    <m/>
    <m/>
    <m/>
    <m/>
    <m/>
    <m/>
  </r>
  <r>
    <n v="80536626"/>
    <s v="1250254044"/>
    <x v="3"/>
    <d v="2022-03-05T00:00:00"/>
    <s v="540201942 "/>
    <s v="DAIMLER - CC"/>
    <m/>
    <n v="72"/>
    <s v="10/03/2022"/>
    <x v="11"/>
    <s v="Não"/>
    <s v=""/>
    <s v=""/>
    <m/>
    <s v=""/>
    <m/>
    <m/>
    <s v="2204633126"/>
    <e v="#N/A"/>
    <d v="2022-03-10T00:00:00"/>
    <s v="VERDE"/>
    <e v="#N/A"/>
    <d v="2022-03-10T00:00:00"/>
    <n v="2"/>
    <m/>
    <m/>
    <x v="0"/>
    <s v="10/03/2022"/>
    <s v="10/03/2022"/>
    <x v="0"/>
    <e v="#N/A"/>
    <d v="2022-03-10T00:00:00"/>
    <s v="Sim"/>
    <m/>
    <m/>
    <m/>
    <m/>
    <m/>
    <m/>
    <m/>
  </r>
  <r>
    <n v="80536631"/>
    <s v="1250254053"/>
    <x v="3"/>
    <d v="2022-03-05T00:00:00"/>
    <s v="540201954 "/>
    <s v="DAIMLER - CC"/>
    <m/>
    <n v="72"/>
    <s v="08/03/2022"/>
    <x v="29"/>
    <s v="Não"/>
    <s v=""/>
    <s v=""/>
    <m/>
    <s v=""/>
    <m/>
    <s v="Corrigido"/>
    <s v="2204463794"/>
    <e v="#N/A"/>
    <d v="2022-03-08T00:00:00"/>
    <s v="VERMELHO"/>
    <e v="#N/A"/>
    <s v=""/>
    <s v=""/>
    <m/>
    <m/>
    <x v="3"/>
    <s v=""/>
    <s v=""/>
    <x v="1"/>
    <e v="#N/A"/>
    <s v=""/>
    <m/>
    <m/>
    <m/>
    <m/>
    <m/>
    <m/>
    <m/>
    <m/>
  </r>
  <r>
    <n v="80536655"/>
    <s v="1250254046"/>
    <x v="3"/>
    <d v="2022-03-05T00:00:00"/>
    <s v="540201933 "/>
    <s v="DAIMLER - CC"/>
    <m/>
    <n v="83"/>
    <s v=""/>
    <x v="7"/>
    <s v="Sim"/>
    <s v=""/>
    <s v="16/03/2022"/>
    <m/>
    <s v=""/>
    <m/>
    <m/>
    <s v="          "/>
    <e v="#N/A"/>
    <s v=""/>
    <s v=""/>
    <e v="#N/A"/>
    <s v=""/>
    <s v=""/>
    <m/>
    <m/>
    <x v="1"/>
    <s v=""/>
    <s v=""/>
    <x v="2"/>
    <e v="#N/A"/>
    <s v=""/>
    <m/>
    <m/>
    <m/>
    <m/>
    <m/>
    <m/>
    <m/>
    <m/>
  </r>
  <r>
    <n v="80536659"/>
    <s v="1250254047"/>
    <x v="3"/>
    <d v="2022-03-05T00:00:00"/>
    <s v="540201952 "/>
    <s v="DAIMLER - CC"/>
    <m/>
    <n v="72"/>
    <s v=""/>
    <x v="7"/>
    <s v="Não"/>
    <s v="21/03/2022"/>
    <s v=""/>
    <m/>
    <s v=""/>
    <m/>
    <m/>
    <s v="          "/>
    <e v="#N/A"/>
    <s v=""/>
    <s v=""/>
    <e v="#N/A"/>
    <s v=""/>
    <s v=""/>
    <s v="Liberado para transporte"/>
    <m/>
    <x v="6"/>
    <s v=""/>
    <s v=""/>
    <x v="2"/>
    <e v="#N/A"/>
    <s v=""/>
    <m/>
    <m/>
    <m/>
    <m/>
    <m/>
    <m/>
    <m/>
    <m/>
  </r>
  <r>
    <n v="80536671"/>
    <s v="1250254075"/>
    <x v="3"/>
    <d v="2022-03-05T00:00:00"/>
    <s v="540201972 "/>
    <s v="DAIMLER - CC"/>
    <m/>
    <n v="72"/>
    <s v="15/03/2022"/>
    <x v="21"/>
    <s v="Não"/>
    <s v=""/>
    <s v=""/>
    <m/>
    <s v=""/>
    <m/>
    <m/>
    <s v="2204895481"/>
    <e v="#N/A"/>
    <d v="2022-03-14T00:00:00"/>
    <s v="VERDE"/>
    <e v="#N/A"/>
    <s v=""/>
    <s v=""/>
    <m/>
    <m/>
    <x v="0"/>
    <s v="16/03/2022"/>
    <s v="16/03/2022"/>
    <x v="0"/>
    <e v="#N/A"/>
    <s v=""/>
    <m/>
    <m/>
    <m/>
    <m/>
    <m/>
    <m/>
    <m/>
    <m/>
  </r>
  <r>
    <n v="80536672"/>
    <s v="1250254048"/>
    <x v="3"/>
    <d v="2022-03-05T00:00:00"/>
    <s v="540201944 "/>
    <s v="DAIMLER - CC"/>
    <m/>
    <n v="72"/>
    <s v=""/>
    <x v="7"/>
    <s v="Não"/>
    <s v=""/>
    <s v=""/>
    <m/>
    <s v=""/>
    <m/>
    <m/>
    <s v="2204748764"/>
    <e v="#N/A"/>
    <d v="2022-03-11T00:00:00"/>
    <s v="VERDE"/>
    <e v="#N/A"/>
    <d v="2022-03-14T00:00:00"/>
    <n v="6"/>
    <m/>
    <m/>
    <x v="4"/>
    <s v=""/>
    <s v=""/>
    <x v="2"/>
    <e v="#N/A"/>
    <s v=""/>
    <m/>
    <m/>
    <m/>
    <m/>
    <m/>
    <m/>
    <m/>
    <m/>
  </r>
  <r>
    <n v="80536679"/>
    <s v="1250254049"/>
    <x v="3"/>
    <d v="2022-03-05T00:00:00"/>
    <s v="540201945 "/>
    <s v="DAIMLER - CC"/>
    <m/>
    <n v="72"/>
    <s v=""/>
    <x v="7"/>
    <s v="Não"/>
    <s v="21/03/2022"/>
    <s v=""/>
    <m/>
    <s v=""/>
    <m/>
    <m/>
    <s v="          "/>
    <e v="#N/A"/>
    <s v=""/>
    <s v=""/>
    <e v="#N/A"/>
    <s v=""/>
    <s v=""/>
    <m/>
    <m/>
    <x v="6"/>
    <s v=""/>
    <s v=""/>
    <x v="2"/>
    <e v="#N/A"/>
    <s v=""/>
    <m/>
    <m/>
    <m/>
    <m/>
    <m/>
    <m/>
    <m/>
    <m/>
  </r>
  <r>
    <n v="80536697"/>
    <s v="1250254055"/>
    <x v="3"/>
    <d v="2022-03-05T00:00:00"/>
    <s v="540201956 "/>
    <s v="DAIMLER - CC"/>
    <m/>
    <n v="72"/>
    <s v=""/>
    <x v="7"/>
    <s v="Não"/>
    <s v="21/03/2022"/>
    <s v=""/>
    <m/>
    <s v=""/>
    <m/>
    <m/>
    <s v="          "/>
    <e v="#N/A"/>
    <s v=""/>
    <s v=""/>
    <e v="#N/A"/>
    <s v=""/>
    <s v=""/>
    <m/>
    <m/>
    <x v="6"/>
    <s v=""/>
    <s v=""/>
    <x v="2"/>
    <e v="#N/A"/>
    <s v=""/>
    <m/>
    <m/>
    <m/>
    <m/>
    <m/>
    <m/>
    <m/>
    <m/>
  </r>
  <r>
    <n v="80536698"/>
    <s v="1250254056"/>
    <x v="3"/>
    <d v="2022-03-05T00:00:00"/>
    <s v="540201968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706"/>
    <s v="1250254052"/>
    <x v="3"/>
    <d v="2022-03-05T00:00:00"/>
    <s v="540201958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719"/>
    <s v="1250254050"/>
    <x v="3"/>
    <d v="2022-03-05T00:00:00"/>
    <s v="540201960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720"/>
    <s v="1250254051"/>
    <x v="3"/>
    <d v="2022-03-05T00:00:00"/>
    <s v="540201961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724"/>
    <s v="1250254054"/>
    <x v="3"/>
    <d v="2022-03-05T00:00:00"/>
    <s v="540201964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734"/>
    <s v="1250254057"/>
    <x v="3"/>
    <d v="2022-03-05T00:00:00"/>
    <s v="540201969 "/>
    <s v="DAIMLER - CC"/>
    <m/>
    <n v="72"/>
    <s v="10/03/2022"/>
    <x v="11"/>
    <s v="Não"/>
    <s v=""/>
    <s v=""/>
    <m/>
    <s v=""/>
    <m/>
    <m/>
    <s v="2204634610"/>
    <e v="#N/A"/>
    <d v="2022-03-10T00:00:00"/>
    <s v="VERDE"/>
    <e v="#N/A"/>
    <d v="2022-03-10T00:00:00"/>
    <n v="2"/>
    <m/>
    <m/>
    <x v="0"/>
    <s v="11/03/2022"/>
    <s v="11/03/2022"/>
    <x v="0"/>
    <e v="#N/A"/>
    <d v="2022-03-10T00:00:00"/>
    <s v="Sim"/>
    <m/>
    <m/>
    <m/>
    <m/>
    <m/>
    <m/>
    <m/>
  </r>
  <r>
    <n v="80536737"/>
    <s v="1250254058"/>
    <x v="3"/>
    <d v="2022-03-05T00:00:00"/>
    <s v="540201965 "/>
    <s v="DAIMLER - CC"/>
    <m/>
    <n v="72"/>
    <s v="14/03/2022"/>
    <x v="32"/>
    <s v="Não"/>
    <s v=""/>
    <s v=""/>
    <m/>
    <s v=""/>
    <m/>
    <m/>
    <s v="2204693412"/>
    <e v="#N/A"/>
    <d v="2022-03-10T00:00:00"/>
    <s v="VERMELHO"/>
    <e v="#N/A"/>
    <s v=""/>
    <s v=""/>
    <m/>
    <m/>
    <x v="4"/>
    <s v=""/>
    <s v=""/>
    <x v="1"/>
    <e v="#N/A"/>
    <s v=""/>
    <m/>
    <m/>
    <m/>
    <m/>
    <m/>
    <m/>
    <m/>
    <m/>
  </r>
  <r>
    <n v="80536738"/>
    <s v="1250254060"/>
    <x v="3"/>
    <d v="2022-03-05T00:00:00"/>
    <s v="540201718 "/>
    <s v="DAIMLER - CC"/>
    <m/>
    <n v="72"/>
    <s v="15/03/2022"/>
    <x v="21"/>
    <s v="Não"/>
    <s v=""/>
    <s v=""/>
    <n v="5.0700000000000002E-2"/>
    <s v="Remover bloqueio"/>
    <m/>
    <m/>
    <s v="2204893152"/>
    <e v="#N/A"/>
    <d v="2022-03-14T00:00:00"/>
    <s v="VERDE"/>
    <e v="#N/A"/>
    <s v=""/>
    <s v=""/>
    <m/>
    <m/>
    <x v="2"/>
    <s v="21/03/2022"/>
    <s v="21/03/2022"/>
    <x v="0"/>
    <e v="#N/A"/>
    <s v=""/>
    <m/>
    <m/>
    <m/>
    <m/>
    <m/>
    <m/>
    <m/>
    <m/>
  </r>
  <r>
    <n v="80536739"/>
    <s v="1250254061"/>
    <x v="3"/>
    <d v="2022-03-05T00:00:00"/>
    <s v="540201966 "/>
    <s v="DAIMLER - CC"/>
    <m/>
    <n v="72"/>
    <s v="17/03/2022"/>
    <x v="23"/>
    <s v="Não"/>
    <s v=""/>
    <s v=""/>
    <m/>
    <s v=""/>
    <m/>
    <m/>
    <s v="2205036601"/>
    <e v="#N/A"/>
    <s v=""/>
    <s v="VERDE"/>
    <e v="#N/A"/>
    <s v=""/>
    <s v=""/>
    <m/>
    <m/>
    <x v="3"/>
    <s v="17/03/2022"/>
    <s v="17/03/2022"/>
    <x v="0"/>
    <e v="#N/A"/>
    <s v=""/>
    <m/>
    <m/>
    <m/>
    <m/>
    <m/>
    <m/>
    <m/>
    <m/>
  </r>
  <r>
    <n v="80536740"/>
    <s v="1250254059"/>
    <x v="3"/>
    <d v="2022-03-05T00:00:00"/>
    <s v="540201967 "/>
    <s v="DAIMLER - CC"/>
    <m/>
    <n v="84"/>
    <s v=""/>
    <x v="7"/>
    <s v="Sim"/>
    <s v=""/>
    <s v="17/03/2022"/>
    <m/>
    <s v=""/>
    <m/>
    <m/>
    <s v="          "/>
    <e v="#N/A"/>
    <s v=""/>
    <s v=""/>
    <e v="#N/A"/>
    <s v=""/>
    <s v=""/>
    <m/>
    <m/>
    <x v="1"/>
    <s v="21/03/2022"/>
    <s v="21/03/2022"/>
    <x v="2"/>
    <e v="#N/A"/>
    <s v=""/>
    <m/>
    <m/>
    <m/>
    <m/>
    <m/>
    <m/>
    <m/>
    <m/>
  </r>
  <r>
    <n v="80536808"/>
    <s v="1250254063"/>
    <x v="3"/>
    <d v="2022-03-05T00:00:00"/>
    <s v="540201970 "/>
    <s v="DAIMLER - CC"/>
    <m/>
    <n v="72"/>
    <s v=""/>
    <x v="7"/>
    <s v="Não"/>
    <s v="21/03/2022"/>
    <s v=""/>
    <m/>
    <s v=""/>
    <m/>
    <m/>
    <s v="          "/>
    <e v="#N/A"/>
    <s v=""/>
    <s v=""/>
    <e v="#N/A"/>
    <s v=""/>
    <s v=""/>
    <m/>
    <m/>
    <x v="6"/>
    <s v=""/>
    <s v=""/>
    <x v="2"/>
    <e v="#N/A"/>
    <s v=""/>
    <m/>
    <m/>
    <m/>
    <m/>
    <m/>
    <m/>
    <m/>
    <m/>
  </r>
  <r>
    <n v="80536851"/>
    <s v="1250254062"/>
    <x v="3"/>
    <d v="2022-03-05T00:00:00"/>
    <s v="540201971 "/>
    <s v="DAIMLER - CC"/>
    <m/>
    <n v="72"/>
    <s v="25/03/2022"/>
    <x v="4"/>
    <s v="Não"/>
    <s v=""/>
    <s v=""/>
    <m/>
    <s v=""/>
    <m/>
    <m/>
    <s v="          "/>
    <e v="#N/A"/>
    <s v=""/>
    <s v=""/>
    <e v="#N/A"/>
    <s v=""/>
    <s v=""/>
    <m/>
    <m/>
    <x v="4"/>
    <s v=""/>
    <s v=""/>
    <x v="1"/>
    <e v="#N/A"/>
    <s v=""/>
    <m/>
    <m/>
    <m/>
    <m/>
    <m/>
    <m/>
    <m/>
    <m/>
  </r>
  <r>
    <n v="80536894"/>
    <s v="1250254064"/>
    <x v="3"/>
    <d v="2022-03-05T00:00:00"/>
    <s v="540201974 "/>
    <s v="DAIMLER - CC"/>
    <m/>
    <n v="72"/>
    <s v="08/03/2022"/>
    <x v="29"/>
    <s v="Não"/>
    <s v=""/>
    <s v=""/>
    <m/>
    <s v=""/>
    <m/>
    <s v="Corrigido"/>
    <s v="2204575371"/>
    <e v="#N/A"/>
    <d v="2022-03-09T00:00:00"/>
    <s v="VERDE"/>
    <e v="#N/A"/>
    <d v="2022-03-10T00:00:00"/>
    <n v="2"/>
    <m/>
    <m/>
    <x v="0"/>
    <s v="08/03/2022"/>
    <s v="08/03/2022"/>
    <x v="0"/>
    <e v="#N/A"/>
    <d v="2022-03-10T00:00:00"/>
    <s v="Sim"/>
    <m/>
    <m/>
    <m/>
    <m/>
    <m/>
    <m/>
    <m/>
  </r>
  <r>
    <n v="80536899"/>
    <s v="1250254066"/>
    <x v="3"/>
    <d v="2022-03-05T00:00:00"/>
    <s v="540201975 "/>
    <s v="DAIMLER - CC"/>
    <m/>
    <n v="72"/>
    <s v="15/03/2022"/>
    <x v="21"/>
    <s v="Não"/>
    <s v=""/>
    <s v=""/>
    <m/>
    <s v=""/>
    <m/>
    <m/>
    <s v="2204720207"/>
    <e v="#N/A"/>
    <d v="2022-03-11T00:00:00"/>
    <s v="VERDE"/>
    <e v="#N/A"/>
    <d v="2022-03-11T00:00:00"/>
    <n v="3"/>
    <m/>
    <m/>
    <x v="0"/>
    <s v="16/03/2022"/>
    <s v="16/03/2022"/>
    <x v="0"/>
    <e v="#N/A"/>
    <s v=""/>
    <m/>
    <m/>
    <m/>
    <m/>
    <m/>
    <m/>
    <m/>
    <m/>
  </r>
  <r>
    <n v="80536900"/>
    <s v="1250254065"/>
    <x v="3"/>
    <d v="2022-03-05T00:00:00"/>
    <s v="540201976 "/>
    <s v="DAIMLER - CC"/>
    <m/>
    <n v="72"/>
    <s v="10/03/2022"/>
    <x v="11"/>
    <s v="Não"/>
    <s v=""/>
    <s v=""/>
    <m/>
    <s v=""/>
    <m/>
    <s v="Corrigido"/>
    <s v="2204487065"/>
    <e v="#N/A"/>
    <d v="2022-03-08T00:00:00"/>
    <s v="VERDE"/>
    <e v="#N/A"/>
    <d v="2022-03-09T00:00:00"/>
    <n v="1"/>
    <m/>
    <m/>
    <x v="0"/>
    <s v="09/03/2022"/>
    <s v="09/03/2022"/>
    <x v="0"/>
    <e v="#N/A"/>
    <d v="2022-03-09T00:00:00"/>
    <s v="Sim"/>
    <m/>
    <m/>
    <m/>
    <m/>
    <m/>
    <m/>
    <m/>
  </r>
  <r>
    <n v="80537767"/>
    <n v="1250255057"/>
    <x v="4"/>
    <d v="2022-03-19T00:00:00"/>
    <s v="540202297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779"/>
    <n v="125025505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791"/>
    <n v="125025505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859"/>
    <n v="1250255058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870"/>
    <n v="1250255059"/>
    <x v="4"/>
    <d v="2022-03-19T00:00:00"/>
    <s v="54020235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882"/>
    <n v="125025506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899"/>
    <n v="1250255060"/>
    <x v="4"/>
    <d v="2022-03-19T00:00:00"/>
    <s v="54020241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900"/>
    <n v="125025506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928"/>
    <n v="125025506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955"/>
    <n v="1250255062"/>
    <x v="4"/>
    <d v="2022-03-19T00:00:00"/>
    <s v="540202345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964"/>
    <n v="1250255064"/>
    <x v="4"/>
    <d v="2022-03-19T00:00:00"/>
    <s v="540202422 "/>
    <m/>
    <m/>
    <n v="86"/>
    <s v="30/03/2022"/>
    <x v="3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970"/>
    <n v="1250255067"/>
    <x v="4"/>
    <d v="2022-03-19T00:00:00"/>
    <s v="540202464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972"/>
    <n v="125025506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975"/>
    <n v="1250255068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979"/>
    <n v="125025506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7981"/>
    <n v="125025507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05"/>
    <n v="1250255070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06"/>
    <n v="125025507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18"/>
    <n v="1250255072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27"/>
    <n v="1250255074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31"/>
    <n v="125025507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66"/>
    <n v="1250255077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67"/>
    <n v="1250255076"/>
    <x v="4"/>
    <d v="2022-03-19T00:00:00"/>
    <s v="54020239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076"/>
    <n v="125025507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78"/>
    <n v="1250255078"/>
    <x v="4"/>
    <d v="2022-03-19T00:00:00"/>
    <s v="540202352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096"/>
    <n v="1250255080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097"/>
    <n v="1250255083"/>
    <x v="4"/>
    <d v="2022-03-19T00:00:00"/>
    <s v="54020240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099"/>
    <n v="1250255081"/>
    <x v="4"/>
    <d v="2022-03-19T00:00:00"/>
    <s v="540202408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100"/>
    <n v="1250255085"/>
    <x v="4"/>
    <d v="2022-03-19T00:00:00"/>
    <s v="540202409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125"/>
    <n v="1250255087"/>
    <x v="4"/>
    <d v="2022-03-19T00:00:00"/>
    <s v="54020241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129"/>
    <n v="125025508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132"/>
    <n v="1250255090"/>
    <x v="4"/>
    <d v="2022-03-19T00:00:00"/>
    <s v="540202411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141"/>
    <n v="1250255092"/>
    <x v="4"/>
    <d v="2022-03-19T00:00:00"/>
    <s v="540202536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151"/>
    <n v="1250255093"/>
    <x v="4"/>
    <d v="2022-03-19T00:00:00"/>
    <s v="540202412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152"/>
    <n v="1250255095"/>
    <x v="4"/>
    <d v="2022-03-19T00:00:00"/>
    <s v="540202413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153"/>
    <n v="1250255091"/>
    <x v="4"/>
    <d v="2022-03-19T00:00:00"/>
    <s v="54020241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154"/>
    <n v="1250255094"/>
    <x v="4"/>
    <d v="2022-03-19T00:00:00"/>
    <s v="54020241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175"/>
    <n v="125025509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186"/>
    <n v="1250255097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200"/>
    <n v="1250255102"/>
    <x v="4"/>
    <d v="2022-03-19T00:00:00"/>
    <s v="540202418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201"/>
    <n v="1250255100"/>
    <x v="4"/>
    <d v="2022-03-19T00:00:00"/>
    <s v="54020242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202"/>
    <n v="1250255099"/>
    <x v="4"/>
    <d v="2022-03-19T00:00:00"/>
    <s v="54020242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204"/>
    <n v="1250255098"/>
    <x v="4"/>
    <d v="2022-03-19T00:00:00"/>
    <s v="54020242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206"/>
    <n v="1250255101"/>
    <x v="4"/>
    <d v="2022-03-19T00:00:00"/>
    <s v="54020244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207"/>
    <n v="1250255104"/>
    <x v="4"/>
    <d v="2022-03-19T00:00:00"/>
    <s v="540202429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212"/>
    <n v="125025510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217"/>
    <n v="1250255105"/>
    <x v="4"/>
    <d v="2022-03-19T00:00:00"/>
    <s v="540202448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256"/>
    <n v="1250255109"/>
    <x v="4"/>
    <d v="2022-03-19T00:00:00"/>
    <s v="540202354 "/>
    <m/>
    <m/>
    <n v="86"/>
    <s v="25/03/2022"/>
    <x v="4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8271"/>
    <n v="125025510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296"/>
    <n v="1250255111"/>
    <x v="4"/>
    <d v="2022-03-19T00:00:00"/>
    <s v="540202459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302"/>
    <n v="1250255107"/>
    <x v="4"/>
    <d v="2022-03-19T00:00:00"/>
    <s v="54020245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303"/>
    <n v="1250255108"/>
    <x v="4"/>
    <d v="2022-03-19T00:00:00"/>
    <s v="540202451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304"/>
    <n v="1250255110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305"/>
    <n v="1250255117"/>
    <x v="4"/>
    <d v="2022-03-19T00:00:00"/>
    <s v="540202526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8306"/>
    <n v="1250255116"/>
    <x v="4"/>
    <d v="2022-03-19T00:00:00"/>
    <s v="540202461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310"/>
    <n v="1250255113"/>
    <x v="4"/>
    <d v="2022-03-19T00:00:00"/>
    <s v="540202347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311"/>
    <n v="1250255115"/>
    <x v="4"/>
    <d v="2022-03-19T00:00:00"/>
    <s v="540202460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340"/>
    <n v="1250255119"/>
    <x v="4"/>
    <d v="2022-03-19T00:00:00"/>
    <s v="54020235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354"/>
    <n v="1250255122"/>
    <x v="4"/>
    <d v="2022-03-19T00:00:00"/>
    <s v="540202463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355"/>
    <n v="1250255123"/>
    <x v="4"/>
    <d v="2022-03-19T00:00:00"/>
    <s v="540202462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380"/>
    <n v="125025512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393"/>
    <n v="1250255124"/>
    <x v="4"/>
    <d v="2022-03-19T00:00:00"/>
    <s v="540202465 "/>
    <m/>
    <m/>
    <n v="86"/>
    <s v="31/03/2022"/>
    <x v="38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394"/>
    <n v="1250255128"/>
    <x v="4"/>
    <d v="2022-03-19T00:00:00"/>
    <s v="540202466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396"/>
    <n v="1250255126"/>
    <x v="4"/>
    <d v="2022-03-19T00:00:00"/>
    <s v="54020246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397"/>
    <n v="1250255127"/>
    <x v="4"/>
    <d v="2022-03-19T00:00:00"/>
    <s v="540202468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8398"/>
    <n v="125025513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402"/>
    <n v="125025513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403"/>
    <n v="1250255129"/>
    <x v="4"/>
    <d v="2022-03-19T00:00:00"/>
    <s v="54020247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460"/>
    <n v="1250255130"/>
    <x v="4"/>
    <d v="2022-03-19T00:00:00"/>
    <s v="540202356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8491"/>
    <n v="1250255132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23"/>
    <n v="125025513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35"/>
    <n v="1250255134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43"/>
    <n v="125025513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48"/>
    <n v="1250255138"/>
    <x v="4"/>
    <d v="2022-03-19T00:00:00"/>
    <s v="540202530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8549"/>
    <n v="1250255137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50"/>
    <n v="125025513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53"/>
    <n v="1250255142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59"/>
    <n v="1250255140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60"/>
    <n v="125025514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62"/>
    <n v="1250255141"/>
    <x v="4"/>
    <d v="2022-03-19T00:00:00"/>
    <s v="54020236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564"/>
    <n v="125025514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66"/>
    <n v="1250255144"/>
    <x v="4"/>
    <d v="2022-03-19T00:00:00"/>
    <s v="540202298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8567"/>
    <n v="125025514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70"/>
    <n v="125025514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596"/>
    <n v="1250255147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602"/>
    <n v="1250255148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604"/>
    <n v="125025515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606"/>
    <n v="1250255150"/>
    <x v="4"/>
    <d v="2022-03-19T00:00:00"/>
    <s v="54020237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609"/>
    <n v="125025515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680"/>
    <n v="1250255152"/>
    <x v="4"/>
    <d v="2022-03-19T00:00:00"/>
    <s v="540202373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685"/>
    <n v="1250255154"/>
    <x v="4"/>
    <d v="2022-03-19T00:00:00"/>
    <s v="540202362 "/>
    <m/>
    <m/>
    <n v="86"/>
    <s v="25/03/2022"/>
    <x v="4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8724"/>
    <n v="1250255156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27"/>
    <n v="1250255157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30"/>
    <n v="125025515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34"/>
    <n v="1250255160"/>
    <x v="4"/>
    <d v="2022-03-19T00:00:00"/>
    <s v="540202378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740"/>
    <n v="125025516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47"/>
    <n v="125025515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49"/>
    <n v="1250255158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53"/>
    <n v="1250255162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56"/>
    <n v="1250255165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759"/>
    <n v="1250255163"/>
    <x v="4"/>
    <d v="2022-03-19T00:00:00"/>
    <s v="540202379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768"/>
    <n v="1250255166"/>
    <x v="4"/>
    <d v="2022-03-19T00:00:00"/>
    <s v="540202380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8793"/>
    <n v="1250255164"/>
    <x v="4"/>
    <d v="2022-03-19T00:00:00"/>
    <s v="54020238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814"/>
    <n v="1250255167"/>
    <x v="4"/>
    <d v="2022-03-19T00:00:00"/>
    <s v="540202392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815"/>
    <n v="1250255170"/>
    <x v="4"/>
    <d v="2022-03-19T00:00:00"/>
    <s v="54020239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8816"/>
    <n v="1250255168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821"/>
    <n v="1250255172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822"/>
    <n v="1250255169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838"/>
    <n v="1250255173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8842"/>
    <n v="1250255171"/>
    <x v="4"/>
    <d v="2022-03-19T00:00:00"/>
    <e v="#N/A"/>
    <m/>
    <m/>
    <n v="86"/>
    <e v="#N/A"/>
    <x v="40"/>
    <e v="#N/A"/>
    <e v="#N/A"/>
    <e v="#N/A"/>
    <m/>
    <s v=""/>
    <m/>
    <m/>
    <e v="#N/A"/>
    <e v="#N/A"/>
    <m/>
    <e v="#N/A"/>
    <e v="#N/A"/>
    <m/>
    <s v=""/>
    <m/>
    <m/>
    <x v="9"/>
    <e v="#N/A"/>
    <e v="#N/A"/>
    <x v="3"/>
    <e v="#N/A"/>
    <m/>
    <m/>
    <m/>
    <m/>
    <m/>
    <m/>
    <m/>
    <m/>
    <m/>
  </r>
  <r>
    <n v="80536608"/>
    <n v="1250254323"/>
    <x v="4"/>
    <d v="2022-03-19T00:00:00"/>
    <s v="540202299 "/>
    <m/>
    <m/>
    <n v="86"/>
    <s v=""/>
    <x v="7"/>
    <s v="Não"/>
    <s v="21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781"/>
    <n v="1250254326"/>
    <x v="4"/>
    <d v="2022-03-19T00:00:00"/>
    <s v="540202301 "/>
    <m/>
    <m/>
    <n v="86"/>
    <s v="25/03/2022"/>
    <x v="4"/>
    <s v="Não"/>
    <s v="22/03/2022"/>
    <s v=""/>
    <m/>
    <s v=""/>
    <m/>
    <m/>
    <s v="          "/>
    <e v="#N/A"/>
    <m/>
    <s v=""/>
    <e v="#N/A"/>
    <m/>
    <s v=""/>
    <m/>
    <m/>
    <x v="6"/>
    <s v=""/>
    <s v=""/>
    <x v="1"/>
    <e v="#N/A"/>
    <m/>
    <m/>
    <m/>
    <m/>
    <m/>
    <m/>
    <m/>
    <m/>
    <m/>
  </r>
  <r>
    <n v="80536784"/>
    <n v="1250254324"/>
    <x v="4"/>
    <d v="2022-03-19T00:00:00"/>
    <s v="540202293 "/>
    <m/>
    <m/>
    <n v="86"/>
    <s v=""/>
    <x v="7"/>
    <s v="Não"/>
    <s v="21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819"/>
    <n v="1250254325"/>
    <x v="4"/>
    <d v="2022-03-19T00:00:00"/>
    <s v="540202302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866"/>
    <n v="1250254327"/>
    <x v="4"/>
    <d v="2022-03-19T00:00:00"/>
    <s v="540202303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877"/>
    <n v="1250254328"/>
    <x v="4"/>
    <d v="2022-03-19T00:00:00"/>
    <s v="540202294 "/>
    <m/>
    <m/>
    <n v="86"/>
    <s v=""/>
    <x v="7"/>
    <s v="Não"/>
    <s v="21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879"/>
    <n v="1250254330"/>
    <x v="4"/>
    <d v="2022-03-19T00:00:00"/>
    <s v="540202304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895"/>
    <n v="1250254329"/>
    <x v="4"/>
    <d v="2022-03-19T00:00:00"/>
    <s v="540202296 "/>
    <m/>
    <m/>
    <n v="86"/>
    <s v=""/>
    <x v="7"/>
    <s v="Não"/>
    <s v="21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01"/>
    <n v="1250254331"/>
    <x v="4"/>
    <d v="2022-03-19T00:00:00"/>
    <s v="540202311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11"/>
    <n v="1250254332"/>
    <x v="4"/>
    <d v="2022-03-19T00:00:00"/>
    <s v="540202436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6912"/>
    <n v="1250254334"/>
    <x v="4"/>
    <d v="2022-03-19T00:00:00"/>
    <s v="540202312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13"/>
    <n v="1250254333"/>
    <x v="4"/>
    <d v="2022-03-19T00:00:00"/>
    <s v="540202313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16"/>
    <n v="1250254335"/>
    <x v="4"/>
    <d v="2022-03-19T00:00:00"/>
    <s v="540202431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6919"/>
    <n v="1250254340"/>
    <x v="4"/>
    <d v="2022-03-19T00:00:00"/>
    <s v="540202314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20"/>
    <n v="1250254336"/>
    <x v="4"/>
    <d v="2022-03-19T00:00:00"/>
    <s v="540202316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23"/>
    <n v="1250254427"/>
    <x v="4"/>
    <d v="2022-03-19T00:00:00"/>
    <s v="540202315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25"/>
    <n v="1250254338"/>
    <x v="4"/>
    <d v="2022-03-19T00:00:00"/>
    <s v="540202369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6926"/>
    <n v="1250254337"/>
    <x v="4"/>
    <d v="2022-03-19T00:00:00"/>
    <s v="540202317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27"/>
    <n v="1250254339"/>
    <x v="4"/>
    <d v="2022-03-19T00:00:00"/>
    <s v="540202318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28"/>
    <n v="1250254343"/>
    <x v="4"/>
    <d v="2022-03-19T00:00:00"/>
    <s v="540202305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6930"/>
    <n v="1250254341"/>
    <x v="4"/>
    <d v="2022-03-19T00:00:00"/>
    <s v="54020230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6956"/>
    <n v="1250254345"/>
    <x v="4"/>
    <d v="2022-03-19T00:00:00"/>
    <s v="540202453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6964"/>
    <n v="1250254344"/>
    <x v="4"/>
    <d v="2022-03-19T00:00:00"/>
    <s v="540202307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71"/>
    <n v="1250254342"/>
    <x v="4"/>
    <d v="2022-03-19T00:00:00"/>
    <s v="540202319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77"/>
    <n v="1250254347"/>
    <x v="4"/>
    <d v="2022-03-19T00:00:00"/>
    <s v="540202308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78"/>
    <n v="1250254346"/>
    <x v="4"/>
    <d v="2022-03-19T00:00:00"/>
    <s v="540202309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6979"/>
    <n v="1250254349"/>
    <x v="4"/>
    <d v="2022-03-19T00:00:00"/>
    <s v="540202310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88"/>
    <n v="1250254348"/>
    <x v="4"/>
    <d v="2022-03-19T00:00:00"/>
    <s v="540202320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6999"/>
    <n v="1250254351"/>
    <x v="4"/>
    <d v="2022-03-19T00:00:00"/>
    <s v="540202321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042"/>
    <n v="1250254350"/>
    <x v="4"/>
    <d v="2022-03-19T00:00:00"/>
    <s v="54020245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075"/>
    <n v="1250254352"/>
    <x v="4"/>
    <d v="2022-03-19T00:00:00"/>
    <s v="540202454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078"/>
    <n v="1250254354"/>
    <x v="4"/>
    <d v="2022-03-19T00:00:00"/>
    <s v="540202330 "/>
    <m/>
    <m/>
    <n v="86"/>
    <s v="16/03/2022"/>
    <x v="31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090"/>
    <n v="1250254353"/>
    <x v="4"/>
    <d v="2022-03-19T00:00:00"/>
    <s v="540202479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111"/>
    <n v="1250254355"/>
    <x v="4"/>
    <d v="2022-03-19T00:00:00"/>
    <s v="540202480 "/>
    <m/>
    <m/>
    <n v="86"/>
    <s v="31/03/2022"/>
    <x v="38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116"/>
    <n v="1250254357"/>
    <x v="4"/>
    <d v="2022-03-19T00:00:00"/>
    <s v="540202432 "/>
    <m/>
    <m/>
    <n v="86"/>
    <s v="21/03/2022"/>
    <x v="13"/>
    <s v="Não"/>
    <s v=""/>
    <s v=""/>
    <m/>
    <s v=""/>
    <m/>
    <m/>
    <s v="          "/>
    <e v="#N/A"/>
    <m/>
    <s v=""/>
    <e v="#N/A"/>
    <m/>
    <s v=""/>
    <m/>
    <m/>
    <x v="3"/>
    <s v="22/03/2022"/>
    <s v="22/03/2022"/>
    <x v="0"/>
    <e v="#N/A"/>
    <m/>
    <m/>
    <m/>
    <m/>
    <m/>
    <m/>
    <m/>
    <m/>
    <m/>
  </r>
  <r>
    <n v="80537126"/>
    <n v="1250254356"/>
    <x v="4"/>
    <d v="2022-03-19T00:00:00"/>
    <s v="540202336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130"/>
    <n v="1250254358"/>
    <x v="4"/>
    <d v="2022-03-19T00:00:00"/>
    <s v="540202481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141"/>
    <n v="1250254360"/>
    <x v="4"/>
    <d v="2022-03-19T00:00:00"/>
    <s v="540202433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160"/>
    <n v="1250254359"/>
    <x v="4"/>
    <d v="2022-03-19T00:00:00"/>
    <s v="540202331 "/>
    <m/>
    <m/>
    <n v="86"/>
    <s v=""/>
    <x v="7"/>
    <s v="Não"/>
    <s v="22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161"/>
    <n v="1250254361"/>
    <x v="4"/>
    <d v="2022-03-19T00:00:00"/>
    <s v="540202332 "/>
    <m/>
    <m/>
    <n v="86"/>
    <s v="21/03/2022"/>
    <x v="1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163"/>
    <n v="1250254362"/>
    <x v="4"/>
    <d v="2022-03-19T00:00:00"/>
    <s v="540202335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164"/>
    <n v="1250254367"/>
    <x v="4"/>
    <d v="2022-03-19T00:00:00"/>
    <s v="540202333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177"/>
    <n v="1250254363"/>
    <x v="4"/>
    <d v="2022-03-19T00:00:00"/>
    <s v="540202300 "/>
    <m/>
    <m/>
    <n v="86"/>
    <s v=""/>
    <x v="7"/>
    <s v="Não"/>
    <s v="21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207"/>
    <n v="1250254364"/>
    <x v="4"/>
    <d v="2022-03-19T00:00:00"/>
    <s v="54020243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208"/>
    <n v="1250254365"/>
    <x v="4"/>
    <d v="2022-03-19T00:00:00"/>
    <s v="540202337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245"/>
    <n v="1250254366"/>
    <x v="4"/>
    <d v="2022-03-19T00:00:00"/>
    <s v="540202338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246"/>
    <n v="1250254368"/>
    <x v="4"/>
    <d v="2022-03-19T00:00:00"/>
    <s v="540202339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269"/>
    <n v="1250254369"/>
    <x v="4"/>
    <d v="2022-03-19T00:00:00"/>
    <s v="540202341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272"/>
    <n v="1250254370"/>
    <x v="4"/>
    <d v="2022-03-19T00:00:00"/>
    <s v="540202340 "/>
    <m/>
    <m/>
    <n v="86"/>
    <s v="29/03/2022"/>
    <x v="3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08"/>
    <n v="1250254438"/>
    <x v="4"/>
    <d v="2022-03-19T00:00:00"/>
    <s v="540202434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23"/>
    <n v="1250254372"/>
    <x v="4"/>
    <d v="2022-03-19T00:00:00"/>
    <s v="54020243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324"/>
    <n v="1250254371"/>
    <x v="4"/>
    <d v="2022-03-19T00:00:00"/>
    <s v="540202342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338"/>
    <n v="1250254373"/>
    <x v="4"/>
    <d v="2022-03-19T00:00:00"/>
    <s v="540202343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339"/>
    <n v="1250254375"/>
    <x v="4"/>
    <d v="2022-03-19T00:00:00"/>
    <s v="540202438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41"/>
    <n v="1250254374"/>
    <x v="4"/>
    <d v="2022-03-19T00:00:00"/>
    <s v="540202440 "/>
    <m/>
    <m/>
    <n v="86"/>
    <s v="25/03/2022"/>
    <x v="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56"/>
    <n v="1250254376"/>
    <x v="4"/>
    <d v="2022-03-19T00:00:00"/>
    <s v="540202445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63"/>
    <n v="1250254378"/>
    <x v="4"/>
    <d v="2022-03-19T00:00:00"/>
    <s v="540202344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72"/>
    <n v="1250254379"/>
    <x v="4"/>
    <d v="2022-03-19T00:00:00"/>
    <s v="540202348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373"/>
    <n v="1250254380"/>
    <x v="4"/>
    <d v="2022-03-19T00:00:00"/>
    <s v="540202447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79"/>
    <n v="1250254377"/>
    <x v="4"/>
    <d v="2022-03-19T00:00:00"/>
    <s v="540202349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393"/>
    <n v="1250254381"/>
    <x v="4"/>
    <d v="2022-03-19T00:00:00"/>
    <s v="540202351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395"/>
    <n v="1250254384"/>
    <x v="4"/>
    <d v="2022-03-19T00:00:00"/>
    <s v="540202353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401"/>
    <n v="1250254382"/>
    <x v="4"/>
    <d v="2022-03-19T00:00:00"/>
    <s v="54020235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440"/>
    <n v="1250254383"/>
    <x v="4"/>
    <d v="2022-03-19T00:00:00"/>
    <s v="540202358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446"/>
    <n v="1250254385"/>
    <x v="4"/>
    <d v="2022-03-19T00:00:00"/>
    <s v="540202449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453"/>
    <n v="1250254386"/>
    <x v="4"/>
    <d v="2022-03-19T00:00:00"/>
    <s v="540202346 "/>
    <m/>
    <m/>
    <n v="86"/>
    <s v=""/>
    <x v="7"/>
    <s v="Não"/>
    <s v="24/03/2022"/>
    <s v=""/>
    <m/>
    <s v=""/>
    <m/>
    <m/>
    <s v="          "/>
    <e v="#N/A"/>
    <m/>
    <s v=""/>
    <e v="#N/A"/>
    <m/>
    <s v=""/>
    <m/>
    <m/>
    <x v="6"/>
    <s v=""/>
    <s v=""/>
    <x v="2"/>
    <e v="#N/A"/>
    <m/>
    <m/>
    <m/>
    <m/>
    <m/>
    <m/>
    <m/>
    <m/>
    <m/>
  </r>
  <r>
    <n v="80537471"/>
    <n v="1250254387"/>
    <x v="4"/>
    <d v="2022-03-19T00:00:00"/>
    <s v="540202452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472"/>
    <n v="1250254392"/>
    <x v="4"/>
    <d v="2022-03-19T00:00:00"/>
    <s v="540202359 "/>
    <m/>
    <m/>
    <n v="86"/>
    <s v="31/03/2022"/>
    <x v="38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503"/>
    <n v="1250254388"/>
    <x v="4"/>
    <d v="2022-03-19T00:00:00"/>
    <s v="540202361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507"/>
    <n v="1250254389"/>
    <x v="4"/>
    <d v="2022-03-19T00:00:00"/>
    <s v="540202363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527"/>
    <n v="1250254390"/>
    <x v="4"/>
    <d v="2022-03-19T00:00:00"/>
    <s v="54020239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541"/>
    <n v="1250254393"/>
    <x v="4"/>
    <d v="2022-03-19T00:00:00"/>
    <s v="54020236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562"/>
    <n v="1250254391"/>
    <x v="4"/>
    <d v="2022-03-19T00:00:00"/>
    <s v="540202421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573"/>
    <n v="1250254394"/>
    <x v="4"/>
    <d v="2022-03-19T00:00:00"/>
    <s v="540202485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574"/>
    <n v="1250254395"/>
    <x v="4"/>
    <d v="2022-03-19T00:00:00"/>
    <s v="540202489 "/>
    <m/>
    <m/>
    <n v="86"/>
    <s v="29/03/2022"/>
    <x v="3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579"/>
    <n v="1250254439"/>
    <x v="4"/>
    <d v="2022-03-19T00:00:00"/>
    <s v="540202484 "/>
    <m/>
    <m/>
    <n v="86"/>
    <s v="29/03/2022"/>
    <x v="3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580"/>
    <n v="1250254400"/>
    <x v="4"/>
    <d v="2022-03-19T00:00:00"/>
    <s v="540202377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581"/>
    <n v="1250254396"/>
    <x v="4"/>
    <d v="2022-03-19T00:00:00"/>
    <s v="540202403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589"/>
    <n v="1250254397"/>
    <x v="4"/>
    <d v="2022-03-19T00:00:00"/>
    <s v="54020240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590"/>
    <n v="1250254398"/>
    <x v="4"/>
    <d v="2022-03-19T00:00:00"/>
    <s v="54020240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647"/>
    <n v="1250254399"/>
    <x v="4"/>
    <d v="2022-03-19T00:00:00"/>
    <s v="540202365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664"/>
    <n v="1250254402"/>
    <x v="4"/>
    <d v="2022-03-19T00:00:00"/>
    <s v="54020236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673"/>
    <n v="1250254403"/>
    <x v="4"/>
    <d v="2022-03-19T00:00:00"/>
    <s v="540202487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680"/>
    <n v="1250254401"/>
    <x v="4"/>
    <d v="2022-03-19T00:00:00"/>
    <s v="54020240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682"/>
    <n v="1250254404"/>
    <x v="4"/>
    <d v="2022-03-19T00:00:00"/>
    <s v="54020241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685"/>
    <n v="1250254405"/>
    <x v="4"/>
    <d v="2022-03-19T00:00:00"/>
    <s v="540202419 "/>
    <m/>
    <m/>
    <n v="86"/>
    <s v="21/03/2022"/>
    <x v="1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687"/>
    <n v="1250254406"/>
    <x v="4"/>
    <d v="2022-03-19T00:00:00"/>
    <s v="54020242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00"/>
    <n v="1250254408"/>
    <x v="4"/>
    <d v="2022-03-19T00:00:00"/>
    <s v="540202492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01"/>
    <n v="1250254407"/>
    <x v="4"/>
    <d v="2022-03-19T00:00:00"/>
    <s v="540202423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703"/>
    <n v="1250254409"/>
    <x v="4"/>
    <d v="2022-03-19T00:00:00"/>
    <s v="54020249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12"/>
    <n v="1250254412"/>
    <x v="4"/>
    <d v="2022-03-19T00:00:00"/>
    <s v="540202425 "/>
    <m/>
    <m/>
    <n v="86"/>
    <s v="24/03/2022"/>
    <x v="2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718"/>
    <n v="1250254410"/>
    <x v="4"/>
    <d v="2022-03-19T00:00:00"/>
    <s v="540202498 "/>
    <m/>
    <m/>
    <n v="86"/>
    <s v="28/03/2022"/>
    <x v="33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722"/>
    <n v="1250254411"/>
    <x v="4"/>
    <d v="2022-03-19T00:00:00"/>
    <s v="54020249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23"/>
    <n v="1250254413"/>
    <x v="4"/>
    <d v="2022-03-19T00:00:00"/>
    <s v="540202497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42"/>
    <n v="1250254414"/>
    <x v="4"/>
    <d v="2022-03-19T00:00:00"/>
    <s v="540202370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50"/>
    <n v="1250254415"/>
    <x v="4"/>
    <d v="2022-03-19T00:00:00"/>
    <s v="540202368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762"/>
    <n v="1250254419"/>
    <x v="4"/>
    <d v="2022-03-19T00:00:00"/>
    <s v="540202482 "/>
    <m/>
    <m/>
    <n v="86"/>
    <s v="23/03/2022"/>
    <x v="27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783"/>
    <n v="1250254416"/>
    <x v="4"/>
    <d v="2022-03-19T00:00:00"/>
    <s v="540202371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785"/>
    <n v="1250254417"/>
    <x v="4"/>
    <d v="2022-03-19T00:00:00"/>
    <s v="540202372 "/>
    <m/>
    <m/>
    <n v="86"/>
    <s v="30/03/2022"/>
    <x v="34"/>
    <s v="Não"/>
    <s v=""/>
    <s v=""/>
    <m/>
    <s v=""/>
    <m/>
    <m/>
    <s v="          "/>
    <e v="#N/A"/>
    <m/>
    <s v=""/>
    <e v="#N/A"/>
    <m/>
    <s v=""/>
    <m/>
    <m/>
    <x v="2"/>
    <s v=""/>
    <s v=""/>
    <x v="1"/>
    <e v="#N/A"/>
    <m/>
    <m/>
    <m/>
    <m/>
    <m/>
    <m/>
    <m/>
    <m/>
    <m/>
  </r>
  <r>
    <n v="80537786"/>
    <n v="1250254418"/>
    <x v="4"/>
    <d v="2022-03-19T00:00:00"/>
    <s v="540202374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793"/>
    <n v="1250254420"/>
    <x v="4"/>
    <d v="2022-03-19T00:00:00"/>
    <s v="540202375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2"/>
    <s v=""/>
    <s v=""/>
    <x v="2"/>
    <e v="#N/A"/>
    <m/>
    <m/>
    <m/>
    <m/>
    <m/>
    <m/>
    <m/>
    <m/>
    <m/>
  </r>
  <r>
    <n v="80537794"/>
    <n v="1250254421"/>
    <x v="4"/>
    <d v="2022-03-19T00:00:00"/>
    <s v="540202386 "/>
    <m/>
    <m/>
    <n v="86"/>
    <s v=""/>
    <x v="7"/>
    <s v="Não"/>
    <s v=""/>
    <s v=""/>
    <m/>
    <s v=""/>
    <m/>
    <m/>
    <s v="          "/>
    <e v="#N/A"/>
    <m/>
    <s v=""/>
    <e v="#N/A"/>
    <m/>
    <s v=""/>
    <m/>
    <m/>
    <x v="4"/>
    <s v=""/>
    <s v=""/>
    <x v="2"/>
    <e v="#N/A"/>
    <m/>
    <m/>
    <m/>
    <m/>
    <m/>
    <m/>
    <m/>
    <m/>
    <m/>
  </r>
  <r>
    <n v="80537806"/>
    <n v="1250254422"/>
    <x v="4"/>
    <d v="2022-03-19T00:00:00"/>
    <s v="540202401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812"/>
    <n v="1250254424"/>
    <x v="4"/>
    <d v="2022-03-19T00:00:00"/>
    <s v="540202388 "/>
    <m/>
    <m/>
    <n v="86"/>
    <s v="22/03/2022"/>
    <x v="5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  <r>
    <n v="80537820"/>
    <n v="1250254423"/>
    <x v="4"/>
    <d v="2022-03-19T00:00:00"/>
    <s v="540202402 "/>
    <m/>
    <m/>
    <n v="86"/>
    <s v="25/03/2022"/>
    <x v="4"/>
    <s v="Não"/>
    <s v=""/>
    <s v=""/>
    <m/>
    <s v=""/>
    <m/>
    <m/>
    <s v="          "/>
    <e v="#N/A"/>
    <m/>
    <s v=""/>
    <e v="#N/A"/>
    <m/>
    <s v=""/>
    <m/>
    <m/>
    <x v="4"/>
    <s v=""/>
    <s v=""/>
    <x v="1"/>
    <e v="#N/A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L8" firstHeaderRow="1" firstDataRow="2" firstDataCol="1"/>
  <pivotFields count="40">
    <pivotField dataField="1"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4"/>
        <item x="5"/>
        <item x="1"/>
        <item x="6"/>
        <item x="7"/>
        <item x="0"/>
        <item x="3"/>
        <item x="8"/>
        <item x="2"/>
        <item x="9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ntagem de Lief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40"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 defaultSubtotal="0">
      <items count="41">
        <item x="7"/>
        <item x="14"/>
        <item x="9"/>
        <item x="22"/>
        <item x="19"/>
        <item x="35"/>
        <item x="12"/>
        <item x="36"/>
        <item x="30"/>
        <item x="16"/>
        <item x="29"/>
        <item x="10"/>
        <item x="11"/>
        <item x="25"/>
        <item x="8"/>
        <item x="39"/>
        <item x="15"/>
        <item x="32"/>
        <item x="0"/>
        <item x="21"/>
        <item x="17"/>
        <item x="31"/>
        <item x="23"/>
        <item x="26"/>
        <item x="18"/>
        <item x="2"/>
        <item x="13"/>
        <item x="1"/>
        <item x="5"/>
        <item x="3"/>
        <item x="27"/>
        <item x="6"/>
        <item x="24"/>
        <item x="28"/>
        <item x="4"/>
        <item x="20"/>
        <item x="33"/>
        <item x="37"/>
        <item x="34"/>
        <item x="38"/>
        <item x="4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">
        <item x="0"/>
        <item x="2"/>
        <item x="1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Liefer" fld="0" subtotal="count" baseField="0" baseItem="5289891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showGridLines="0" topLeftCell="A4" workbookViewId="0">
      <selection activeCell="B21" sqref="B21:B23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3" width="26.85546875" bestFit="1" customWidth="1"/>
    <col min="5" max="5" width="12" bestFit="1" customWidth="1"/>
    <col min="6" max="6" width="11.5703125" bestFit="1" customWidth="1"/>
    <col min="7" max="7" width="11.7109375" bestFit="1" customWidth="1"/>
    <col min="8" max="8" width="5.140625" customWidth="1"/>
    <col min="9" max="9" width="13.5703125" bestFit="1" customWidth="1"/>
    <col min="10" max="10" width="4" customWidth="1"/>
    <col min="11" max="11" width="5.5703125" customWidth="1"/>
    <col min="12" max="12" width="10.7109375" bestFit="1" customWidth="1"/>
  </cols>
  <sheetData>
    <row r="1" spans="1:12" x14ac:dyDescent="0.25">
      <c r="A1" s="35" t="s">
        <v>591</v>
      </c>
      <c r="B1" s="35" t="s">
        <v>592</v>
      </c>
    </row>
    <row r="2" spans="1:12" x14ac:dyDescent="0.25">
      <c r="A2" s="35" t="s">
        <v>589</v>
      </c>
      <c r="C2" t="s">
        <v>593</v>
      </c>
      <c r="D2" t="s">
        <v>594</v>
      </c>
      <c r="E2" t="s">
        <v>595</v>
      </c>
      <c r="F2" t="s">
        <v>596</v>
      </c>
      <c r="G2" t="s">
        <v>597</v>
      </c>
      <c r="H2" t="s">
        <v>31</v>
      </c>
      <c r="I2" t="s">
        <v>598</v>
      </c>
      <c r="J2" t="s">
        <v>448</v>
      </c>
      <c r="K2" t="s">
        <v>599</v>
      </c>
      <c r="L2" t="s">
        <v>590</v>
      </c>
    </row>
    <row r="3" spans="1:12" x14ac:dyDescent="0.25">
      <c r="A3" s="36" t="s">
        <v>320</v>
      </c>
      <c r="B3" s="37">
        <v>18</v>
      </c>
      <c r="C3" s="37"/>
      <c r="D3" s="37">
        <v>33</v>
      </c>
      <c r="E3" s="37">
        <v>12</v>
      </c>
      <c r="F3" s="37"/>
      <c r="G3" s="37">
        <v>45</v>
      </c>
      <c r="H3" s="37">
        <v>8</v>
      </c>
      <c r="I3" s="37">
        <v>1</v>
      </c>
      <c r="J3" s="37">
        <v>8</v>
      </c>
      <c r="K3" s="37"/>
      <c r="L3" s="37">
        <v>125</v>
      </c>
    </row>
    <row r="4" spans="1:12" x14ac:dyDescent="0.25">
      <c r="A4" s="36" t="s">
        <v>167</v>
      </c>
      <c r="B4" s="37">
        <v>17</v>
      </c>
      <c r="C4" s="37"/>
      <c r="D4" s="37">
        <v>26</v>
      </c>
      <c r="E4" s="37">
        <v>28</v>
      </c>
      <c r="F4" s="37">
        <v>1</v>
      </c>
      <c r="G4" s="37">
        <v>60</v>
      </c>
      <c r="H4" s="37">
        <v>7</v>
      </c>
      <c r="I4" s="37"/>
      <c r="J4" s="37">
        <v>13</v>
      </c>
      <c r="K4" s="37"/>
      <c r="L4" s="37">
        <v>152</v>
      </c>
    </row>
    <row r="5" spans="1:12" x14ac:dyDescent="0.25">
      <c r="A5" s="36" t="s">
        <v>588</v>
      </c>
      <c r="B5" s="37">
        <v>89</v>
      </c>
      <c r="C5" s="37"/>
      <c r="D5" s="37"/>
      <c r="E5" s="37">
        <v>36</v>
      </c>
      <c r="F5" s="37"/>
      <c r="G5" s="37"/>
      <c r="H5" s="37">
        <v>1</v>
      </c>
      <c r="I5" s="37"/>
      <c r="J5" s="37">
        <v>33</v>
      </c>
      <c r="K5" s="37">
        <v>56</v>
      </c>
      <c r="L5" s="37">
        <v>215</v>
      </c>
    </row>
    <row r="6" spans="1:12" x14ac:dyDescent="0.25">
      <c r="A6" s="36" t="s">
        <v>44</v>
      </c>
      <c r="B6" s="37">
        <v>8</v>
      </c>
      <c r="C6" s="37">
        <v>1</v>
      </c>
      <c r="D6" s="37">
        <v>16</v>
      </c>
      <c r="E6" s="37">
        <v>7</v>
      </c>
      <c r="F6" s="37">
        <v>1</v>
      </c>
      <c r="G6" s="37">
        <v>74</v>
      </c>
      <c r="H6" s="37">
        <v>5</v>
      </c>
      <c r="I6" s="37"/>
      <c r="J6" s="37">
        <v>8</v>
      </c>
      <c r="K6" s="37"/>
      <c r="L6" s="37">
        <v>120</v>
      </c>
    </row>
    <row r="7" spans="1:12" x14ac:dyDescent="0.25">
      <c r="A7" s="36" t="s">
        <v>461</v>
      </c>
      <c r="B7" s="37">
        <v>16</v>
      </c>
      <c r="C7" s="37"/>
      <c r="D7" s="37">
        <v>37</v>
      </c>
      <c r="E7" s="37">
        <v>13</v>
      </c>
      <c r="F7" s="37">
        <v>2</v>
      </c>
      <c r="G7" s="37">
        <v>32</v>
      </c>
      <c r="H7" s="37">
        <v>9</v>
      </c>
      <c r="I7" s="37"/>
      <c r="J7" s="37">
        <v>14</v>
      </c>
      <c r="K7" s="37"/>
      <c r="L7" s="37">
        <v>123</v>
      </c>
    </row>
    <row r="8" spans="1:12" x14ac:dyDescent="0.25">
      <c r="A8" s="36" t="s">
        <v>590</v>
      </c>
      <c r="B8" s="37">
        <v>148</v>
      </c>
      <c r="C8" s="37">
        <v>1</v>
      </c>
      <c r="D8" s="37">
        <v>112</v>
      </c>
      <c r="E8" s="37">
        <v>96</v>
      </c>
      <c r="F8" s="37">
        <v>4</v>
      </c>
      <c r="G8" s="37">
        <v>211</v>
      </c>
      <c r="H8" s="37">
        <v>30</v>
      </c>
      <c r="I8" s="37">
        <v>1</v>
      </c>
      <c r="J8" s="37">
        <v>76</v>
      </c>
      <c r="K8" s="37">
        <v>56</v>
      </c>
      <c r="L8" s="37">
        <v>735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C17" sqref="C17"/>
    </sheetView>
  </sheetViews>
  <sheetFormatPr defaultRowHeight="15" x14ac:dyDescent="0.25"/>
  <cols>
    <col min="1" max="1" width="34.7109375" customWidth="1"/>
    <col min="2" max="2" width="18.5703125" customWidth="1"/>
    <col min="3" max="3" width="32.42578125" bestFit="1" customWidth="1"/>
  </cols>
  <sheetData>
    <row r="3" spans="1:2" x14ac:dyDescent="0.25">
      <c r="A3" s="35" t="s">
        <v>589</v>
      </c>
      <c r="B3" t="s">
        <v>591</v>
      </c>
    </row>
    <row r="4" spans="1:2" x14ac:dyDescent="0.25">
      <c r="A4" s="36" t="s">
        <v>640</v>
      </c>
      <c r="B4" s="37">
        <v>264</v>
      </c>
    </row>
    <row r="5" spans="1:2" x14ac:dyDescent="0.25">
      <c r="A5" s="36" t="s">
        <v>641</v>
      </c>
      <c r="B5" s="37">
        <v>244</v>
      </c>
    </row>
    <row r="6" spans="1:2" x14ac:dyDescent="0.25">
      <c r="A6" s="36" t="s">
        <v>642</v>
      </c>
      <c r="B6" s="37">
        <v>171</v>
      </c>
    </row>
    <row r="7" spans="1:2" x14ac:dyDescent="0.25">
      <c r="A7" s="36" t="s">
        <v>599</v>
      </c>
      <c r="B7" s="37">
        <v>56</v>
      </c>
    </row>
    <row r="8" spans="1:2" x14ac:dyDescent="0.25">
      <c r="A8" s="36" t="s">
        <v>590</v>
      </c>
      <c r="B8" s="37">
        <v>735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O873"/>
  <sheetViews>
    <sheetView showGridLines="0" tabSelected="1" zoomScale="93" zoomScaleNormal="93" workbookViewId="0">
      <pane xSplit="5" topLeftCell="Z1" activePane="topRight" state="frozen"/>
      <selection pane="topRight" activeCell="AG737" sqref="AG737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1.7109375" style="16" hidden="1" customWidth="1"/>
    <col min="6" max="6" width="11.7109375" style="16" customWidth="1"/>
    <col min="7" max="7" width="16.28515625" style="3" bestFit="1" customWidth="1"/>
    <col min="8" max="8" width="14.28515625" style="3" bestFit="1" customWidth="1"/>
    <col min="9" max="9" width="16.28515625" style="17" bestFit="1" customWidth="1"/>
    <col min="10" max="10" width="17.85546875" style="15" hidden="1" customWidth="1"/>
    <col min="11" max="11" width="17.85546875" style="15" bestFit="1" customWidth="1"/>
    <col min="12" max="12" width="18.28515625" style="15" bestFit="1" customWidth="1"/>
    <col min="13" max="14" width="10.7109375" style="15" bestFit="1" customWidth="1"/>
    <col min="15" max="15" width="17" style="21" bestFit="1" customWidth="1"/>
    <col min="16" max="16" width="17.7109375" style="3" bestFit="1" customWidth="1"/>
    <col min="17" max="17" width="19.140625" style="3" bestFit="1" customWidth="1"/>
    <col min="18" max="18" width="31" style="3" bestFit="1" customWidth="1"/>
    <col min="19" max="19" width="11" style="16" bestFit="1" customWidth="1"/>
    <col min="20" max="20" width="15.5703125" style="22" hidden="1" customWidth="1"/>
    <col min="21" max="21" width="15.5703125" style="22" customWidth="1"/>
    <col min="22" max="22" width="14.7109375" style="17" bestFit="1" customWidth="1"/>
    <col min="23" max="23" width="13.140625" style="1" hidden="1" customWidth="1"/>
    <col min="24" max="24" width="13.140625" style="1" customWidth="1"/>
    <col min="25" max="25" width="12" style="18" bestFit="1" customWidth="1"/>
    <col min="26" max="27" width="21.42578125" style="3" customWidth="1"/>
    <col min="28" max="28" width="14.28515625" style="15" customWidth="1"/>
    <col min="29" max="29" width="18" style="1" hidden="1" customWidth="1"/>
    <col min="30" max="31" width="18" style="1" customWidth="1"/>
    <col min="32" max="32" width="19" style="32" hidden="1" customWidth="1"/>
    <col min="33" max="33" width="19" style="32" bestFit="1" customWidth="1"/>
    <col min="34" max="34" width="12" style="3" bestFit="1" customWidth="1"/>
    <col min="35" max="36" width="14.5703125" style="23" bestFit="1" customWidth="1"/>
    <col min="37" max="37" width="14.5703125" style="23" customWidth="1"/>
    <col min="38" max="38" width="15.28515625" style="23" bestFit="1" customWidth="1"/>
    <col min="39" max="39" width="14.5703125" style="23" bestFit="1" customWidth="1"/>
    <col min="40" max="40" width="16" style="3" customWidth="1"/>
    <col min="41" max="41" width="7.85546875" style="3" bestFit="1" customWidth="1"/>
    <col min="42" max="16384" width="9.140625" style="25"/>
  </cols>
  <sheetData>
    <row r="1" spans="1:41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38" t="s">
        <v>28</v>
      </c>
      <c r="G1" s="4" t="s">
        <v>28</v>
      </c>
      <c r="H1" s="4" t="s">
        <v>28</v>
      </c>
      <c r="I1" s="4" t="s">
        <v>28</v>
      </c>
      <c r="J1" s="4" t="s">
        <v>31</v>
      </c>
      <c r="K1" s="4" t="s">
        <v>31</v>
      </c>
      <c r="L1" s="5" t="s">
        <v>31</v>
      </c>
      <c r="M1" s="6" t="s">
        <v>28</v>
      </c>
      <c r="N1" s="6" t="s">
        <v>28</v>
      </c>
      <c r="O1" s="7" t="s">
        <v>29</v>
      </c>
      <c r="P1" s="8" t="s">
        <v>31</v>
      </c>
      <c r="Q1" s="8" t="s">
        <v>29</v>
      </c>
      <c r="R1" s="9" t="s">
        <v>28</v>
      </c>
      <c r="S1" s="9" t="s">
        <v>31</v>
      </c>
      <c r="T1" s="9" t="s">
        <v>28</v>
      </c>
      <c r="U1" s="9" t="s">
        <v>28</v>
      </c>
      <c r="V1" s="9" t="s">
        <v>28</v>
      </c>
      <c r="W1" s="9" t="s">
        <v>28</v>
      </c>
      <c r="X1" s="9" t="s">
        <v>28</v>
      </c>
      <c r="Y1" s="9" t="s">
        <v>31</v>
      </c>
      <c r="Z1" s="4" t="s">
        <v>42</v>
      </c>
      <c r="AA1" s="4" t="s">
        <v>28</v>
      </c>
      <c r="AB1" s="9" t="s">
        <v>31</v>
      </c>
      <c r="AC1" s="9" t="s">
        <v>31</v>
      </c>
      <c r="AD1" s="9" t="s">
        <v>31</v>
      </c>
      <c r="AE1" s="9" t="s">
        <v>31</v>
      </c>
      <c r="AF1" s="30" t="s">
        <v>28</v>
      </c>
      <c r="AG1" s="30" t="s">
        <v>28</v>
      </c>
      <c r="AH1" s="9" t="s">
        <v>28</v>
      </c>
      <c r="AI1" s="9" t="s">
        <v>8</v>
      </c>
      <c r="AJ1" s="9" t="s">
        <v>8</v>
      </c>
      <c r="AK1" s="9" t="s">
        <v>8</v>
      </c>
      <c r="AL1" s="9" t="s">
        <v>8</v>
      </c>
      <c r="AM1" s="9" t="s">
        <v>8</v>
      </c>
      <c r="AN1" s="9" t="s">
        <v>31</v>
      </c>
      <c r="AO1" s="9" t="s">
        <v>31</v>
      </c>
    </row>
    <row r="2" spans="1:41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38" t="s">
        <v>36</v>
      </c>
      <c r="G2" s="4" t="s">
        <v>33</v>
      </c>
      <c r="H2" s="4" t="s">
        <v>450</v>
      </c>
      <c r="I2" s="4" t="s">
        <v>34</v>
      </c>
      <c r="J2" s="4" t="s">
        <v>35</v>
      </c>
      <c r="K2" s="4" t="s">
        <v>35</v>
      </c>
      <c r="L2" s="5"/>
      <c r="M2" s="6"/>
      <c r="N2" s="6"/>
      <c r="O2" s="7" t="s">
        <v>32</v>
      </c>
      <c r="P2" s="8"/>
      <c r="Q2" s="8" t="s">
        <v>32</v>
      </c>
      <c r="R2" s="9"/>
      <c r="S2" s="9" t="s">
        <v>35</v>
      </c>
      <c r="T2" s="9" t="s">
        <v>37</v>
      </c>
      <c r="U2" s="9" t="s">
        <v>37</v>
      </c>
      <c r="V2" s="9" t="s">
        <v>37</v>
      </c>
      <c r="W2" s="9" t="s">
        <v>37</v>
      </c>
      <c r="X2" s="9" t="s">
        <v>37</v>
      </c>
      <c r="Y2" s="9" t="s">
        <v>38</v>
      </c>
      <c r="Z2" s="4" t="s">
        <v>9</v>
      </c>
      <c r="AA2" s="4" t="s">
        <v>451</v>
      </c>
      <c r="AB2" s="9" t="s">
        <v>35</v>
      </c>
      <c r="AC2" s="9" t="s">
        <v>35</v>
      </c>
      <c r="AD2" s="9" t="s">
        <v>35</v>
      </c>
      <c r="AE2" s="9" t="s">
        <v>35</v>
      </c>
      <c r="AF2" s="30" t="s">
        <v>36</v>
      </c>
      <c r="AG2" s="30" t="s">
        <v>36</v>
      </c>
      <c r="AH2" s="9" t="s">
        <v>39</v>
      </c>
      <c r="AI2" s="9" t="s">
        <v>32</v>
      </c>
      <c r="AJ2" s="9" t="s">
        <v>40</v>
      </c>
      <c r="AK2" s="9" t="s">
        <v>40</v>
      </c>
      <c r="AL2" s="9" t="s">
        <v>40</v>
      </c>
      <c r="AM2" s="9" t="s">
        <v>40</v>
      </c>
      <c r="AN2" s="9"/>
      <c r="AO2" s="9" t="s">
        <v>35</v>
      </c>
    </row>
    <row r="3" spans="1:41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39" t="s">
        <v>0</v>
      </c>
      <c r="G3" s="11" t="s">
        <v>25</v>
      </c>
      <c r="H3" s="11" t="s">
        <v>449</v>
      </c>
      <c r="I3" s="11" t="s">
        <v>21</v>
      </c>
      <c r="J3" s="11" t="s">
        <v>1</v>
      </c>
      <c r="K3" s="11" t="s">
        <v>1</v>
      </c>
      <c r="L3" s="11" t="s">
        <v>41</v>
      </c>
      <c r="M3" s="12" t="s">
        <v>165</v>
      </c>
      <c r="N3" s="12" t="s">
        <v>18</v>
      </c>
      <c r="O3" s="13" t="s">
        <v>3</v>
      </c>
      <c r="P3" s="11" t="s">
        <v>166</v>
      </c>
      <c r="Q3" s="11" t="s">
        <v>23</v>
      </c>
      <c r="R3" s="11" t="s">
        <v>22</v>
      </c>
      <c r="S3" s="11" t="s">
        <v>17</v>
      </c>
      <c r="T3" s="11" t="s">
        <v>19</v>
      </c>
      <c r="U3" s="11" t="s">
        <v>19</v>
      </c>
      <c r="V3" s="11" t="s">
        <v>4</v>
      </c>
      <c r="W3" s="11" t="s">
        <v>24</v>
      </c>
      <c r="X3" s="11" t="s">
        <v>24</v>
      </c>
      <c r="Y3" s="11" t="s">
        <v>20</v>
      </c>
      <c r="Z3" s="11" t="s">
        <v>9</v>
      </c>
      <c r="AA3" s="11" t="s">
        <v>451</v>
      </c>
      <c r="AB3" s="11" t="s">
        <v>446</v>
      </c>
      <c r="AC3" s="11" t="s">
        <v>14</v>
      </c>
      <c r="AD3" s="11" t="s">
        <v>14</v>
      </c>
      <c r="AE3" s="11" t="s">
        <v>639</v>
      </c>
      <c r="AF3" s="31" t="s">
        <v>6</v>
      </c>
      <c r="AG3" s="31" t="s">
        <v>6</v>
      </c>
      <c r="AH3" s="11" t="s">
        <v>7</v>
      </c>
      <c r="AI3" s="11" t="s">
        <v>11</v>
      </c>
      <c r="AJ3" s="11" t="s">
        <v>26</v>
      </c>
      <c r="AK3" s="11" t="s">
        <v>27</v>
      </c>
      <c r="AL3" s="11" t="s">
        <v>12</v>
      </c>
      <c r="AM3" s="11" t="s">
        <v>13</v>
      </c>
      <c r="AN3" s="11" t="s">
        <v>8</v>
      </c>
      <c r="AO3" s="11" t="s">
        <v>10</v>
      </c>
    </row>
    <row r="4" spans="1:41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VLOOKUP(A4,[2]ImportationMaterialProgrammingE!B$3:C$1048576,2,0)</f>
        <v xml:space="preserve">540200950 </v>
      </c>
      <c r="F4" s="40">
        <v>540200950</v>
      </c>
      <c r="G4" s="3" t="s">
        <v>585</v>
      </c>
      <c r="H4" s="3" t="s">
        <v>452</v>
      </c>
      <c r="I4" s="17">
        <v>58</v>
      </c>
      <c r="J4" s="15" t="str">
        <f>IF(VLOOKUP(A4,[2]ImportationMaterialProgrammingE!B$4:U$1048576,20,0)=0,"",VLOOKUP(A4,[2]ImportationMaterialProgrammingE!B$4:U$1048576,20,0))</f>
        <v>15/02/2022</v>
      </c>
      <c r="K4" s="15" t="s">
        <v>600</v>
      </c>
      <c r="L4" s="15" t="str">
        <f>IF(VLOOKUP(A4,[2]ImportationMaterialProgrammingE!B$3:Y$1048576,24,0)&lt;&gt;"","Sim","Não")</f>
        <v>Não</v>
      </c>
      <c r="M4" s="15" t="str">
        <f>IF(VLOOKUP(A4,[2]ImportationMaterialProgrammingE!B:X,23,0)="DTA TRANSP",VLOOKUP(A4,[2]ImportationMaterialProgrammingE!B:V,21,0),"")</f>
        <v/>
      </c>
      <c r="N4" s="15" t="str">
        <f>IF(VLOOKUP(A4,[2]ImportationMaterialProgrammingE!B:Y,24,0)=0,"",VLOOKUP(A4,[2]ImportationMaterialProgrammingE!B:Y,24,0))</f>
        <v/>
      </c>
      <c r="P4" s="3" t="str">
        <f>IF(AND(O4&gt;=-0.1,O4&lt;=0.1,O4&lt;&gt;""),"Remover bloqueio","")</f>
        <v/>
      </c>
      <c r="R4" s="3" t="s">
        <v>586</v>
      </c>
      <c r="S4" s="16" t="str">
        <f>VLOOKUP(A4,[2]ImportationMaterialProgrammingE!B:AN,39,0)</f>
        <v>2203431902</v>
      </c>
      <c r="T4" s="22">
        <f>VLOOKUP(F4,[3]Relatório!$A$1:$AK$65536,29,0)</f>
        <v>44613</v>
      </c>
      <c r="U4" s="22">
        <v>44613</v>
      </c>
      <c r="V4" s="17" t="str">
        <f>VLOOKUP(A4,[2]ImportationMaterialProgrammingE!B:F,5,0)</f>
        <v>VERDE</v>
      </c>
      <c r="W4" s="22">
        <f>VLOOKUP(F4,[3]Relatório!$A$1:$AK$65536,33,0)</f>
        <v>44614</v>
      </c>
      <c r="X4" s="22">
        <v>44614</v>
      </c>
      <c r="Y4" s="18">
        <f ca="1">IF(X4&lt;&gt;"",15-_xlfn.DAYS(NOW(),X4),"")</f>
        <v>-14</v>
      </c>
      <c r="AB4" s="15" t="str">
        <f>VLOOKUP(A4,[2]ImportationMaterialProgrammingE!B:X,23,0)</f>
        <v>FINALIZADO</v>
      </c>
      <c r="AC4" s="1" t="str">
        <f>IF(AB4="DTA TRANSP","",VLOOKUP(A4,[2]ImportationMaterialProgrammingE!$B:$V,21,0))</f>
        <v>23/02/2022</v>
      </c>
      <c r="AD4" s="1" t="s">
        <v>603</v>
      </c>
      <c r="AE4" s="1" t="str">
        <f>IF(K4="","Sem Data de Falta",IF(AD4="","Sem programação e com data de falta","Programado"))</f>
        <v>Programado</v>
      </c>
      <c r="AF4" s="22">
        <f>VLOOKUP(F4,[3]Relatório!$A$1:$AK$65536,36,0)</f>
        <v>44614</v>
      </c>
      <c r="AG4" s="22">
        <v>44614</v>
      </c>
      <c r="AH4" s="3" t="s">
        <v>457</v>
      </c>
      <c r="AJ4" s="24"/>
      <c r="AK4" s="24"/>
      <c r="AL4" s="24"/>
      <c r="AM4" s="24"/>
    </row>
    <row r="5" spans="1:41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VLOOKUP(A5,[2]ImportationMaterialProgrammingE!B$3:C$1048576,2,0)</f>
        <v xml:space="preserve">540200957 </v>
      </c>
      <c r="F5" s="40">
        <v>540200957</v>
      </c>
      <c r="G5" s="3" t="s">
        <v>585</v>
      </c>
      <c r="H5" s="3" t="s">
        <v>452</v>
      </c>
      <c r="I5" s="17" t="e">
        <f>#N/A</f>
        <v>#N/A</v>
      </c>
      <c r="J5" s="15" t="str">
        <f>IF(VLOOKUP(A5,[2]ImportationMaterialProgrammingE!B$4:U$1048576,20,0)=0,"",VLOOKUP(A5,[2]ImportationMaterialProgrammingE!B$4:U$1048576,20,0))</f>
        <v>22/02/2022</v>
      </c>
      <c r="K5" s="15" t="s">
        <v>601</v>
      </c>
      <c r="L5" s="15" t="str">
        <f>IF(VLOOKUP(A5,[2]ImportationMaterialProgrammingE!B$3:Y$1048576,24,0)&lt;&gt;"","Sim","Não")</f>
        <v>Não</v>
      </c>
      <c r="M5" s="15" t="str">
        <f>IF(VLOOKUP(A5,[2]ImportationMaterialProgrammingE!B:X,23,0)="DTA TRANSP",VLOOKUP(A5,[2]ImportationMaterialProgrammingE!B:V,21,0),"")</f>
        <v/>
      </c>
      <c r="N5" s="15" t="str">
        <f>IF(VLOOKUP(A5,[2]ImportationMaterialProgrammingE!B:Y,24,0)=0,"",VLOOKUP(A5,[2]ImportationMaterialProgrammingE!B:Y,24,0))</f>
        <v/>
      </c>
      <c r="P5" s="3" t="e">
        <f>#N/A</f>
        <v>#N/A</v>
      </c>
      <c r="R5" s="3" t="s">
        <v>586</v>
      </c>
      <c r="S5" s="16" t="str">
        <f>VLOOKUP(A5,[2]ImportationMaterialProgrammingE!B:AN,39,0)</f>
        <v>2203425503</v>
      </c>
      <c r="T5" s="22">
        <f>VLOOKUP(F5,[3]Relatório!$A$1:$AK$65536,29,0)</f>
        <v>44613</v>
      </c>
      <c r="U5" s="22">
        <v>44613</v>
      </c>
      <c r="V5" s="17" t="str">
        <f>VLOOKUP(A5,[2]ImportationMaterialProgrammingE!B:F,5,0)</f>
        <v>VERDE</v>
      </c>
      <c r="W5" s="22">
        <f>VLOOKUP(F5,[3]Relatório!$A$1:$AK$65536,33,0)</f>
        <v>44614</v>
      </c>
      <c r="X5" s="22">
        <v>44614</v>
      </c>
      <c r="Y5" s="18" t="e">
        <f>#N/A</f>
        <v>#N/A</v>
      </c>
      <c r="AB5" s="15" t="str">
        <f>VLOOKUP(A5,[2]ImportationMaterialProgrammingE!B:X,23,0)</f>
        <v>FINALIZADO</v>
      </c>
      <c r="AC5" s="1" t="str">
        <f>IF(AB5="DTA TRANSP","",VLOOKUP(A5,[2]ImportationMaterialProgrammingE!$B:$V,21,0))</f>
        <v>23/02/2022</v>
      </c>
      <c r="AD5" s="1" t="s">
        <v>603</v>
      </c>
      <c r="AE5" s="1" t="e">
        <f>#N/A</f>
        <v>#N/A</v>
      </c>
      <c r="AF5" s="22">
        <f>VLOOKUP(F5,[3]Relatório!$A$1:$AK$65536,36,0)</f>
        <v>44614</v>
      </c>
      <c r="AG5" s="22">
        <v>44614</v>
      </c>
      <c r="AH5" s="3" t="s">
        <v>457</v>
      </c>
      <c r="AJ5" s="24">
        <v>44615.588194444441</v>
      </c>
      <c r="AK5" s="24">
        <v>44615.647222222222</v>
      </c>
      <c r="AL5" s="24">
        <v>44615.838194444441</v>
      </c>
      <c r="AM5" s="24">
        <v>44616.131944444445</v>
      </c>
      <c r="AN5" s="3" t="s">
        <v>447</v>
      </c>
      <c r="AO5" s="3" t="s">
        <v>31</v>
      </c>
    </row>
    <row r="6" spans="1:41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VLOOKUP(A6,[2]ImportationMaterialProgrammingE!B$3:C$1048576,2,0)</f>
        <v xml:space="preserve">540200949 </v>
      </c>
      <c r="F6" s="40">
        <v>540200949</v>
      </c>
      <c r="G6" s="3" t="s">
        <v>585</v>
      </c>
      <c r="H6" s="3" t="s">
        <v>452</v>
      </c>
      <c r="I6" s="17" t="e">
        <f>#N/A</f>
        <v>#N/A</v>
      </c>
      <c r="J6" s="15" t="str">
        <f>IF(VLOOKUP(A6,[2]ImportationMaterialProgrammingE!B$4:U$1048576,20,0)=0,"",VLOOKUP(A6,[2]ImportationMaterialProgrammingE!B$4:U$1048576,20,0))</f>
        <v>21/02/2022</v>
      </c>
      <c r="K6" s="15" t="s">
        <v>602</v>
      </c>
      <c r="L6" s="15" t="str">
        <f>IF(VLOOKUP(A6,[2]ImportationMaterialProgrammingE!B$3:Y$1048576,24,0)&lt;&gt;"","Sim","Não")</f>
        <v>Não</v>
      </c>
      <c r="M6" s="15" t="str">
        <f>IF(VLOOKUP(A6,[2]ImportationMaterialProgrammingE!B:X,23,0)="DTA TRANSP",VLOOKUP(A6,[2]ImportationMaterialProgrammingE!B:V,21,0),"")</f>
        <v/>
      </c>
      <c r="N6" s="15" t="str">
        <f>IF(VLOOKUP(A6,[2]ImportationMaterialProgrammingE!B:Y,24,0)=0,"",VLOOKUP(A6,[2]ImportationMaterialProgrammingE!B:Y,24,0))</f>
        <v/>
      </c>
      <c r="P6" s="3" t="e">
        <f>#N/A</f>
        <v>#N/A</v>
      </c>
      <c r="R6" s="3" t="s">
        <v>586</v>
      </c>
      <c r="S6" s="16" t="str">
        <f>VLOOKUP(A6,[2]ImportationMaterialProgrammingE!B:AN,39,0)</f>
        <v>2203408293</v>
      </c>
      <c r="T6" s="22">
        <f>VLOOKUP(F6,[3]Relatório!$A$1:$AK$65536,29,0)</f>
        <v>44613</v>
      </c>
      <c r="U6" s="22">
        <v>44613</v>
      </c>
      <c r="V6" s="17" t="str">
        <f>VLOOKUP(A6,[2]ImportationMaterialProgrammingE!B:F,5,0)</f>
        <v>VERDE</v>
      </c>
      <c r="W6" s="22">
        <f>VLOOKUP(F6,[3]Relatório!$A$1:$AK$65536,33,0)</f>
        <v>44613</v>
      </c>
      <c r="X6" s="22">
        <v>44613</v>
      </c>
      <c r="Y6" s="18" t="e">
        <f>#N/A</f>
        <v>#N/A</v>
      </c>
      <c r="AB6" s="15" t="str">
        <f>VLOOKUP(A6,[2]ImportationMaterialProgrammingE!B:X,23,0)</f>
        <v>FINALIZADO</v>
      </c>
      <c r="AC6" s="1" t="str">
        <f>IF(AB6="DTA TRANSP","",VLOOKUP(A6,[2]ImportationMaterialProgrammingE!$B:$V,21,0))</f>
        <v>22/02/2022</v>
      </c>
      <c r="AD6" s="1" t="s">
        <v>601</v>
      </c>
      <c r="AE6" s="1" t="e">
        <f>#N/A</f>
        <v>#N/A</v>
      </c>
      <c r="AF6" s="22">
        <f>VLOOKUP(F6,[3]Relatório!$A$1:$AK$65536,36,0)</f>
        <v>44613</v>
      </c>
      <c r="AG6" s="22">
        <v>44613</v>
      </c>
      <c r="AH6" s="3" t="s">
        <v>457</v>
      </c>
      <c r="AJ6" s="24"/>
      <c r="AK6" s="24"/>
      <c r="AL6" s="24"/>
      <c r="AM6" s="24"/>
      <c r="AO6" s="3" t="s">
        <v>448</v>
      </c>
    </row>
    <row r="7" spans="1:41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VLOOKUP(A7,[2]ImportationMaterialProgrammingE!B$3:C$1048576,2,0)</f>
        <v xml:space="preserve">540200952 </v>
      </c>
      <c r="F7" s="40">
        <v>540200952</v>
      </c>
      <c r="G7" s="3" t="s">
        <v>585</v>
      </c>
      <c r="H7" s="3" t="s">
        <v>452</v>
      </c>
      <c r="I7" s="17" t="e">
        <f>#N/A</f>
        <v>#N/A</v>
      </c>
      <c r="J7" s="15" t="str">
        <f>IF(VLOOKUP(A7,[2]ImportationMaterialProgrammingE!B$4:U$1048576,20,0)=0,"",VLOOKUP(A7,[2]ImportationMaterialProgrammingE!B$4:U$1048576,20,0))</f>
        <v>23/02/2022</v>
      </c>
      <c r="K7" s="15" t="s">
        <v>603</v>
      </c>
      <c r="L7" s="15" t="str">
        <f>IF(VLOOKUP(A7,[2]ImportationMaterialProgrammingE!B$3:Y$1048576,24,0)&lt;&gt;"","Sim","Não")</f>
        <v>Não</v>
      </c>
      <c r="M7" s="15" t="str">
        <f>IF(VLOOKUP(A7,[2]ImportationMaterialProgrammingE!B:X,23,0)="DTA TRANSP",VLOOKUP(A7,[2]ImportationMaterialProgrammingE!B:V,21,0),"")</f>
        <v/>
      </c>
      <c r="N7" s="15" t="str">
        <f>IF(VLOOKUP(A7,[2]ImportationMaterialProgrammingE!B:Y,24,0)=0,"",VLOOKUP(A7,[2]ImportationMaterialProgrammingE!B:Y,24,0))</f>
        <v/>
      </c>
      <c r="P7" s="3" t="e">
        <f>#N/A</f>
        <v>#N/A</v>
      </c>
      <c r="R7" s="3" t="s">
        <v>586</v>
      </c>
      <c r="S7" s="16" t="str">
        <f>VLOOKUP(A7,[2]ImportationMaterialProgrammingE!B:AN,39,0)</f>
        <v>2203431708</v>
      </c>
      <c r="T7" s="22">
        <f>VLOOKUP(F7,[3]Relatório!$A$1:$AK$65536,29,0)</f>
        <v>44613</v>
      </c>
      <c r="U7" s="22">
        <v>44613</v>
      </c>
      <c r="V7" s="17" t="str">
        <f>VLOOKUP(A7,[2]ImportationMaterialProgrammingE!B:F,5,0)</f>
        <v>VERDE</v>
      </c>
      <c r="W7" s="22">
        <f>VLOOKUP(F7,[3]Relatório!$A$1:$AK$65536,33,0)</f>
        <v>44614</v>
      </c>
      <c r="X7" s="22">
        <v>44614</v>
      </c>
      <c r="Y7" s="18" t="e">
        <f>#N/A</f>
        <v>#N/A</v>
      </c>
      <c r="AB7" s="15" t="str">
        <f>VLOOKUP(A7,[2]ImportationMaterialProgrammingE!B:X,23,0)</f>
        <v>FINALIZADO</v>
      </c>
      <c r="AC7" s="1" t="str">
        <f>IF(AB7="DTA TRANSP","",VLOOKUP(A7,[2]ImportationMaterialProgrammingE!$B:$V,21,0))</f>
        <v>23/02/2022</v>
      </c>
      <c r="AD7" s="1" t="s">
        <v>603</v>
      </c>
      <c r="AE7" s="1" t="e">
        <f>#N/A</f>
        <v>#N/A</v>
      </c>
      <c r="AF7" s="22">
        <f>VLOOKUP(F7,[3]Relatório!$A$1:$AK$65536,36,0)</f>
        <v>44615</v>
      </c>
      <c r="AG7" s="22">
        <v>44615</v>
      </c>
      <c r="AH7" s="3" t="s">
        <v>457</v>
      </c>
      <c r="AJ7" s="24"/>
      <c r="AK7" s="24"/>
      <c r="AL7" s="24"/>
      <c r="AM7" s="24"/>
    </row>
    <row r="8" spans="1:41" hidden="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VLOOKUP(A8,[2]ImportationMaterialProgrammingE!B$3:C$1048576,2,0)</f>
        <v xml:space="preserve">540200953 </v>
      </c>
      <c r="F8" s="40">
        <v>540200953</v>
      </c>
      <c r="G8" s="3" t="s">
        <v>585</v>
      </c>
      <c r="H8" s="3" t="s">
        <v>452</v>
      </c>
      <c r="I8" s="17" t="e">
        <f>#N/A</f>
        <v>#N/A</v>
      </c>
      <c r="J8" s="15" t="str">
        <f>IF(VLOOKUP(A8,[2]ImportationMaterialProgrammingE!B$4:U$1048576,20,0)=0,"",VLOOKUP(A8,[2]ImportationMaterialProgrammingE!B$4:U$1048576,20,0))</f>
        <v>25/03/2022</v>
      </c>
      <c r="K8" s="15" t="s">
        <v>604</v>
      </c>
      <c r="L8" s="15" t="str">
        <f>IF(VLOOKUP(A8,[2]ImportationMaterialProgrammingE!B$3:Y$1048576,24,0)&lt;&gt;"","Sim","Não")</f>
        <v>Sim</v>
      </c>
      <c r="M8" s="15" t="str">
        <f>IF(VLOOKUP(A8,[2]ImportationMaterialProgrammingE!B:X,23,0)="DTA TRANSP",VLOOKUP(A8,[2]ImportationMaterialProgrammingE!B:V,21,0),"")</f>
        <v/>
      </c>
      <c r="N8" s="15" t="str">
        <f>IF(VLOOKUP(A8,[2]ImportationMaterialProgrammingE!B:Y,24,0)=0,"",VLOOKUP(A8,[2]ImportationMaterialProgrammingE!B:Y,24,0))</f>
        <v>04/03/2022</v>
      </c>
      <c r="P8" s="3" t="e">
        <f>#N/A</f>
        <v>#N/A</v>
      </c>
      <c r="R8" s="3" t="s">
        <v>586</v>
      </c>
      <c r="S8" s="16" t="str">
        <f>VLOOKUP(A8,[2]ImportationMaterialProgrammingE!B:AN,39,0)</f>
        <v>2204766878</v>
      </c>
      <c r="T8" s="22">
        <f>VLOOKUP(F8,[3]Relatório!$A$1:$AK$65536,29,0)</f>
        <v>44631</v>
      </c>
      <c r="U8" s="22">
        <v>44631</v>
      </c>
      <c r="V8" s="17" t="str">
        <f>VLOOKUP(A8,[2]ImportationMaterialProgrammingE!B:F,5,0)</f>
        <v>VERDE</v>
      </c>
      <c r="W8" s="22">
        <f>VLOOKUP(F8,[3]Relatório!$A$1:$AK$65536,33,0)</f>
        <v>44634</v>
      </c>
      <c r="X8" s="22">
        <v>44634</v>
      </c>
      <c r="Y8" s="18" t="e">
        <f>#N/A</f>
        <v>#N/A</v>
      </c>
      <c r="AB8" s="15" t="str">
        <f>VLOOKUP(A8,[2]ImportationMaterialProgrammingE!B:X,23,0)</f>
        <v>DTA EADI</v>
      </c>
      <c r="AC8" s="1" t="str">
        <f>IF(AB8="DTA TRANSP","",VLOOKUP(A8,[2]ImportationMaterialProgrammingE!$B:$V,21,0))</f>
        <v/>
      </c>
      <c r="AD8" s="1" t="s">
        <v>587</v>
      </c>
      <c r="AE8" s="1" t="e">
        <f>#N/A</f>
        <v>#N/A</v>
      </c>
      <c r="AF8" s="22" t="str">
        <f>VLOOKUP(F8,[3]Relatório!$A$1:$AK$65536,36,0)</f>
        <v/>
      </c>
      <c r="AG8" s="22" t="s">
        <v>587</v>
      </c>
      <c r="AJ8" s="24"/>
      <c r="AK8" s="24"/>
      <c r="AL8" s="24"/>
      <c r="AM8" s="24"/>
    </row>
    <row r="9" spans="1:41" hidden="1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VLOOKUP(A9,[2]ImportationMaterialProgrammingE!B$3:C$1048576,2,0)</f>
        <v xml:space="preserve">540200951 </v>
      </c>
      <c r="F9" s="40">
        <v>540200951</v>
      </c>
      <c r="G9" s="3" t="s">
        <v>585</v>
      </c>
      <c r="H9" s="3" t="s">
        <v>452</v>
      </c>
      <c r="I9" s="17" t="e">
        <f>#N/A</f>
        <v>#N/A</v>
      </c>
      <c r="J9" s="15" t="str">
        <f>IF(VLOOKUP(A9,[2]ImportationMaterialProgrammingE!B$4:U$1048576,20,0)=0,"",VLOOKUP(A9,[2]ImportationMaterialProgrammingE!B$4:U$1048576,20,0))</f>
        <v>22/03/2022</v>
      </c>
      <c r="K9" s="15" t="s">
        <v>605</v>
      </c>
      <c r="L9" s="15" t="str">
        <f>IF(VLOOKUP(A9,[2]ImportationMaterialProgrammingE!B$3:Y$1048576,24,0)&lt;&gt;"","Sim","Não")</f>
        <v>Não</v>
      </c>
      <c r="M9" s="15" t="str">
        <f>IF(VLOOKUP(A9,[2]ImportationMaterialProgrammingE!B:X,23,0)="DTA TRANSP",VLOOKUP(A9,[2]ImportationMaterialProgrammingE!B:V,21,0),"")</f>
        <v/>
      </c>
      <c r="N9" s="15" t="str">
        <f>IF(VLOOKUP(A9,[2]ImportationMaterialProgrammingE!B:Y,24,0)=0,"",VLOOKUP(A9,[2]ImportationMaterialProgrammingE!B:Y,24,0))</f>
        <v/>
      </c>
      <c r="P9" s="3" t="e">
        <f>#N/A</f>
        <v>#N/A</v>
      </c>
      <c r="R9" s="3" t="s">
        <v>456</v>
      </c>
      <c r="S9" s="16" t="str">
        <f>VLOOKUP(A9,[2]ImportationMaterialProgrammingE!B:AN,39,0)</f>
        <v>2204432279</v>
      </c>
      <c r="T9" s="22">
        <f>VLOOKUP(F9,[3]Relatório!$A$1:$AK$65536,29,0)</f>
        <v>44628</v>
      </c>
      <c r="U9" s="22">
        <v>44628</v>
      </c>
      <c r="V9" s="17" t="str">
        <f>VLOOKUP(A9,[2]ImportationMaterialProgrammingE!B:F,5,0)</f>
        <v>VERDE</v>
      </c>
      <c r="W9" s="22">
        <f>VLOOKUP(F9,[3]Relatório!$A$1:$AK$65536,33,0)</f>
        <v>44628</v>
      </c>
      <c r="X9" s="22">
        <v>44628</v>
      </c>
      <c r="Y9" s="18" t="e">
        <f>#N/A</f>
        <v>#N/A</v>
      </c>
      <c r="AB9" s="15" t="str">
        <f>VLOOKUP(A9,[2]ImportationMaterialProgrammingE!B:X,23,0)</f>
        <v>SBL</v>
      </c>
      <c r="AC9" s="1" t="str">
        <f>IF(AB9="DTA TRANSP","",VLOOKUP(A9,[2]ImportationMaterialProgrammingE!$B:$V,21,0))</f>
        <v/>
      </c>
      <c r="AD9" s="1" t="s">
        <v>587</v>
      </c>
      <c r="AE9" s="1" t="e">
        <f>#N/A</f>
        <v>#N/A</v>
      </c>
      <c r="AF9" s="22" t="str">
        <f>VLOOKUP(F9,[3]Relatório!$A$1:$AK$65536,36,0)</f>
        <v/>
      </c>
      <c r="AG9" s="22" t="s">
        <v>587</v>
      </c>
      <c r="AJ9" s="24"/>
      <c r="AK9" s="24"/>
      <c r="AL9" s="24"/>
      <c r="AM9" s="24"/>
    </row>
    <row r="10" spans="1:41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VLOOKUP(A10,[2]ImportationMaterialProgrammingE!B$3:C$1048576,2,0)</f>
        <v xml:space="preserve">540200761 </v>
      </c>
      <c r="F10" s="40">
        <v>540200761</v>
      </c>
      <c r="G10" s="3" t="s">
        <v>585</v>
      </c>
      <c r="H10" s="3" t="s">
        <v>452</v>
      </c>
      <c r="I10" s="17" t="e">
        <f>#N/A</f>
        <v>#N/A</v>
      </c>
      <c r="J10" s="15" t="str">
        <f>IF(VLOOKUP(A10,[2]ImportationMaterialProgrammingE!B$4:U$1048576,20,0)=0,"",VLOOKUP(A10,[2]ImportationMaterialProgrammingE!B$4:U$1048576,20,0))</f>
        <v>24/02/2022</v>
      </c>
      <c r="K10" s="15" t="s">
        <v>606</v>
      </c>
      <c r="L10" s="15" t="str">
        <f>IF(VLOOKUP(A10,[2]ImportationMaterialProgrammingE!B$3:Y$1048576,24,0)&lt;&gt;"","Sim","Não")</f>
        <v>Não</v>
      </c>
      <c r="M10" s="15" t="str">
        <f>IF(VLOOKUP(A10,[2]ImportationMaterialProgrammingE!B:X,23,0)="DTA TRANSP",VLOOKUP(A10,[2]ImportationMaterialProgrammingE!B:V,21,0),"")</f>
        <v/>
      </c>
      <c r="N10" s="15" t="str">
        <f>IF(VLOOKUP(A10,[2]ImportationMaterialProgrammingE!B:Y,24,0)=0,"",VLOOKUP(A10,[2]ImportationMaterialProgrammingE!B:Y,24,0))</f>
        <v/>
      </c>
      <c r="P10" s="3" t="e">
        <f>#N/A</f>
        <v>#N/A</v>
      </c>
      <c r="R10" s="3" t="s">
        <v>586</v>
      </c>
      <c r="S10" s="16" t="str">
        <f>VLOOKUP(A10,[2]ImportationMaterialProgrammingE!B:AN,39,0)</f>
        <v>2203609914</v>
      </c>
      <c r="T10" s="22">
        <f>VLOOKUP(F10,[3]Relatório!$A$1:$AK$65536,29,0)</f>
        <v>44615</v>
      </c>
      <c r="U10" s="22">
        <v>44615</v>
      </c>
      <c r="V10" s="17" t="str">
        <f>VLOOKUP(A10,[2]ImportationMaterialProgrammingE!B:F,5,0)</f>
        <v>VERDE</v>
      </c>
      <c r="W10" s="22">
        <f>VLOOKUP(F10,[3]Relatório!$A$1:$AK$65536,33,0)</f>
        <v>44615</v>
      </c>
      <c r="X10" s="22">
        <v>44615</v>
      </c>
      <c r="Y10" s="18" t="e">
        <f>#N/A</f>
        <v>#N/A</v>
      </c>
      <c r="AB10" s="15" t="str">
        <f>VLOOKUP(A10,[2]ImportationMaterialProgrammingE!B:X,23,0)</f>
        <v>FINALIZADO</v>
      </c>
      <c r="AC10" s="1" t="str">
        <f>IF(AB10="DTA TRANSP","",VLOOKUP(A10,[2]ImportationMaterialProgrammingE!$B:$V,21,0))</f>
        <v>24/02/2022</v>
      </c>
      <c r="AD10" s="1" t="s">
        <v>606</v>
      </c>
      <c r="AE10" s="1" t="e">
        <f>#N/A</f>
        <v>#N/A</v>
      </c>
      <c r="AF10" s="22">
        <f>VLOOKUP(F10,[3]Relatório!$A$1:$AK$65536,36,0)</f>
        <v>44615</v>
      </c>
      <c r="AG10" s="22">
        <v>44615</v>
      </c>
      <c r="AH10" s="3" t="s">
        <v>457</v>
      </c>
      <c r="AJ10" s="24"/>
      <c r="AK10" s="24"/>
      <c r="AL10" s="24"/>
      <c r="AM10" s="24"/>
    </row>
    <row r="11" spans="1:4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VLOOKUP(A11,[2]ImportationMaterialProgrammingE!B$3:C$1048576,2,0)</f>
        <v xml:space="preserve">540200954 </v>
      </c>
      <c r="F11" s="40">
        <v>540200954</v>
      </c>
      <c r="G11" s="3" t="s">
        <v>585</v>
      </c>
      <c r="H11" s="3" t="s">
        <v>452</v>
      </c>
      <c r="I11" s="17" t="e">
        <f>#N/A</f>
        <v>#N/A</v>
      </c>
      <c r="J11" s="15" t="str">
        <f>IF(VLOOKUP(A11,[2]ImportationMaterialProgrammingE!B$4:U$1048576,20,0)=0,"",VLOOKUP(A11,[2]ImportationMaterialProgrammingE!B$4:U$1048576,20,0))</f>
        <v>22/03/2022</v>
      </c>
      <c r="K11" s="15" t="s">
        <v>605</v>
      </c>
      <c r="L11" s="15" t="str">
        <f>IF(VLOOKUP(A11,[2]ImportationMaterialProgrammingE!B$3:Y$1048576,24,0)&lt;&gt;"","Sim","Não")</f>
        <v>Sim</v>
      </c>
      <c r="M11" s="15" t="str">
        <f>IF(VLOOKUP(A11,[2]ImportationMaterialProgrammingE!B:X,23,0)="DTA TRANSP",VLOOKUP(A11,[2]ImportationMaterialProgrammingE!B:V,21,0),"")</f>
        <v/>
      </c>
      <c r="N11" s="15" t="str">
        <f>IF(VLOOKUP(A11,[2]ImportationMaterialProgrammingE!B:Y,24,0)=0,"",VLOOKUP(A11,[2]ImportationMaterialProgrammingE!B:Y,24,0))</f>
        <v>04/03/2022</v>
      </c>
      <c r="P11" s="3" t="e">
        <f>#N/A</f>
        <v>#N/A</v>
      </c>
      <c r="R11" s="3" t="s">
        <v>586</v>
      </c>
      <c r="S11" s="16" t="str">
        <f>VLOOKUP(A11,[2]ImportationMaterialProgrammingE!B:AN,39,0)</f>
        <v xml:space="preserve">          </v>
      </c>
      <c r="T11" s="22">
        <f>VLOOKUP(F11,[3]Relatório!$A$1:$AK$65536,29,0)</f>
        <v>44638</v>
      </c>
      <c r="U11" s="22">
        <v>44638</v>
      </c>
      <c r="V11" s="17" t="str">
        <f>VLOOKUP(A11,[2]ImportationMaterialProgrammingE!B:F,5,0)</f>
        <v/>
      </c>
      <c r="W11" s="22">
        <f>VLOOKUP(F11,[3]Relatório!$A$1:$AK$65536,33,0)</f>
        <v>44638</v>
      </c>
      <c r="X11" s="22">
        <v>44638</v>
      </c>
      <c r="Y11" s="18" t="e">
        <f>#N/A</f>
        <v>#N/A</v>
      </c>
      <c r="AB11" s="15" t="str">
        <f>VLOOKUP(A11,[2]ImportationMaterialProgrammingE!B:X,23,0)</f>
        <v>DTA EADI</v>
      </c>
      <c r="AC11" s="1" t="str">
        <f>IF(AB11="DTA TRANSP","",VLOOKUP(A11,[2]ImportationMaterialProgrammingE!$B:$V,21,0))</f>
        <v/>
      </c>
      <c r="AD11" s="1" t="s">
        <v>587</v>
      </c>
      <c r="AE11" s="1" t="e">
        <f>#N/A</f>
        <v>#N/A</v>
      </c>
      <c r="AF11" s="22">
        <f>VLOOKUP(F11,[3]Relatório!$A$1:$AK$65536,36,0)</f>
        <v>44642</v>
      </c>
      <c r="AG11" s="22">
        <v>44642</v>
      </c>
      <c r="AJ11" s="24"/>
      <c r="AK11" s="24"/>
      <c r="AL11" s="24"/>
      <c r="AM11" s="24"/>
    </row>
    <row r="12" spans="1:41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VLOOKUP(A12,[2]ImportationMaterialProgrammingE!B$3:C$1048576,2,0)</f>
        <v xml:space="preserve">540200955 </v>
      </c>
      <c r="F12" s="40">
        <v>540200955</v>
      </c>
      <c r="G12" s="3" t="s">
        <v>585</v>
      </c>
      <c r="H12" s="3" t="s">
        <v>452</v>
      </c>
      <c r="I12" s="17" t="e">
        <f>#N/A</f>
        <v>#N/A</v>
      </c>
      <c r="J12" s="15" t="str">
        <f>IF(VLOOKUP(A12,[2]ImportationMaterialProgrammingE!B$4:U$1048576,20,0)=0,"",VLOOKUP(A12,[2]ImportationMaterialProgrammingE!B$4:U$1048576,20,0))</f>
        <v>21/02/2022</v>
      </c>
      <c r="K12" s="15" t="s">
        <v>602</v>
      </c>
      <c r="L12" s="15" t="str">
        <f>IF(VLOOKUP(A12,[2]ImportationMaterialProgrammingE!B$3:Y$1048576,24,0)&lt;&gt;"","Sim","Não")</f>
        <v>Não</v>
      </c>
      <c r="M12" s="15" t="str">
        <f>IF(VLOOKUP(A12,[2]ImportationMaterialProgrammingE!B:X,23,0)="DTA TRANSP",VLOOKUP(A12,[2]ImportationMaterialProgrammingE!B:V,21,0),"")</f>
        <v/>
      </c>
      <c r="N12" s="15" t="str">
        <f>IF(VLOOKUP(A12,[2]ImportationMaterialProgrammingE!B:Y,24,0)=0,"",VLOOKUP(A12,[2]ImportationMaterialProgrammingE!B:Y,24,0))</f>
        <v/>
      </c>
      <c r="P12" s="3" t="e">
        <f>#N/A</f>
        <v>#N/A</v>
      </c>
      <c r="R12" s="3" t="s">
        <v>586</v>
      </c>
      <c r="S12" s="16" t="str">
        <f>VLOOKUP(A12,[2]ImportationMaterialProgrammingE!B:AN,39,0)</f>
        <v>2203408307</v>
      </c>
      <c r="T12" s="22">
        <f>VLOOKUP(F12,[3]Relatório!$A$1:$AK$65536,29,0)</f>
        <v>44613</v>
      </c>
      <c r="U12" s="22">
        <v>44613</v>
      </c>
      <c r="V12" s="17" t="str">
        <f>VLOOKUP(A12,[2]ImportationMaterialProgrammingE!B:F,5,0)</f>
        <v>VERDE</v>
      </c>
      <c r="W12" s="22">
        <f>VLOOKUP(F12,[3]Relatório!$A$1:$AK$65536,33,0)</f>
        <v>44613</v>
      </c>
      <c r="X12" s="22">
        <v>44613</v>
      </c>
      <c r="Y12" s="18" t="e">
        <f>#N/A</f>
        <v>#N/A</v>
      </c>
      <c r="AB12" s="15" t="str">
        <f>VLOOKUP(A12,[2]ImportationMaterialProgrammingE!B:X,23,0)</f>
        <v>FINALIZADO</v>
      </c>
      <c r="AC12" s="1" t="str">
        <f>IF(AB12="DTA TRANSP","",VLOOKUP(A12,[2]ImportationMaterialProgrammingE!$B:$V,21,0))</f>
        <v>22/02/2022</v>
      </c>
      <c r="AD12" s="1" t="s">
        <v>601</v>
      </c>
      <c r="AE12" s="1" t="e">
        <f>#N/A</f>
        <v>#N/A</v>
      </c>
      <c r="AF12" s="22">
        <f>VLOOKUP(F12,[3]Relatório!$A$1:$AK$65536,36,0)</f>
        <v>44614</v>
      </c>
      <c r="AG12" s="22">
        <v>44614</v>
      </c>
      <c r="AH12" s="3" t="s">
        <v>457</v>
      </c>
      <c r="AJ12" s="24"/>
      <c r="AK12" s="24"/>
      <c r="AL12" s="24"/>
      <c r="AM12" s="24"/>
    </row>
    <row r="13" spans="1:41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VLOOKUP(A13,[2]ImportationMaterialProgrammingE!B$3:C$1048576,2,0)</f>
        <v xml:space="preserve">540200885 </v>
      </c>
      <c r="F13" s="40">
        <v>540200885</v>
      </c>
      <c r="G13" s="3" t="s">
        <v>585</v>
      </c>
      <c r="H13" s="3" t="s">
        <v>452</v>
      </c>
      <c r="I13" s="17" t="e">
        <f>#N/A</f>
        <v>#N/A</v>
      </c>
      <c r="J13" s="15" t="str">
        <f>IF(VLOOKUP(A13,[2]ImportationMaterialProgrammingE!B$4:U$1048576,20,0)=0,"",VLOOKUP(A13,[2]ImportationMaterialProgrammingE!B$4:U$1048576,20,0))</f>
        <v>21/02/2022</v>
      </c>
      <c r="K13" s="15" t="s">
        <v>602</v>
      </c>
      <c r="L13" s="15" t="str">
        <f>IF(VLOOKUP(A13,[2]ImportationMaterialProgrammingE!B$3:Y$1048576,24,0)&lt;&gt;"","Sim","Não")</f>
        <v>Não</v>
      </c>
      <c r="M13" s="15" t="str">
        <f>IF(VLOOKUP(A13,[2]ImportationMaterialProgrammingE!B:X,23,0)="DTA TRANSP",VLOOKUP(A13,[2]ImportationMaterialProgrammingE!B:V,21,0),"")</f>
        <v/>
      </c>
      <c r="N13" s="15" t="str">
        <f>IF(VLOOKUP(A13,[2]ImportationMaterialProgrammingE!B:Y,24,0)=0,"",VLOOKUP(A13,[2]ImportationMaterialProgrammingE!B:Y,24,0))</f>
        <v/>
      </c>
      <c r="P13" s="3" t="e">
        <f>#N/A</f>
        <v>#N/A</v>
      </c>
      <c r="R13" s="3" t="s">
        <v>586</v>
      </c>
      <c r="S13" s="16" t="str">
        <f>VLOOKUP(A13,[2]ImportationMaterialProgrammingE!B:AN,39,0)</f>
        <v>2203404786</v>
      </c>
      <c r="T13" s="22">
        <f>VLOOKUP(F13,[3]Relatório!$A$1:$AK$65536,29,0)</f>
        <v>44613</v>
      </c>
      <c r="U13" s="22">
        <v>44613</v>
      </c>
      <c r="V13" s="17" t="str">
        <f>VLOOKUP(A13,[2]ImportationMaterialProgrammingE!B:F,5,0)</f>
        <v>VERDE</v>
      </c>
      <c r="W13" s="22">
        <f>VLOOKUP(F13,[3]Relatório!$A$1:$AK$65536,33,0)</f>
        <v>44613</v>
      </c>
      <c r="X13" s="22">
        <v>44613</v>
      </c>
      <c r="Y13" s="18" t="e">
        <f>#N/A</f>
        <v>#N/A</v>
      </c>
      <c r="AB13" s="15" t="str">
        <f>VLOOKUP(A13,[2]ImportationMaterialProgrammingE!B:X,23,0)</f>
        <v>FINALIZADO</v>
      </c>
      <c r="AC13" s="1" t="str">
        <f>IF(AB13="DTA TRANSP","",VLOOKUP(A13,[2]ImportationMaterialProgrammingE!$B:$V,21,0))</f>
        <v>22/02/2022</v>
      </c>
      <c r="AD13" s="1" t="s">
        <v>601</v>
      </c>
      <c r="AE13" s="1" t="e">
        <f>#N/A</f>
        <v>#N/A</v>
      </c>
      <c r="AF13" s="22">
        <f>VLOOKUP(F13,[3]Relatório!$A$1:$AK$65536,36,0)</f>
        <v>44613</v>
      </c>
      <c r="AG13" s="22">
        <v>44613</v>
      </c>
      <c r="AH13" s="3" t="s">
        <v>457</v>
      </c>
      <c r="AJ13" s="24"/>
      <c r="AK13" s="24"/>
      <c r="AL13" s="24"/>
      <c r="AM13" s="24"/>
    </row>
    <row r="14" spans="1:41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VLOOKUP(A14,[2]ImportationMaterialProgrammingE!B$3:C$1048576,2,0)</f>
        <v xml:space="preserve">540200958 </v>
      </c>
      <c r="F14" s="40">
        <v>540200958</v>
      </c>
      <c r="G14" s="3" t="s">
        <v>585</v>
      </c>
      <c r="H14" s="3" t="s">
        <v>452</v>
      </c>
      <c r="I14" s="17" t="e">
        <f>#N/A</f>
        <v>#N/A</v>
      </c>
      <c r="J14" s="15" t="str">
        <f>IF(VLOOKUP(A14,[2]ImportationMaterialProgrammingE!B$4:U$1048576,20,0)=0,"",VLOOKUP(A14,[2]ImportationMaterialProgrammingE!B$4:U$1048576,20,0))</f>
        <v>22/02/2022</v>
      </c>
      <c r="K14" s="15" t="s">
        <v>601</v>
      </c>
      <c r="L14" s="15" t="str">
        <f>IF(VLOOKUP(A14,[2]ImportationMaterialProgrammingE!B$3:Y$1048576,24,0)&lt;&gt;"","Sim","Não")</f>
        <v>Não</v>
      </c>
      <c r="M14" s="15" t="str">
        <f>IF(VLOOKUP(A14,[2]ImportationMaterialProgrammingE!B:X,23,0)="DTA TRANSP",VLOOKUP(A14,[2]ImportationMaterialProgrammingE!B:V,21,0),"")</f>
        <v/>
      </c>
      <c r="N14" s="15" t="str">
        <f>IF(VLOOKUP(A14,[2]ImportationMaterialProgrammingE!B:Y,24,0)=0,"",VLOOKUP(A14,[2]ImportationMaterialProgrammingE!B:Y,24,0))</f>
        <v/>
      </c>
      <c r="P14" s="3" t="e">
        <f>#N/A</f>
        <v>#N/A</v>
      </c>
      <c r="R14" s="3" t="s">
        <v>586</v>
      </c>
      <c r="S14" s="16" t="str">
        <f>VLOOKUP(A14,[2]ImportationMaterialProgrammingE!B:AN,39,0)</f>
        <v>2203412428</v>
      </c>
      <c r="T14" s="22">
        <f>VLOOKUP(F14,[3]Relatório!$A$1:$AK$65536,29,0)</f>
        <v>44613</v>
      </c>
      <c r="U14" s="22">
        <v>44613</v>
      </c>
      <c r="V14" s="17" t="str">
        <f>VLOOKUP(A14,[2]ImportationMaterialProgrammingE!B:F,5,0)</f>
        <v>VERDE</v>
      </c>
      <c r="W14" s="22">
        <f>VLOOKUP(F14,[3]Relatório!$A$1:$AK$65536,33,0)</f>
        <v>44613</v>
      </c>
      <c r="X14" s="22">
        <v>44613</v>
      </c>
      <c r="Y14" s="18" t="e">
        <f>#N/A</f>
        <v>#N/A</v>
      </c>
      <c r="AB14" s="15" t="str">
        <f>VLOOKUP(A14,[2]ImportationMaterialProgrammingE!B:X,23,0)</f>
        <v>FINALIZADO</v>
      </c>
      <c r="AC14" s="1" t="str">
        <f>IF(AB14="DTA TRANSP","",VLOOKUP(A14,[2]ImportationMaterialProgrammingE!$B:$V,21,0))</f>
        <v>22/02/2022</v>
      </c>
      <c r="AD14" s="1" t="s">
        <v>601</v>
      </c>
      <c r="AE14" s="1" t="e">
        <f>#N/A</f>
        <v>#N/A</v>
      </c>
      <c r="AF14" s="22">
        <f>VLOOKUP(F14,[3]Relatório!$A$1:$AK$65536,36,0)</f>
        <v>44613</v>
      </c>
      <c r="AG14" s="22">
        <v>44613</v>
      </c>
      <c r="AH14" s="3" t="s">
        <v>457</v>
      </c>
      <c r="AJ14" s="24"/>
      <c r="AK14" s="24"/>
      <c r="AL14" s="24"/>
      <c r="AM14" s="24"/>
    </row>
    <row r="15" spans="1:41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VLOOKUP(A15,[2]ImportationMaterialProgrammingE!B$3:C$1048576,2,0)</f>
        <v xml:space="preserve">540200956 </v>
      </c>
      <c r="F15" s="40">
        <v>540200956</v>
      </c>
      <c r="G15" s="3" t="s">
        <v>585</v>
      </c>
      <c r="H15" s="3" t="s">
        <v>452</v>
      </c>
      <c r="I15" s="17" t="e">
        <f>#N/A</f>
        <v>#N/A</v>
      </c>
      <c r="J15" s="15" t="str">
        <f>IF(VLOOKUP(A15,[2]ImportationMaterialProgrammingE!B$4:U$1048576,20,0)=0,"",VLOOKUP(A15,[2]ImportationMaterialProgrammingE!B$4:U$1048576,20,0))</f>
        <v>22/02/2022</v>
      </c>
      <c r="K15" s="15" t="s">
        <v>601</v>
      </c>
      <c r="L15" s="15" t="str">
        <f>IF(VLOOKUP(A15,[2]ImportationMaterialProgrammingE!B$3:Y$1048576,24,0)&lt;&gt;"","Sim","Não")</f>
        <v>Não</v>
      </c>
      <c r="M15" s="15" t="str">
        <f>IF(VLOOKUP(A15,[2]ImportationMaterialProgrammingE!B:X,23,0)="DTA TRANSP",VLOOKUP(A15,[2]ImportationMaterialProgrammingE!B:V,21,0),"")</f>
        <v/>
      </c>
      <c r="N15" s="15" t="str">
        <f>IF(VLOOKUP(A15,[2]ImportationMaterialProgrammingE!B:Y,24,0)=0,"",VLOOKUP(A15,[2]ImportationMaterialProgrammingE!B:Y,24,0))</f>
        <v/>
      </c>
      <c r="P15" s="3" t="e">
        <f>#N/A</f>
        <v>#N/A</v>
      </c>
      <c r="R15" s="3" t="s">
        <v>586</v>
      </c>
      <c r="S15" s="16" t="str">
        <f>VLOOKUP(A15,[2]ImportationMaterialProgrammingE!B:AN,39,0)</f>
        <v>2203428006</v>
      </c>
      <c r="T15" s="22">
        <f>VLOOKUP(F15,[3]Relatório!$A$1:$AK$65536,29,0)</f>
        <v>44613</v>
      </c>
      <c r="U15" s="22">
        <v>44613</v>
      </c>
      <c r="V15" s="17" t="str">
        <f>VLOOKUP(A15,[2]ImportationMaterialProgrammingE!B:F,5,0)</f>
        <v>VERDE</v>
      </c>
      <c r="W15" s="22">
        <f>VLOOKUP(F15,[3]Relatório!$A$1:$AK$65536,33,0)</f>
        <v>44614</v>
      </c>
      <c r="X15" s="22">
        <v>44614</v>
      </c>
      <c r="Y15" s="18" t="e">
        <f>#N/A</f>
        <v>#N/A</v>
      </c>
      <c r="AB15" s="15" t="str">
        <f>VLOOKUP(A15,[2]ImportationMaterialProgrammingE!B:X,23,0)</f>
        <v>FINALIZADO</v>
      </c>
      <c r="AC15" s="1" t="str">
        <f>IF(AB15="DTA TRANSP","",VLOOKUP(A15,[2]ImportationMaterialProgrammingE!$B:$V,21,0))</f>
        <v>23/02/2022</v>
      </c>
      <c r="AD15" s="1" t="s">
        <v>603</v>
      </c>
      <c r="AE15" s="1" t="e">
        <f>#N/A</f>
        <v>#N/A</v>
      </c>
      <c r="AF15" s="22">
        <f>VLOOKUP(F15,[3]Relatório!$A$1:$AK$65536,36,0)</f>
        <v>44614</v>
      </c>
      <c r="AG15" s="22">
        <v>44614</v>
      </c>
      <c r="AH15" s="3" t="s">
        <v>457</v>
      </c>
      <c r="AJ15" s="24"/>
      <c r="AK15" s="24"/>
      <c r="AL15" s="24"/>
      <c r="AM15" s="24"/>
    </row>
    <row r="16" spans="1:41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VLOOKUP(A16,[2]ImportationMaterialProgrammingE!B$3:C$1048576,2,0)</f>
        <v xml:space="preserve">540200883 </v>
      </c>
      <c r="F16" s="40">
        <v>540200883</v>
      </c>
      <c r="G16" s="3" t="s">
        <v>585</v>
      </c>
      <c r="H16" s="3" t="s">
        <v>452</v>
      </c>
      <c r="I16" s="17" t="e">
        <f>#N/A</f>
        <v>#N/A</v>
      </c>
      <c r="J16" s="15" t="str">
        <f>IF(VLOOKUP(A16,[2]ImportationMaterialProgrammingE!B$4:U$1048576,20,0)=0,"",VLOOKUP(A16,[2]ImportationMaterialProgrammingE!B$4:U$1048576,20,0))</f>
        <v>21/02/2022</v>
      </c>
      <c r="K16" s="15" t="s">
        <v>602</v>
      </c>
      <c r="L16" s="15" t="str">
        <f>IF(VLOOKUP(A16,[2]ImportationMaterialProgrammingE!B$3:Y$1048576,24,0)&lt;&gt;"","Sim","Não")</f>
        <v>Não</v>
      </c>
      <c r="M16" s="15" t="str">
        <f>IF(VLOOKUP(A16,[2]ImportationMaterialProgrammingE!B:X,23,0)="DTA TRANSP",VLOOKUP(A16,[2]ImportationMaterialProgrammingE!B:V,21,0),"")</f>
        <v/>
      </c>
      <c r="N16" s="15" t="str">
        <f>IF(VLOOKUP(A16,[2]ImportationMaterialProgrammingE!B:Y,24,0)=0,"",VLOOKUP(A16,[2]ImportationMaterialProgrammingE!B:Y,24,0))</f>
        <v/>
      </c>
      <c r="P16" s="3" t="e">
        <f>#N/A</f>
        <v>#N/A</v>
      </c>
      <c r="R16" s="3" t="s">
        <v>586</v>
      </c>
      <c r="S16" s="16" t="str">
        <f>VLOOKUP(A16,[2]ImportationMaterialProgrammingE!B:AN,39,0)</f>
        <v>2203404778</v>
      </c>
      <c r="T16" s="22">
        <f>VLOOKUP(F16,[3]Relatório!$A$1:$AK$65536,29,0)</f>
        <v>44613</v>
      </c>
      <c r="U16" s="22">
        <v>44613</v>
      </c>
      <c r="V16" s="17" t="str">
        <f>VLOOKUP(A16,[2]ImportationMaterialProgrammingE!B:F,5,0)</f>
        <v>VERDE</v>
      </c>
      <c r="W16" s="22">
        <f>VLOOKUP(F16,[3]Relatório!$A$1:$AK$65536,33,0)</f>
        <v>44613</v>
      </c>
      <c r="X16" s="22">
        <v>44613</v>
      </c>
      <c r="Y16" s="18" t="e">
        <f>#N/A</f>
        <v>#N/A</v>
      </c>
      <c r="AB16" s="15" t="str">
        <f>VLOOKUP(A16,[2]ImportationMaterialProgrammingE!B:X,23,0)</f>
        <v>FINALIZADO</v>
      </c>
      <c r="AC16" s="1" t="str">
        <f>IF(AB16="DTA TRANSP","",VLOOKUP(A16,[2]ImportationMaterialProgrammingE!$B:$V,21,0))</f>
        <v>23/02/2022</v>
      </c>
      <c r="AD16" s="1" t="s">
        <v>603</v>
      </c>
      <c r="AE16" s="1" t="e">
        <f>#N/A</f>
        <v>#N/A</v>
      </c>
      <c r="AF16" s="22">
        <f>VLOOKUP(F16,[3]Relatório!$A$1:$AK$65536,36,0)</f>
        <v>44614</v>
      </c>
      <c r="AG16" s="22">
        <v>44614</v>
      </c>
      <c r="AH16" s="3" t="s">
        <v>457</v>
      </c>
      <c r="AJ16" s="24"/>
      <c r="AK16" s="24"/>
      <c r="AL16" s="24"/>
      <c r="AM16" s="24"/>
    </row>
    <row r="17" spans="1:39" hidden="1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VLOOKUP(A17,[2]ImportationMaterialProgrammingE!B$3:C$1048576,2,0)</f>
        <v xml:space="preserve">540200959 </v>
      </c>
      <c r="F17" s="40">
        <v>540200959</v>
      </c>
      <c r="G17" s="3" t="s">
        <v>585</v>
      </c>
      <c r="H17" s="3" t="s">
        <v>452</v>
      </c>
      <c r="I17" s="17" t="e">
        <f>#N/A</f>
        <v>#N/A</v>
      </c>
      <c r="J17" s="15" t="str">
        <f>IF(VLOOKUP(A17,[2]ImportationMaterialProgrammingE!B$4:U$1048576,20,0)=0,"",VLOOKUP(A17,[2]ImportationMaterialProgrammingE!B$4:U$1048576,20,0))</f>
        <v>25/03/2022</v>
      </c>
      <c r="K17" s="15" t="s">
        <v>604</v>
      </c>
      <c r="L17" s="15" t="str">
        <f>IF(VLOOKUP(A17,[2]ImportationMaterialProgrammingE!B$3:Y$1048576,24,0)&lt;&gt;"","Sim","Não")</f>
        <v>Sim</v>
      </c>
      <c r="M17" s="15" t="str">
        <f>IF(VLOOKUP(A17,[2]ImportationMaterialProgrammingE!B:X,23,0)="DTA TRANSP",VLOOKUP(A17,[2]ImportationMaterialProgrammingE!B:V,21,0),"")</f>
        <v/>
      </c>
      <c r="N17" s="15" t="str">
        <f>IF(VLOOKUP(A17,[2]ImportationMaterialProgrammingE!B:Y,24,0)=0,"",VLOOKUP(A17,[2]ImportationMaterialProgrammingE!B:Y,24,0))</f>
        <v>04/03/2022</v>
      </c>
      <c r="P17" s="3" t="e">
        <f>#N/A</f>
        <v>#N/A</v>
      </c>
      <c r="R17" s="3" t="s">
        <v>586</v>
      </c>
      <c r="S17" s="16" t="str">
        <f>VLOOKUP(A17,[2]ImportationMaterialProgrammingE!B:AN,39,0)</f>
        <v xml:space="preserve">          </v>
      </c>
      <c r="T17" s="22">
        <f>VLOOKUP(F17,[3]Relatório!$A$1:$AK$65536,29,0)</f>
        <v>44638</v>
      </c>
      <c r="U17" s="22">
        <v>44638</v>
      </c>
      <c r="V17" s="17" t="str">
        <f>VLOOKUP(A17,[2]ImportationMaterialProgrammingE!B:F,5,0)</f>
        <v/>
      </c>
      <c r="W17" s="22">
        <f>VLOOKUP(F17,[3]Relatório!$A$1:$AK$65536,33,0)</f>
        <v>44638</v>
      </c>
      <c r="X17" s="22">
        <v>44638</v>
      </c>
      <c r="Y17" s="18" t="e">
        <f>#N/A</f>
        <v>#N/A</v>
      </c>
      <c r="AB17" s="15" t="str">
        <f>VLOOKUP(A17,[2]ImportationMaterialProgrammingE!B:X,23,0)</f>
        <v>DTA EADI</v>
      </c>
      <c r="AC17" s="1" t="str">
        <f>IF(AB17="DTA TRANSP","",VLOOKUP(A17,[2]ImportationMaterialProgrammingE!$B:$V,21,0))</f>
        <v/>
      </c>
      <c r="AD17" s="1" t="s">
        <v>587</v>
      </c>
      <c r="AE17" s="1" t="e">
        <f>#N/A</f>
        <v>#N/A</v>
      </c>
      <c r="AF17" s="22" t="str">
        <f>VLOOKUP(F17,[3]Relatório!$A$1:$AK$65536,36,0)</f>
        <v/>
      </c>
      <c r="AG17" s="22" t="s">
        <v>587</v>
      </c>
      <c r="AJ17" s="24"/>
      <c r="AK17" s="24"/>
      <c r="AL17" s="24"/>
      <c r="AM17" s="24"/>
    </row>
    <row r="18" spans="1:39" hidden="1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VLOOKUP(A18,[2]ImportationMaterialProgrammingE!B$3:C$1048576,2,0)</f>
        <v xml:space="preserve">540200886 </v>
      </c>
      <c r="F18" s="40">
        <v>540200886</v>
      </c>
      <c r="G18" s="3" t="s">
        <v>585</v>
      </c>
      <c r="H18" s="3" t="s">
        <v>452</v>
      </c>
      <c r="I18" s="17" t="e">
        <f>#N/A</f>
        <v>#N/A</v>
      </c>
      <c r="J18" s="15" t="str">
        <f>IF(VLOOKUP(A18,[2]ImportationMaterialProgrammingE!B$4:U$1048576,20,0)=0,"",VLOOKUP(A18,[2]ImportationMaterialProgrammingE!B$4:U$1048576,20,0))</f>
        <v/>
      </c>
      <c r="K18" s="15" t="s">
        <v>587</v>
      </c>
      <c r="L18" s="15" t="str">
        <f>IF(VLOOKUP(A18,[2]ImportationMaterialProgrammingE!B$3:Y$1048576,24,0)&lt;&gt;"","Sim","Não")</f>
        <v>Sim</v>
      </c>
      <c r="M18" s="15" t="str">
        <f>IF(VLOOKUP(A18,[2]ImportationMaterialProgrammingE!B:X,23,0)="DTA TRANSP",VLOOKUP(A18,[2]ImportationMaterialProgrammingE!B:V,21,0),"")</f>
        <v/>
      </c>
      <c r="N18" s="15" t="str">
        <f>IF(VLOOKUP(A18,[2]ImportationMaterialProgrammingE!B:Y,24,0)=0,"",VLOOKUP(A18,[2]ImportationMaterialProgrammingE!B:Y,24,0))</f>
        <v>04/03/2022</v>
      </c>
      <c r="P18" s="3" t="e">
        <f>#N/A</f>
        <v>#N/A</v>
      </c>
      <c r="R18" s="3" t="s">
        <v>586</v>
      </c>
      <c r="S18" s="16" t="str">
        <f>VLOOKUP(A18,[2]ImportationMaterialProgrammingE!B:AN,39,0)</f>
        <v xml:space="preserve">          </v>
      </c>
      <c r="T18" s="22" t="str">
        <f>VLOOKUP(F18,[3]Relatório!$A$1:$AK$65536,29,0)</f>
        <v/>
      </c>
      <c r="U18" s="22" t="s">
        <v>587</v>
      </c>
      <c r="V18" s="17" t="str">
        <f>VLOOKUP(A18,[2]ImportationMaterialProgrammingE!B:F,5,0)</f>
        <v/>
      </c>
      <c r="W18" s="22" t="str">
        <f>VLOOKUP(F18,[3]Relatório!$A$1:$AK$65536,33,0)</f>
        <v/>
      </c>
      <c r="X18" s="22" t="s">
        <v>587</v>
      </c>
      <c r="Y18" s="18" t="e">
        <f>#N/A</f>
        <v>#N/A</v>
      </c>
      <c r="AB18" s="15" t="str">
        <f>VLOOKUP(A18,[2]ImportationMaterialProgrammingE!B:X,23,0)</f>
        <v>DTA EADI</v>
      </c>
      <c r="AC18" s="1" t="str">
        <f>IF(AB18="DTA TRANSP","",VLOOKUP(A18,[2]ImportationMaterialProgrammingE!$B:$V,21,0))</f>
        <v/>
      </c>
      <c r="AD18" s="1" t="s">
        <v>587</v>
      </c>
      <c r="AE18" s="1" t="e">
        <f>#N/A</f>
        <v>#N/A</v>
      </c>
      <c r="AF18" s="22" t="str">
        <f>VLOOKUP(F18,[3]Relatório!$A$1:$AK$65536,36,0)</f>
        <v/>
      </c>
      <c r="AG18" s="22" t="s">
        <v>587</v>
      </c>
      <c r="AJ18" s="24"/>
      <c r="AK18" s="24"/>
      <c r="AL18" s="24"/>
      <c r="AM18" s="24"/>
    </row>
    <row r="19" spans="1:39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VLOOKUP(A19,[2]ImportationMaterialProgrammingE!B$3:C$1048576,2,0)</f>
        <v xml:space="preserve">540200888 </v>
      </c>
      <c r="F19" s="40">
        <v>540200888</v>
      </c>
      <c r="G19" s="3" t="s">
        <v>585</v>
      </c>
      <c r="H19" s="3" t="s">
        <v>452</v>
      </c>
      <c r="I19" s="17" t="e">
        <f>#N/A</f>
        <v>#N/A</v>
      </c>
      <c r="J19" s="15" t="str">
        <f>IF(VLOOKUP(A19,[2]ImportationMaterialProgrammingE!B$4:U$1048576,20,0)=0,"",VLOOKUP(A19,[2]ImportationMaterialProgrammingE!B$4:U$1048576,20,0))</f>
        <v>11/03/2022</v>
      </c>
      <c r="K19" s="15" t="s">
        <v>607</v>
      </c>
      <c r="L19" s="15" t="str">
        <f>IF(VLOOKUP(A19,[2]ImportationMaterialProgrammingE!B$3:Y$1048576,24,0)&lt;&gt;"","Sim","Não")</f>
        <v>Não</v>
      </c>
      <c r="M19" s="15" t="str">
        <f>IF(VLOOKUP(A19,[2]ImportationMaterialProgrammingE!B:X,23,0)="DTA TRANSP",VLOOKUP(A19,[2]ImportationMaterialProgrammingE!B:V,21,0),"")</f>
        <v/>
      </c>
      <c r="N19" s="15" t="str">
        <f>IF(VLOOKUP(A19,[2]ImportationMaterialProgrammingE!B:Y,24,0)=0,"",VLOOKUP(A19,[2]ImportationMaterialProgrammingE!B:Y,24,0))</f>
        <v/>
      </c>
      <c r="P19" s="3" t="e">
        <f>#N/A</f>
        <v>#N/A</v>
      </c>
      <c r="R19" s="3" t="s">
        <v>456</v>
      </c>
      <c r="S19" s="16" t="str">
        <f>VLOOKUP(A19,[2]ImportationMaterialProgrammingE!B:AN,39,0)</f>
        <v>2204335893</v>
      </c>
      <c r="T19" s="22">
        <f>VLOOKUP(F19,[3]Relatório!$A$1:$AK$65536,29,0)</f>
        <v>44627</v>
      </c>
      <c r="U19" s="22">
        <v>44627</v>
      </c>
      <c r="V19" s="17" t="str">
        <f>VLOOKUP(A19,[2]ImportationMaterialProgrammingE!B:F,5,0)</f>
        <v>VERDE</v>
      </c>
      <c r="W19" s="22">
        <f>VLOOKUP(F19,[3]Relatório!$A$1:$AK$65536,33,0)</f>
        <v>44628</v>
      </c>
      <c r="X19" s="22">
        <v>44628</v>
      </c>
      <c r="Y19" s="18" t="e">
        <f>#N/A</f>
        <v>#N/A</v>
      </c>
      <c r="AB19" s="15" t="str">
        <f>VLOOKUP(A19,[2]ImportationMaterialProgrammingE!B:X,23,0)</f>
        <v>FINALIZADO</v>
      </c>
      <c r="AC19" s="1" t="str">
        <f>IF(AB19="DTA TRANSP","",VLOOKUP(A19,[2]ImportationMaterialProgrammingE!$B:$V,21,0))</f>
        <v>11/03/2022</v>
      </c>
      <c r="AD19" s="1" t="s">
        <v>607</v>
      </c>
      <c r="AE19" s="1" t="e">
        <f>#N/A</f>
        <v>#N/A</v>
      </c>
      <c r="AF19" s="22">
        <f>VLOOKUP(F19,[3]Relatório!$A$1:$AK$65536,36,0)</f>
        <v>44630</v>
      </c>
      <c r="AG19" s="22">
        <v>44630</v>
      </c>
      <c r="AH19" s="3" t="s">
        <v>457</v>
      </c>
      <c r="AJ19" s="24"/>
      <c r="AK19" s="24"/>
      <c r="AL19" s="24"/>
      <c r="AM19" s="24"/>
    </row>
    <row r="20" spans="1:39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VLOOKUP(A20,[2]ImportationMaterialProgrammingE!B$3:C$1048576,2,0)</f>
        <v xml:space="preserve">540200889 </v>
      </c>
      <c r="F20" s="40">
        <v>540200889</v>
      </c>
      <c r="G20" s="3" t="s">
        <v>585</v>
      </c>
      <c r="H20" s="3" t="s">
        <v>452</v>
      </c>
      <c r="I20" s="17" t="e">
        <f>#N/A</f>
        <v>#N/A</v>
      </c>
      <c r="J20" s="15" t="str">
        <f>IF(VLOOKUP(A20,[2]ImportationMaterialProgrammingE!B$4:U$1048576,20,0)=0,"",VLOOKUP(A20,[2]ImportationMaterialProgrammingE!B$4:U$1048576,20,0))</f>
        <v>02/03/2022</v>
      </c>
      <c r="K20" s="15" t="s">
        <v>608</v>
      </c>
      <c r="L20" s="15" t="str">
        <f>IF(VLOOKUP(A20,[2]ImportationMaterialProgrammingE!B$3:Y$1048576,24,0)&lt;&gt;"","Sim","Não")</f>
        <v>Não</v>
      </c>
      <c r="M20" s="15" t="str">
        <f>IF(VLOOKUP(A20,[2]ImportationMaterialProgrammingE!B:X,23,0)="DTA TRANSP",VLOOKUP(A20,[2]ImportationMaterialProgrammingE!B:V,21,0),"")</f>
        <v/>
      </c>
      <c r="N20" s="15" t="str">
        <f>IF(VLOOKUP(A20,[2]ImportationMaterialProgrammingE!B:Y,24,0)=0,"",VLOOKUP(A20,[2]ImportationMaterialProgrammingE!B:Y,24,0))</f>
        <v/>
      </c>
      <c r="P20" s="3" t="e">
        <f>#N/A</f>
        <v>#N/A</v>
      </c>
      <c r="R20" s="3" t="s">
        <v>586</v>
      </c>
      <c r="S20" s="16" t="str">
        <f>VLOOKUP(A20,[2]ImportationMaterialProgrammingE!B:AN,39,0)</f>
        <v>2203846045</v>
      </c>
      <c r="T20" s="22">
        <f>VLOOKUP(F20,[3]Relatório!$A$1:$AK$65536,29,0)</f>
        <v>44617</v>
      </c>
      <c r="U20" s="22">
        <v>44617</v>
      </c>
      <c r="V20" s="17" t="str">
        <f>VLOOKUP(A20,[2]ImportationMaterialProgrammingE!B:F,5,0)</f>
        <v>VERDE</v>
      </c>
      <c r="W20" s="22">
        <f>VLOOKUP(F20,[3]Relatório!$A$1:$AK$65536,33,0)</f>
        <v>44623</v>
      </c>
      <c r="X20" s="22">
        <v>44623</v>
      </c>
      <c r="Y20" s="18" t="e">
        <f>#N/A</f>
        <v>#N/A</v>
      </c>
      <c r="AB20" s="15" t="str">
        <f>VLOOKUP(A20,[2]ImportationMaterialProgrammingE!B:X,23,0)</f>
        <v>FINALIZADO</v>
      </c>
      <c r="AC20" s="1" t="str">
        <f>IF(AB20="DTA TRANSP","",VLOOKUP(A20,[2]ImportationMaterialProgrammingE!$B:$V,21,0))</f>
        <v>02/03/2022</v>
      </c>
      <c r="AD20" s="1" t="s">
        <v>608</v>
      </c>
      <c r="AE20" s="1" t="e">
        <f>#N/A</f>
        <v>#N/A</v>
      </c>
      <c r="AF20" s="22">
        <f>VLOOKUP(F20,[3]Relatório!$A$1:$AK$65536,36,0)</f>
        <v>44623</v>
      </c>
      <c r="AG20" s="22">
        <v>44623</v>
      </c>
      <c r="AH20" s="3" t="s">
        <v>457</v>
      </c>
      <c r="AJ20" s="24"/>
      <c r="AK20" s="24"/>
      <c r="AL20" s="24"/>
      <c r="AM20" s="24"/>
    </row>
    <row r="21" spans="1:39" hidden="1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VLOOKUP(A21,[2]ImportationMaterialProgrammingE!B$3:C$1048576,2,0)</f>
        <v xml:space="preserve">540200763 </v>
      </c>
      <c r="F21" s="40">
        <v>540200763</v>
      </c>
      <c r="G21" s="3" t="s">
        <v>585</v>
      </c>
      <c r="H21" s="3" t="s">
        <v>452</v>
      </c>
      <c r="I21" s="17" t="e">
        <f>#N/A</f>
        <v>#N/A</v>
      </c>
      <c r="J21" s="15" t="str">
        <f>IF(VLOOKUP(A21,[2]ImportationMaterialProgrammingE!B$4:U$1048576,20,0)=0,"",VLOOKUP(A21,[2]ImportationMaterialProgrammingE!B$4:U$1048576,20,0))</f>
        <v>15/02/2022</v>
      </c>
      <c r="K21" s="15" t="s">
        <v>600</v>
      </c>
      <c r="L21" s="15" t="str">
        <f>IF(VLOOKUP(A21,[2]ImportationMaterialProgrammingE!B$3:Y$1048576,24,0)&lt;&gt;"","Sim","Não")</f>
        <v>Não</v>
      </c>
      <c r="M21" s="15" t="str">
        <f>IF(VLOOKUP(A21,[2]ImportationMaterialProgrammingE!B:X,23,0)="DTA TRANSP",VLOOKUP(A21,[2]ImportationMaterialProgrammingE!B:V,21,0),"")</f>
        <v/>
      </c>
      <c r="N21" s="15" t="str">
        <f>IF(VLOOKUP(A21,[2]ImportationMaterialProgrammingE!B:Y,24,0)=0,"",VLOOKUP(A21,[2]ImportationMaterialProgrammingE!B:Y,24,0))</f>
        <v/>
      </c>
      <c r="P21" s="3" t="e">
        <f>#N/A</f>
        <v>#N/A</v>
      </c>
      <c r="R21" s="3" t="s">
        <v>586</v>
      </c>
      <c r="S21" s="16" t="str">
        <f>VLOOKUP(A21,[2]ImportationMaterialProgrammingE!B:AN,39,0)</f>
        <v>2204533083</v>
      </c>
      <c r="T21" s="22">
        <f>VLOOKUP(F21,[3]Relatório!$A$1:$AK$65536,29,0)</f>
        <v>44629</v>
      </c>
      <c r="U21" s="22">
        <v>44629</v>
      </c>
      <c r="V21" s="17" t="str">
        <f>VLOOKUP(A21,[2]ImportationMaterialProgrammingE!B:F,5,0)</f>
        <v>VERDE</v>
      </c>
      <c r="W21" s="22">
        <f>VLOOKUP(F21,[3]Relatório!$A$1:$AK$65536,33,0)</f>
        <v>44629</v>
      </c>
      <c r="X21" s="22">
        <v>44629</v>
      </c>
      <c r="Y21" s="18" t="e">
        <f>#N/A</f>
        <v>#N/A</v>
      </c>
      <c r="AB21" s="15" t="str">
        <f>VLOOKUP(A21,[2]ImportationMaterialProgrammingE!B:X,23,0)</f>
        <v>FINALIZADO</v>
      </c>
      <c r="AC21" s="1" t="str">
        <f>IF(AB21="DTA TRANSP","",VLOOKUP(A21,[2]ImportationMaterialProgrammingE!$B:$V,21,0))</f>
        <v>10/03/2022</v>
      </c>
      <c r="AD21" s="1" t="s">
        <v>610</v>
      </c>
      <c r="AE21" s="1" t="e">
        <f>#N/A</f>
        <v>#N/A</v>
      </c>
      <c r="AF21" s="22" t="str">
        <f>VLOOKUP(F21,[3]Relatório!$A$1:$AK$65536,36,0)</f>
        <v/>
      </c>
      <c r="AG21" s="22" t="s">
        <v>587</v>
      </c>
      <c r="AJ21" s="24"/>
      <c r="AK21" s="24"/>
      <c r="AL21" s="24"/>
      <c r="AM21" s="24"/>
    </row>
    <row r="22" spans="1:39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VLOOKUP(A22,[2]ImportationMaterialProgrammingE!B$3:C$1048576,2,0)</f>
        <v xml:space="preserve">540200892 </v>
      </c>
      <c r="F22" s="40">
        <v>540200892</v>
      </c>
      <c r="G22" s="3" t="s">
        <v>585</v>
      </c>
      <c r="H22" s="3" t="s">
        <v>452</v>
      </c>
      <c r="I22" s="17" t="e">
        <f>#N/A</f>
        <v>#N/A</v>
      </c>
      <c r="J22" s="15" t="str">
        <f>IF(VLOOKUP(A22,[2]ImportationMaterialProgrammingE!B$4:U$1048576,20,0)=0,"",VLOOKUP(A22,[2]ImportationMaterialProgrammingE!B$4:U$1048576,20,0))</f>
        <v>09/03/2022</v>
      </c>
      <c r="K22" s="15" t="s">
        <v>609</v>
      </c>
      <c r="L22" s="15" t="str">
        <f>IF(VLOOKUP(A22,[2]ImportationMaterialProgrammingE!B$3:Y$1048576,24,0)&lt;&gt;"","Sim","Não")</f>
        <v>Não</v>
      </c>
      <c r="M22" s="15" t="str">
        <f>IF(VLOOKUP(A22,[2]ImportationMaterialProgrammingE!B:X,23,0)="DTA TRANSP",VLOOKUP(A22,[2]ImportationMaterialProgrammingE!B:V,21,0),"")</f>
        <v/>
      </c>
      <c r="N22" s="15" t="str">
        <f>IF(VLOOKUP(A22,[2]ImportationMaterialProgrammingE!B:Y,24,0)=0,"",VLOOKUP(A22,[2]ImportationMaterialProgrammingE!B:Y,24,0))</f>
        <v/>
      </c>
      <c r="P22" s="3" t="e">
        <f>#N/A</f>
        <v>#N/A</v>
      </c>
      <c r="R22" s="3" t="s">
        <v>456</v>
      </c>
      <c r="S22" s="16" t="str">
        <f>VLOOKUP(A22,[2]ImportationMaterialProgrammingE!B:AN,39,0)</f>
        <v>2204686246</v>
      </c>
      <c r="T22" s="22">
        <f>VLOOKUP(F22,[3]Relatório!$A$1:$AK$65536,29,0)</f>
        <v>44630</v>
      </c>
      <c r="U22" s="22">
        <v>44630</v>
      </c>
      <c r="V22" s="17" t="str">
        <f>VLOOKUP(A22,[2]ImportationMaterialProgrammingE!B:F,5,0)</f>
        <v>VERDE</v>
      </c>
      <c r="W22" s="22">
        <f>VLOOKUP(F22,[3]Relatório!$A$1:$AK$65536,33,0)</f>
        <v>44631</v>
      </c>
      <c r="X22" s="22">
        <v>44631</v>
      </c>
      <c r="Y22" s="18" t="e">
        <f>#N/A</f>
        <v>#N/A</v>
      </c>
      <c r="AB22" s="15" t="str">
        <f>VLOOKUP(A22,[2]ImportationMaterialProgrammingE!B:X,23,0)</f>
        <v>MBB</v>
      </c>
      <c r="AC22" s="1" t="str">
        <f>IF(AB22="DTA TRANSP","",VLOOKUP(A22,[2]ImportationMaterialProgrammingE!$B:$V,21,0))</f>
        <v>10/03/2022</v>
      </c>
      <c r="AD22" s="1" t="s">
        <v>610</v>
      </c>
      <c r="AE22" s="1" t="e">
        <f>#N/A</f>
        <v>#N/A</v>
      </c>
      <c r="AF22" s="22">
        <f>VLOOKUP(F22,[3]Relatório!$A$1:$AK$65536,36,0)</f>
        <v>44637</v>
      </c>
      <c r="AG22" s="22">
        <v>44637</v>
      </c>
      <c r="AJ22" s="24"/>
      <c r="AK22" s="24"/>
      <c r="AL22" s="24"/>
      <c r="AM22" s="24"/>
    </row>
    <row r="23" spans="1:39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VLOOKUP(A23,[2]ImportationMaterialProgrammingE!B$3:C$1048576,2,0)</f>
        <v xml:space="preserve">540200895 </v>
      </c>
      <c r="F23" s="40">
        <v>540200895</v>
      </c>
      <c r="G23" s="3" t="s">
        <v>585</v>
      </c>
      <c r="H23" s="3" t="s">
        <v>452</v>
      </c>
      <c r="I23" s="17" t="e">
        <f>#N/A</f>
        <v>#N/A</v>
      </c>
      <c r="J23" s="15" t="str">
        <f>IF(VLOOKUP(A23,[2]ImportationMaterialProgrammingE!B$4:U$1048576,20,0)=0,"",VLOOKUP(A23,[2]ImportationMaterialProgrammingE!B$4:U$1048576,20,0))</f>
        <v>10/03/2022</v>
      </c>
      <c r="K23" s="15" t="s">
        <v>610</v>
      </c>
      <c r="L23" s="15" t="str">
        <f>IF(VLOOKUP(A23,[2]ImportationMaterialProgrammingE!B$3:Y$1048576,24,0)&lt;&gt;"","Sim","Não")</f>
        <v>Não</v>
      </c>
      <c r="M23" s="15" t="str">
        <f>IF(VLOOKUP(A23,[2]ImportationMaterialProgrammingE!B:X,23,0)="DTA TRANSP",VLOOKUP(A23,[2]ImportationMaterialProgrammingE!B:V,21,0),"")</f>
        <v/>
      </c>
      <c r="N23" s="15" t="str">
        <f>IF(VLOOKUP(A23,[2]ImportationMaterialProgrammingE!B:Y,24,0)=0,"",VLOOKUP(A23,[2]ImportationMaterialProgrammingE!B:Y,24,0))</f>
        <v/>
      </c>
      <c r="P23" s="3" t="e">
        <f>#N/A</f>
        <v>#N/A</v>
      </c>
      <c r="R23" s="3" t="s">
        <v>456</v>
      </c>
      <c r="S23" s="16" t="str">
        <f>VLOOKUP(A23,[2]ImportationMaterialProgrammingE!B:AN,39,0)</f>
        <v>2204538336</v>
      </c>
      <c r="T23" s="22">
        <f>VLOOKUP(F23,[3]Relatório!$A$1:$AK$65536,29,0)</f>
        <v>44629</v>
      </c>
      <c r="U23" s="22">
        <v>44629</v>
      </c>
      <c r="V23" s="17" t="str">
        <f>VLOOKUP(A23,[2]ImportationMaterialProgrammingE!B:F,5,0)</f>
        <v>VERDE</v>
      </c>
      <c r="W23" s="22">
        <f>VLOOKUP(F23,[3]Relatório!$A$1:$AK$65536,33,0)</f>
        <v>44629</v>
      </c>
      <c r="X23" s="22">
        <v>44629</v>
      </c>
      <c r="Y23" s="18" t="e">
        <f>#N/A</f>
        <v>#N/A</v>
      </c>
      <c r="AB23" s="15" t="str">
        <f>VLOOKUP(A23,[2]ImportationMaterialProgrammingE!B:X,23,0)</f>
        <v>FINALIZADO</v>
      </c>
      <c r="AC23" s="1" t="str">
        <f>IF(AB23="DTA TRANSP","",VLOOKUP(A23,[2]ImportationMaterialProgrammingE!$B:$V,21,0))</f>
        <v>09/03/2022</v>
      </c>
      <c r="AD23" s="1" t="s">
        <v>609</v>
      </c>
      <c r="AE23" s="1" t="e">
        <f>#N/A</f>
        <v>#N/A</v>
      </c>
      <c r="AF23" s="22">
        <f>VLOOKUP(F23,[3]Relatório!$A$1:$AK$65536,36,0)</f>
        <v>44630</v>
      </c>
      <c r="AG23" s="22">
        <v>44630</v>
      </c>
      <c r="AH23" s="3" t="s">
        <v>457</v>
      </c>
      <c r="AJ23" s="24"/>
      <c r="AK23" s="24"/>
      <c r="AL23" s="24"/>
      <c r="AM23" s="24"/>
    </row>
    <row r="24" spans="1:39" hidden="1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VLOOKUP(A24,[2]ImportationMaterialProgrammingE!B$3:C$1048576,2,0)</f>
        <v xml:space="preserve">540200896 </v>
      </c>
      <c r="F24" s="40">
        <v>540200896</v>
      </c>
      <c r="G24" s="3" t="s">
        <v>585</v>
      </c>
      <c r="H24" s="3" t="s">
        <v>452</v>
      </c>
      <c r="I24" s="17" t="e">
        <f>#N/A</f>
        <v>#N/A</v>
      </c>
      <c r="J24" s="15" t="str">
        <f>IF(VLOOKUP(A24,[2]ImportationMaterialProgrammingE!B$4:U$1048576,20,0)=0,"",VLOOKUP(A24,[2]ImportationMaterialProgrammingE!B$4:U$1048576,20,0))</f>
        <v>22/03/2022</v>
      </c>
      <c r="K24" s="15" t="s">
        <v>605</v>
      </c>
      <c r="L24" s="15" t="str">
        <f>IF(VLOOKUP(A24,[2]ImportationMaterialProgrammingE!B$3:Y$1048576,24,0)&lt;&gt;"","Sim","Não")</f>
        <v>Não</v>
      </c>
      <c r="M24" s="15" t="str">
        <f>IF(VLOOKUP(A24,[2]ImportationMaterialProgrammingE!B:X,23,0)="DTA TRANSP",VLOOKUP(A24,[2]ImportationMaterialProgrammingE!B:V,21,0),"")</f>
        <v/>
      </c>
      <c r="N24" s="15" t="str">
        <f>IF(VLOOKUP(A24,[2]ImportationMaterialProgrammingE!B:Y,24,0)=0,"",VLOOKUP(A24,[2]ImportationMaterialProgrammingE!B:Y,24,0))</f>
        <v/>
      </c>
      <c r="P24" s="3" t="e">
        <f>#N/A</f>
        <v>#N/A</v>
      </c>
      <c r="R24" s="3" t="s">
        <v>456</v>
      </c>
      <c r="S24" s="16" t="str">
        <f>VLOOKUP(A24,[2]ImportationMaterialProgrammingE!B:AN,39,0)</f>
        <v>2204636290</v>
      </c>
      <c r="T24" s="22">
        <f>VLOOKUP(F24,[3]Relatório!$A$1:$AK$65536,29,0)</f>
        <v>44630</v>
      </c>
      <c r="U24" s="22">
        <v>44630</v>
      </c>
      <c r="V24" s="17" t="str">
        <f>VLOOKUP(A24,[2]ImportationMaterialProgrammingE!B:F,5,0)</f>
        <v>VERDE</v>
      </c>
      <c r="W24" s="22">
        <f>VLOOKUP(F24,[3]Relatório!$A$1:$AK$65536,33,0)</f>
        <v>44630</v>
      </c>
      <c r="X24" s="22">
        <v>44630</v>
      </c>
      <c r="Y24" s="18" t="e">
        <f>#N/A</f>
        <v>#N/A</v>
      </c>
      <c r="AB24" s="15" t="str">
        <f>VLOOKUP(A24,[2]ImportationMaterialProgrammingE!B:X,23,0)</f>
        <v/>
      </c>
      <c r="AC24" s="1" t="str">
        <f>IF(AB24="DTA TRANSP","",VLOOKUP(A24,[2]ImportationMaterialProgrammingE!$B:$V,21,0))</f>
        <v/>
      </c>
      <c r="AD24" s="1" t="s">
        <v>587</v>
      </c>
      <c r="AE24" s="1" t="e">
        <f>#N/A</f>
        <v>#N/A</v>
      </c>
      <c r="AF24" s="22" t="str">
        <f>VLOOKUP(F24,[3]Relatório!$A$1:$AK$65536,36,0)</f>
        <v/>
      </c>
      <c r="AG24" s="22" t="s">
        <v>587</v>
      </c>
      <c r="AJ24" s="24"/>
      <c r="AK24" s="24"/>
      <c r="AL24" s="24"/>
      <c r="AM24" s="24"/>
    </row>
    <row r="25" spans="1:39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VLOOKUP(A25,[2]ImportationMaterialProgrammingE!B$3:C$1048576,2,0)</f>
        <v xml:space="preserve">540200897 </v>
      </c>
      <c r="F25" s="40">
        <v>540200897</v>
      </c>
      <c r="G25" s="3" t="s">
        <v>585</v>
      </c>
      <c r="H25" s="3" t="s">
        <v>452</v>
      </c>
      <c r="I25" s="17" t="e">
        <f>#N/A</f>
        <v>#N/A</v>
      </c>
      <c r="J25" s="15" t="str">
        <f>IF(VLOOKUP(A25,[2]ImportationMaterialProgrammingE!B$4:U$1048576,20,0)=0,"",VLOOKUP(A25,[2]ImportationMaterialProgrammingE!B$4:U$1048576,20,0))</f>
        <v>22/02/2022</v>
      </c>
      <c r="K25" s="15" t="s">
        <v>601</v>
      </c>
      <c r="L25" s="15" t="str">
        <f>IF(VLOOKUP(A25,[2]ImportationMaterialProgrammingE!B$3:Y$1048576,24,0)&lt;&gt;"","Sim","Não")</f>
        <v>Não</v>
      </c>
      <c r="M25" s="15" t="str">
        <f>IF(VLOOKUP(A25,[2]ImportationMaterialProgrammingE!B:X,23,0)="DTA TRANSP",VLOOKUP(A25,[2]ImportationMaterialProgrammingE!B:V,21,0),"")</f>
        <v/>
      </c>
      <c r="N25" s="15" t="str">
        <f>IF(VLOOKUP(A25,[2]ImportationMaterialProgrammingE!B:Y,24,0)=0,"",VLOOKUP(A25,[2]ImportationMaterialProgrammingE!B:Y,24,0))</f>
        <v/>
      </c>
      <c r="P25" s="3" t="e">
        <f>#N/A</f>
        <v>#N/A</v>
      </c>
      <c r="R25" s="3" t="s">
        <v>586</v>
      </c>
      <c r="S25" s="16" t="str">
        <f>VLOOKUP(A25,[2]ImportationMaterialProgrammingE!B:AN,39,0)</f>
        <v>2203410620</v>
      </c>
      <c r="T25" s="22">
        <f>VLOOKUP(F25,[3]Relatório!$A$1:$AK$65536,29,0)</f>
        <v>44613</v>
      </c>
      <c r="U25" s="22">
        <v>44613</v>
      </c>
      <c r="V25" s="17" t="str">
        <f>VLOOKUP(A25,[2]ImportationMaterialProgrammingE!B:F,5,0)</f>
        <v>VERDE</v>
      </c>
      <c r="W25" s="22">
        <f>VLOOKUP(F25,[3]Relatório!$A$1:$AK$65536,33,0)</f>
        <v>44613</v>
      </c>
      <c r="X25" s="22">
        <v>44613</v>
      </c>
      <c r="Y25" s="18" t="e">
        <f>#N/A</f>
        <v>#N/A</v>
      </c>
      <c r="AB25" s="15" t="str">
        <f>VLOOKUP(A25,[2]ImportationMaterialProgrammingE!B:X,23,0)</f>
        <v>FINALIZADO</v>
      </c>
      <c r="AC25" s="1" t="str">
        <f>IF(AB25="DTA TRANSP","",VLOOKUP(A25,[2]ImportationMaterialProgrammingE!$B:$V,21,0))</f>
        <v>22/02/2022</v>
      </c>
      <c r="AD25" s="1" t="s">
        <v>601</v>
      </c>
      <c r="AE25" s="1" t="e">
        <f>#N/A</f>
        <v>#N/A</v>
      </c>
      <c r="AF25" s="22">
        <f>VLOOKUP(F25,[3]Relatório!$A$1:$AK$65536,36,0)</f>
        <v>44613</v>
      </c>
      <c r="AG25" s="22">
        <v>44613</v>
      </c>
      <c r="AH25" s="3" t="s">
        <v>457</v>
      </c>
      <c r="AJ25" s="24"/>
      <c r="AK25" s="24"/>
      <c r="AL25" s="24"/>
      <c r="AM25" s="24"/>
    </row>
    <row r="26" spans="1:39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VLOOKUP(A26,[2]ImportationMaterialProgrammingE!B$3:C$1048576,2,0)</f>
        <v xml:space="preserve">540200898 </v>
      </c>
      <c r="F26" s="40">
        <v>540200898</v>
      </c>
      <c r="G26" s="3" t="s">
        <v>585</v>
      </c>
      <c r="H26" s="3" t="s">
        <v>452</v>
      </c>
      <c r="I26" s="17" t="e">
        <f>#N/A</f>
        <v>#N/A</v>
      </c>
      <c r="J26" s="15" t="str">
        <f>IF(VLOOKUP(A26,[2]ImportationMaterialProgrammingE!B$4:U$1048576,20,0)=0,"",VLOOKUP(A26,[2]ImportationMaterialProgrammingE!B$4:U$1048576,20,0))</f>
        <v>23/02/2022</v>
      </c>
      <c r="K26" s="15" t="s">
        <v>603</v>
      </c>
      <c r="L26" s="15" t="str">
        <f>IF(VLOOKUP(A26,[2]ImportationMaterialProgrammingE!B$3:Y$1048576,24,0)&lt;&gt;"","Sim","Não")</f>
        <v>Não</v>
      </c>
      <c r="M26" s="15" t="str">
        <f>IF(VLOOKUP(A26,[2]ImportationMaterialProgrammingE!B:X,23,0)="DTA TRANSP",VLOOKUP(A26,[2]ImportationMaterialProgrammingE!B:V,21,0),"")</f>
        <v/>
      </c>
      <c r="N26" s="15" t="str">
        <f>IF(VLOOKUP(A26,[2]ImportationMaterialProgrammingE!B:Y,24,0)=0,"",VLOOKUP(A26,[2]ImportationMaterialProgrammingE!B:Y,24,0))</f>
        <v/>
      </c>
      <c r="P26" s="3" t="e">
        <f>#N/A</f>
        <v>#N/A</v>
      </c>
      <c r="R26" s="3" t="s">
        <v>586</v>
      </c>
      <c r="S26" s="16" t="str">
        <f>VLOOKUP(A26,[2]ImportationMaterialProgrammingE!B:AN,39,0)</f>
        <v>2203660197</v>
      </c>
      <c r="T26" s="22">
        <f>VLOOKUP(F26,[3]Relatório!$A$1:$AK$65536,29,0)</f>
        <v>44615</v>
      </c>
      <c r="U26" s="22">
        <v>44615</v>
      </c>
      <c r="V26" s="17" t="str">
        <f>VLOOKUP(A26,[2]ImportationMaterialProgrammingE!B:F,5,0)</f>
        <v>VERDE</v>
      </c>
      <c r="W26" s="22">
        <f>VLOOKUP(F26,[3]Relatório!$A$1:$AK$65536,33,0)</f>
        <v>44616</v>
      </c>
      <c r="X26" s="22">
        <v>44616</v>
      </c>
      <c r="Y26" s="18" t="e">
        <f>#N/A</f>
        <v>#N/A</v>
      </c>
      <c r="AB26" s="15" t="str">
        <f>VLOOKUP(A26,[2]ImportationMaterialProgrammingE!B:X,23,0)</f>
        <v>FINALIZADO</v>
      </c>
      <c r="AC26" s="1" t="str">
        <f>IF(AB26="DTA TRANSP","",VLOOKUP(A26,[2]ImportationMaterialProgrammingE!$B:$V,21,0))</f>
        <v>23/02/2022</v>
      </c>
      <c r="AD26" s="1" t="s">
        <v>603</v>
      </c>
      <c r="AE26" s="1" t="e">
        <f>#N/A</f>
        <v>#N/A</v>
      </c>
      <c r="AF26" s="22">
        <f>VLOOKUP(F26,[3]Relatório!$A$1:$AK$65536,36,0)</f>
        <v>44616</v>
      </c>
      <c r="AG26" s="22">
        <v>44616</v>
      </c>
      <c r="AH26" s="3" t="s">
        <v>457</v>
      </c>
      <c r="AJ26" s="24"/>
      <c r="AK26" s="24"/>
      <c r="AL26" s="24"/>
      <c r="AM26" s="24"/>
    </row>
    <row r="27" spans="1:39" hidden="1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VLOOKUP(A27,[2]ImportationMaterialProgrammingE!B$3:C$1048576,2,0)</f>
        <v xml:space="preserve">540200899 </v>
      </c>
      <c r="F27" s="40">
        <v>540200899</v>
      </c>
      <c r="G27" s="3" t="s">
        <v>585</v>
      </c>
      <c r="H27" s="3" t="s">
        <v>452</v>
      </c>
      <c r="I27" s="17" t="e">
        <f>#N/A</f>
        <v>#N/A</v>
      </c>
      <c r="J27" s="15" t="str">
        <f>IF(VLOOKUP(A27,[2]ImportationMaterialProgrammingE!B$4:U$1048576,20,0)=0,"",VLOOKUP(A27,[2]ImportationMaterialProgrammingE!B$4:U$1048576,20,0))</f>
        <v>04/03/2022</v>
      </c>
      <c r="K27" s="15" t="s">
        <v>611</v>
      </c>
      <c r="L27" s="15" t="str">
        <f>IF(VLOOKUP(A27,[2]ImportationMaterialProgrammingE!B$3:Y$1048576,24,0)&lt;&gt;"","Sim","Não")</f>
        <v>Não</v>
      </c>
      <c r="M27" s="15" t="str">
        <f>IF(VLOOKUP(A27,[2]ImportationMaterialProgrammingE!B:X,23,0)="DTA TRANSP",VLOOKUP(A27,[2]ImportationMaterialProgrammingE!B:V,21,0),"")</f>
        <v/>
      </c>
      <c r="N27" s="15" t="str">
        <f>IF(VLOOKUP(A27,[2]ImportationMaterialProgrammingE!B:Y,24,0)=0,"",VLOOKUP(A27,[2]ImportationMaterialProgrammingE!B:Y,24,0))</f>
        <v/>
      </c>
      <c r="P27" s="3" t="e">
        <f>#N/A</f>
        <v>#N/A</v>
      </c>
      <c r="R27" s="3" t="s">
        <v>586</v>
      </c>
      <c r="S27" s="16" t="str">
        <f>VLOOKUP(A27,[2]ImportationMaterialProgrammingE!B:AN,39,0)</f>
        <v>2203817908</v>
      </c>
      <c r="T27" s="22">
        <f>VLOOKUP(F27,[3]Relatório!$A$1:$AK$65536,29,0)</f>
        <v>44617</v>
      </c>
      <c r="U27" s="22">
        <v>44617</v>
      </c>
      <c r="V27" s="17" t="str">
        <f>VLOOKUP(A27,[2]ImportationMaterialProgrammingE!B:F,5,0)</f>
        <v>VERMELHO</v>
      </c>
      <c r="W27" s="22" t="str">
        <f>VLOOKUP(F27,[3]Relatório!$A$1:$AK$65536,33,0)</f>
        <v/>
      </c>
      <c r="X27" s="22" t="s">
        <v>587</v>
      </c>
      <c r="Y27" s="18" t="e">
        <f>#N/A</f>
        <v>#N/A</v>
      </c>
      <c r="AB27" s="15" t="str">
        <f>VLOOKUP(A27,[2]ImportationMaterialProgrammingE!B:X,23,0)</f>
        <v>AGUARDANDO TRANSPORTE</v>
      </c>
      <c r="AC27" s="1" t="str">
        <f>IF(AB27="DTA TRANSP","",VLOOKUP(A27,[2]ImportationMaterialProgrammingE!$B:$V,21,0))</f>
        <v/>
      </c>
      <c r="AD27" s="1" t="s">
        <v>587</v>
      </c>
      <c r="AE27" s="1" t="e">
        <f>#N/A</f>
        <v>#N/A</v>
      </c>
      <c r="AF27" s="22" t="str">
        <f>VLOOKUP(F27,[3]Relatório!$A$1:$AK$65536,36,0)</f>
        <v/>
      </c>
      <c r="AG27" s="22" t="s">
        <v>587</v>
      </c>
      <c r="AJ27" s="24"/>
      <c r="AK27" s="24"/>
      <c r="AL27" s="24"/>
      <c r="AM27" s="24"/>
    </row>
    <row r="28" spans="1:39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VLOOKUP(A28,[2]ImportationMaterialProgrammingE!B$3:C$1048576,2,0)</f>
        <v xml:space="preserve">540200900 </v>
      </c>
      <c r="F28" s="40">
        <v>540200900</v>
      </c>
      <c r="G28" s="3" t="s">
        <v>585</v>
      </c>
      <c r="H28" s="3" t="s">
        <v>452</v>
      </c>
      <c r="I28" s="17" t="e">
        <f>#N/A</f>
        <v>#N/A</v>
      </c>
      <c r="J28" s="15" t="str">
        <f>IF(VLOOKUP(A28,[2]ImportationMaterialProgrammingE!B$4:U$1048576,20,0)=0,"",VLOOKUP(A28,[2]ImportationMaterialProgrammingE!B$4:U$1048576,20,0))</f>
        <v>21/02/2022</v>
      </c>
      <c r="K28" s="15" t="s">
        <v>602</v>
      </c>
      <c r="L28" s="15" t="str">
        <f>IF(VLOOKUP(A28,[2]ImportationMaterialProgrammingE!B$3:Y$1048576,24,0)&lt;&gt;"","Sim","Não")</f>
        <v>Não</v>
      </c>
      <c r="M28" s="15" t="str">
        <f>IF(VLOOKUP(A28,[2]ImportationMaterialProgrammingE!B:X,23,0)="DTA TRANSP",VLOOKUP(A28,[2]ImportationMaterialProgrammingE!B:V,21,0),"")</f>
        <v/>
      </c>
      <c r="N28" s="15" t="str">
        <f>IF(VLOOKUP(A28,[2]ImportationMaterialProgrammingE!B:Y,24,0)=0,"",VLOOKUP(A28,[2]ImportationMaterialProgrammingE!B:Y,24,0))</f>
        <v/>
      </c>
      <c r="P28" s="3" t="e">
        <f>#N/A</f>
        <v>#N/A</v>
      </c>
      <c r="R28" s="3" t="s">
        <v>586</v>
      </c>
      <c r="S28" s="16" t="str">
        <f>VLOOKUP(A28,[2]ImportationMaterialProgrammingE!B:AN,39,0)</f>
        <v>2203405758</v>
      </c>
      <c r="T28" s="22">
        <f>VLOOKUP(F28,[3]Relatório!$A$1:$AK$65536,29,0)</f>
        <v>44613</v>
      </c>
      <c r="U28" s="22">
        <v>44613</v>
      </c>
      <c r="V28" s="17" t="str">
        <f>VLOOKUP(A28,[2]ImportationMaterialProgrammingE!B:F,5,0)</f>
        <v>VERDE</v>
      </c>
      <c r="W28" s="22">
        <f>VLOOKUP(F28,[3]Relatório!$A$1:$AK$65536,33,0)</f>
        <v>44613</v>
      </c>
      <c r="X28" s="22">
        <v>44613</v>
      </c>
      <c r="Y28" s="18" t="e">
        <f>#N/A</f>
        <v>#N/A</v>
      </c>
      <c r="AB28" s="15" t="str">
        <f>VLOOKUP(A28,[2]ImportationMaterialProgrammingE!B:X,23,0)</f>
        <v>FINALIZADO</v>
      </c>
      <c r="AC28" s="1" t="str">
        <f>IF(AB28="DTA TRANSP","",VLOOKUP(A28,[2]ImportationMaterialProgrammingE!$B:$V,21,0))</f>
        <v>22/02/2022</v>
      </c>
      <c r="AD28" s="1" t="s">
        <v>601</v>
      </c>
      <c r="AE28" s="1" t="e">
        <f>#N/A</f>
        <v>#N/A</v>
      </c>
      <c r="AF28" s="22">
        <f>VLOOKUP(F28,[3]Relatório!$A$1:$AK$65536,36,0)</f>
        <v>44613</v>
      </c>
      <c r="AG28" s="22">
        <v>44613</v>
      </c>
      <c r="AH28" s="3" t="s">
        <v>457</v>
      </c>
      <c r="AJ28" s="24"/>
      <c r="AK28" s="24"/>
      <c r="AL28" s="24"/>
      <c r="AM28" s="24"/>
    </row>
    <row r="29" spans="1:39" hidden="1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VLOOKUP(A29,[2]ImportationMaterialProgrammingE!B$3:C$1048576,2,0)</f>
        <v xml:space="preserve">540200901 </v>
      </c>
      <c r="F29" s="40">
        <v>540200901</v>
      </c>
      <c r="G29" s="3" t="s">
        <v>585</v>
      </c>
      <c r="H29" s="3" t="s">
        <v>452</v>
      </c>
      <c r="I29" s="17" t="e">
        <f>#N/A</f>
        <v>#N/A</v>
      </c>
      <c r="J29" s="15" t="str">
        <f>IF(VLOOKUP(A29,[2]ImportationMaterialProgrammingE!B$4:U$1048576,20,0)=0,"",VLOOKUP(A29,[2]ImportationMaterialProgrammingE!B$4:U$1048576,20,0))</f>
        <v/>
      </c>
      <c r="K29" s="15" t="s">
        <v>587</v>
      </c>
      <c r="L29" s="15" t="str">
        <f>IF(VLOOKUP(A29,[2]ImportationMaterialProgrammingE!B$3:Y$1048576,24,0)&lt;&gt;"","Sim","Não")</f>
        <v>Não</v>
      </c>
      <c r="M29" s="15" t="str">
        <f>IF(VLOOKUP(A29,[2]ImportationMaterialProgrammingE!B:X,23,0)="DTA TRANSP",VLOOKUP(A29,[2]ImportationMaterialProgrammingE!B:V,21,0),"")</f>
        <v>09/03/2022</v>
      </c>
      <c r="N29" s="15" t="str">
        <f>IF(VLOOKUP(A29,[2]ImportationMaterialProgrammingE!B:Y,24,0)=0,"",VLOOKUP(A29,[2]ImportationMaterialProgrammingE!B:Y,24,0))</f>
        <v/>
      </c>
      <c r="P29" s="3" t="e">
        <f>#N/A</f>
        <v>#N/A</v>
      </c>
      <c r="R29" s="3" t="s">
        <v>456</v>
      </c>
      <c r="S29" s="16" t="str">
        <f>VLOOKUP(A29,[2]ImportationMaterialProgrammingE!B:AN,39,0)</f>
        <v xml:space="preserve">          </v>
      </c>
      <c r="T29" s="22" t="str">
        <f>VLOOKUP(F29,[3]Relatório!$A$1:$AK$65536,29,0)</f>
        <v/>
      </c>
      <c r="U29" s="22" t="s">
        <v>587</v>
      </c>
      <c r="V29" s="17" t="str">
        <f>VLOOKUP(A29,[2]ImportationMaterialProgrammingE!B:F,5,0)</f>
        <v/>
      </c>
      <c r="W29" s="22" t="str">
        <f>VLOOKUP(F29,[3]Relatório!$A$1:$AK$65536,33,0)</f>
        <v/>
      </c>
      <c r="X29" s="22" t="s">
        <v>587</v>
      </c>
      <c r="Y29" s="18" t="e">
        <f>#N/A</f>
        <v>#N/A</v>
      </c>
      <c r="AB29" s="15" t="str">
        <f>VLOOKUP(A29,[2]ImportationMaterialProgrammingE!B:X,23,0)</f>
        <v>DTA TRANSP</v>
      </c>
      <c r="AC29" s="1" t="str">
        <f>IF(AB29="DTA TRANSP","",VLOOKUP(A29,[2]ImportationMaterialProgrammingE!$B:$V,21,0))</f>
        <v/>
      </c>
      <c r="AD29" s="1" t="s">
        <v>587</v>
      </c>
      <c r="AE29" s="1" t="e">
        <f>#N/A</f>
        <v>#N/A</v>
      </c>
      <c r="AF29" s="22" t="str">
        <f>VLOOKUP(F29,[3]Relatório!$A$1:$AK$65536,36,0)</f>
        <v/>
      </c>
      <c r="AG29" s="22" t="s">
        <v>587</v>
      </c>
      <c r="AJ29" s="24"/>
      <c r="AK29" s="24"/>
      <c r="AL29" s="24"/>
      <c r="AM29" s="24"/>
    </row>
    <row r="30" spans="1:39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VLOOKUP(A30,[2]ImportationMaterialProgrammingE!B$3:C$1048576,2,0)</f>
        <v xml:space="preserve">540200902 </v>
      </c>
      <c r="F30" s="40">
        <v>540200902</v>
      </c>
      <c r="G30" s="3" t="s">
        <v>585</v>
      </c>
      <c r="H30" s="3" t="s">
        <v>452</v>
      </c>
      <c r="I30" s="17" t="e">
        <f>#N/A</f>
        <v>#N/A</v>
      </c>
      <c r="J30" s="15" t="str">
        <f>IF(VLOOKUP(A30,[2]ImportationMaterialProgrammingE!B$4:U$1048576,20,0)=0,"",VLOOKUP(A30,[2]ImportationMaterialProgrammingE!B$4:U$1048576,20,0))</f>
        <v>22/02/2022</v>
      </c>
      <c r="K30" s="15" t="s">
        <v>601</v>
      </c>
      <c r="L30" s="15" t="str">
        <f>IF(VLOOKUP(A30,[2]ImportationMaterialProgrammingE!B$3:Y$1048576,24,0)&lt;&gt;"","Sim","Não")</f>
        <v>Não</v>
      </c>
      <c r="M30" s="15" t="str">
        <f>IF(VLOOKUP(A30,[2]ImportationMaterialProgrammingE!B:X,23,0)="DTA TRANSP",VLOOKUP(A30,[2]ImportationMaterialProgrammingE!B:V,21,0),"")</f>
        <v/>
      </c>
      <c r="N30" s="15" t="str">
        <f>IF(VLOOKUP(A30,[2]ImportationMaterialProgrammingE!B:Y,24,0)=0,"",VLOOKUP(A30,[2]ImportationMaterialProgrammingE!B:Y,24,0))</f>
        <v/>
      </c>
      <c r="P30" s="3" t="e">
        <f>#N/A</f>
        <v>#N/A</v>
      </c>
      <c r="R30" s="3" t="s">
        <v>586</v>
      </c>
      <c r="S30" s="16" t="str">
        <f>VLOOKUP(A30,[2]ImportationMaterialProgrammingE!B:AN,39,0)</f>
        <v>2203522770</v>
      </c>
      <c r="T30" s="22">
        <f>VLOOKUP(F30,[3]Relatório!$A$1:$AK$65536,29,0)</f>
        <v>44614</v>
      </c>
      <c r="U30" s="22">
        <v>44614</v>
      </c>
      <c r="V30" s="17" t="str">
        <f>VLOOKUP(A30,[2]ImportationMaterialProgrammingE!B:F,5,0)</f>
        <v>VERDE</v>
      </c>
      <c r="W30" s="22">
        <f>VLOOKUP(F30,[3]Relatório!$A$1:$AK$65536,33,0)</f>
        <v>44614</v>
      </c>
      <c r="X30" s="22">
        <v>44614</v>
      </c>
      <c r="Y30" s="18" t="e">
        <f>#N/A</f>
        <v>#N/A</v>
      </c>
      <c r="AB30" s="15" t="str">
        <f>VLOOKUP(A30,[2]ImportationMaterialProgrammingE!B:X,23,0)</f>
        <v>FINALIZADO</v>
      </c>
      <c r="AC30" s="1" t="str">
        <f>IF(AB30="DTA TRANSP","",VLOOKUP(A30,[2]ImportationMaterialProgrammingE!$B:$V,21,0))</f>
        <v>23/02/2022</v>
      </c>
      <c r="AD30" s="1" t="s">
        <v>603</v>
      </c>
      <c r="AE30" s="1" t="e">
        <f>#N/A</f>
        <v>#N/A</v>
      </c>
      <c r="AF30" s="22">
        <f>VLOOKUP(F30,[3]Relatório!$A$1:$AK$65536,36,0)</f>
        <v>44614</v>
      </c>
      <c r="AG30" s="22">
        <v>44614</v>
      </c>
      <c r="AH30" s="3" t="s">
        <v>457</v>
      </c>
      <c r="AJ30" s="24"/>
      <c r="AK30" s="24"/>
      <c r="AL30" s="24"/>
      <c r="AM30" s="24"/>
    </row>
    <row r="31" spans="1:39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VLOOKUP(A31,[2]ImportationMaterialProgrammingE!B$3:C$1048576,2,0)</f>
        <v xml:space="preserve">540200903 </v>
      </c>
      <c r="F31" s="40">
        <v>540200903</v>
      </c>
      <c r="G31" s="3" t="s">
        <v>585</v>
      </c>
      <c r="H31" s="3" t="s">
        <v>452</v>
      </c>
      <c r="I31" s="17" t="e">
        <f>#N/A</f>
        <v>#N/A</v>
      </c>
      <c r="J31" s="15" t="str">
        <f>IF(VLOOKUP(A31,[2]ImportationMaterialProgrammingE!B$4:U$1048576,20,0)=0,"",VLOOKUP(A31,[2]ImportationMaterialProgrammingE!B$4:U$1048576,20,0))</f>
        <v>02/03/2022</v>
      </c>
      <c r="K31" s="15" t="s">
        <v>608</v>
      </c>
      <c r="L31" s="15" t="str">
        <f>IF(VLOOKUP(A31,[2]ImportationMaterialProgrammingE!B$3:Y$1048576,24,0)&lt;&gt;"","Sim","Não")</f>
        <v>Não</v>
      </c>
      <c r="M31" s="15" t="str">
        <f>IF(VLOOKUP(A31,[2]ImportationMaterialProgrammingE!B:X,23,0)="DTA TRANSP",VLOOKUP(A31,[2]ImportationMaterialProgrammingE!B:V,21,0),"")</f>
        <v/>
      </c>
      <c r="N31" s="15" t="str">
        <f>IF(VLOOKUP(A31,[2]ImportationMaterialProgrammingE!B:Y,24,0)=0,"",VLOOKUP(A31,[2]ImportationMaterialProgrammingE!B:Y,24,0))</f>
        <v/>
      </c>
      <c r="P31" s="3" t="e">
        <f>#N/A</f>
        <v>#N/A</v>
      </c>
      <c r="R31" s="3" t="s">
        <v>586</v>
      </c>
      <c r="S31" s="16" t="str">
        <f>VLOOKUP(A31,[2]ImportationMaterialProgrammingE!B:AN,39,0)</f>
        <v>2203431686</v>
      </c>
      <c r="T31" s="22">
        <f>VLOOKUP(F31,[3]Relatório!$A$1:$AK$65536,29,0)</f>
        <v>44613</v>
      </c>
      <c r="U31" s="22">
        <v>44613</v>
      </c>
      <c r="V31" s="17" t="str">
        <f>VLOOKUP(A31,[2]ImportationMaterialProgrammingE!B:F,5,0)</f>
        <v>VERDE</v>
      </c>
      <c r="W31" s="22">
        <f>VLOOKUP(F31,[3]Relatório!$A$1:$AK$65536,33,0)</f>
        <v>44614</v>
      </c>
      <c r="X31" s="22">
        <v>44614</v>
      </c>
      <c r="Y31" s="18" t="e">
        <f>#N/A</f>
        <v>#N/A</v>
      </c>
      <c r="AB31" s="15" t="str">
        <f>VLOOKUP(A31,[2]ImportationMaterialProgrammingE!B:X,23,0)</f>
        <v>FINALIZADO</v>
      </c>
      <c r="AC31" s="1" t="str">
        <f>IF(AB31="DTA TRANSP","",VLOOKUP(A31,[2]ImportationMaterialProgrammingE!$B:$V,21,0))</f>
        <v>23/02/2022</v>
      </c>
      <c r="AD31" s="1" t="s">
        <v>603</v>
      </c>
      <c r="AE31" s="1" t="e">
        <f>#N/A</f>
        <v>#N/A</v>
      </c>
      <c r="AF31" s="22">
        <f>VLOOKUP(F31,[3]Relatório!$A$1:$AK$65536,36,0)</f>
        <v>44614</v>
      </c>
      <c r="AG31" s="22">
        <v>44614</v>
      </c>
      <c r="AH31" s="3" t="s">
        <v>457</v>
      </c>
      <c r="AJ31" s="24"/>
      <c r="AK31" s="24"/>
      <c r="AL31" s="24"/>
      <c r="AM31" s="24"/>
    </row>
    <row r="32" spans="1:39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VLOOKUP(A32,[2]ImportationMaterialProgrammingE!B$3:C$1048576,2,0)</f>
        <v xml:space="preserve">540200904 </v>
      </c>
      <c r="F32" s="40">
        <v>540200904</v>
      </c>
      <c r="G32" s="3" t="s">
        <v>585</v>
      </c>
      <c r="H32" s="3" t="s">
        <v>452</v>
      </c>
      <c r="I32" s="17" t="e">
        <f>#N/A</f>
        <v>#N/A</v>
      </c>
      <c r="J32" s="15" t="str">
        <f>IF(VLOOKUP(A32,[2]ImportationMaterialProgrammingE!B$4:U$1048576,20,0)=0,"",VLOOKUP(A32,[2]ImportationMaterialProgrammingE!B$4:U$1048576,20,0))</f>
        <v>21/03/2022</v>
      </c>
      <c r="K32" s="15" t="s">
        <v>612</v>
      </c>
      <c r="L32" s="15" t="str">
        <f>IF(VLOOKUP(A32,[2]ImportationMaterialProgrammingE!B$3:Y$1048576,24,0)&lt;&gt;"","Sim","Não")</f>
        <v>Não</v>
      </c>
      <c r="M32" s="15" t="str">
        <f>IF(VLOOKUP(A32,[2]ImportationMaterialProgrammingE!B:X,23,0)="DTA TRANSP",VLOOKUP(A32,[2]ImportationMaterialProgrammingE!B:V,21,0),"")</f>
        <v/>
      </c>
      <c r="N32" s="15" t="str">
        <f>IF(VLOOKUP(A32,[2]ImportationMaterialProgrammingE!B:Y,24,0)=0,"",VLOOKUP(A32,[2]ImportationMaterialProgrammingE!B:Y,24,0))</f>
        <v/>
      </c>
      <c r="P32" s="3" t="e">
        <f>#N/A</f>
        <v>#N/A</v>
      </c>
      <c r="R32" s="3" t="s">
        <v>456</v>
      </c>
      <c r="S32" s="16" t="str">
        <f>VLOOKUP(A32,[2]ImportationMaterialProgrammingE!B:AN,39,0)</f>
        <v>2205035940</v>
      </c>
      <c r="T32" s="22">
        <f>VLOOKUP(F32,[3]Relatório!$A$1:$AK$65536,29,0)</f>
        <v>44636</v>
      </c>
      <c r="U32" s="22">
        <v>44636</v>
      </c>
      <c r="V32" s="17" t="str">
        <f>VLOOKUP(A32,[2]ImportationMaterialProgrammingE!B:F,5,0)</f>
        <v>VERDE</v>
      </c>
      <c r="W32" s="22">
        <f>VLOOKUP(F32,[3]Relatório!$A$1:$AK$65536,33,0)</f>
        <v>44636</v>
      </c>
      <c r="X32" s="22">
        <v>44636</v>
      </c>
      <c r="Y32" s="18" t="e">
        <f>#N/A</f>
        <v>#N/A</v>
      </c>
      <c r="AB32" s="15" t="str">
        <f>VLOOKUP(A32,[2]ImportationMaterialProgrammingE!B:X,23,0)</f>
        <v/>
      </c>
      <c r="AC32" s="1" t="str">
        <f>IF(AB32="DTA TRANSP","",VLOOKUP(A32,[2]ImportationMaterialProgrammingE!$B:$V,21,0))</f>
        <v/>
      </c>
      <c r="AD32" s="1" t="s">
        <v>587</v>
      </c>
      <c r="AE32" s="1" t="e">
        <f>#N/A</f>
        <v>#N/A</v>
      </c>
      <c r="AF32" s="22">
        <f>VLOOKUP(F32,[3]Relatório!$A$1:$AK$65536,36,0)</f>
        <v>44641</v>
      </c>
      <c r="AG32" s="22">
        <v>44641</v>
      </c>
      <c r="AJ32" s="24"/>
      <c r="AK32" s="24"/>
      <c r="AL32" s="24"/>
      <c r="AM32" s="24"/>
    </row>
    <row r="33" spans="1:39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VLOOKUP(A33,[2]ImportationMaterialProgrammingE!B$3:C$1048576,2,0)</f>
        <v xml:space="preserve">540200905 </v>
      </c>
      <c r="F33" s="40">
        <v>540200905</v>
      </c>
      <c r="G33" s="3" t="s">
        <v>585</v>
      </c>
      <c r="H33" s="3" t="s">
        <v>452</v>
      </c>
      <c r="I33" s="17" t="e">
        <f>#N/A</f>
        <v>#N/A</v>
      </c>
      <c r="J33" s="15" t="str">
        <f>IF(VLOOKUP(A33,[2]ImportationMaterialProgrammingE!B$4:U$1048576,20,0)=0,"",VLOOKUP(A33,[2]ImportationMaterialProgrammingE!B$4:U$1048576,20,0))</f>
        <v>22/02/2022</v>
      </c>
      <c r="K33" s="15" t="s">
        <v>601</v>
      </c>
      <c r="L33" s="15" t="str">
        <f>IF(VLOOKUP(A33,[2]ImportationMaterialProgrammingE!B$3:Y$1048576,24,0)&lt;&gt;"","Sim","Não")</f>
        <v>Não</v>
      </c>
      <c r="M33" s="15" t="str">
        <f>IF(VLOOKUP(A33,[2]ImportationMaterialProgrammingE!B:X,23,0)="DTA TRANSP",VLOOKUP(A33,[2]ImportationMaterialProgrammingE!B:V,21,0),"")</f>
        <v/>
      </c>
      <c r="N33" s="15" t="str">
        <f>IF(VLOOKUP(A33,[2]ImportationMaterialProgrammingE!B:Y,24,0)=0,"",VLOOKUP(A33,[2]ImportationMaterialProgrammingE!B:Y,24,0))</f>
        <v/>
      </c>
      <c r="P33" s="3" t="e">
        <f>#N/A</f>
        <v>#N/A</v>
      </c>
      <c r="R33" s="3" t="s">
        <v>586</v>
      </c>
      <c r="S33" s="16" t="str">
        <f>VLOOKUP(A33,[2]ImportationMaterialProgrammingE!B:AN,39,0)</f>
        <v>2203427638</v>
      </c>
      <c r="T33" s="22">
        <f>VLOOKUP(F33,[3]Relatório!$A$1:$AK$65536,29,0)</f>
        <v>44613</v>
      </c>
      <c r="U33" s="22">
        <v>44613</v>
      </c>
      <c r="V33" s="17" t="str">
        <f>VLOOKUP(A33,[2]ImportationMaterialProgrammingE!B:F,5,0)</f>
        <v>VERDE</v>
      </c>
      <c r="W33" s="22">
        <f>VLOOKUP(F33,[3]Relatório!$A$1:$AK$65536,33,0)</f>
        <v>44614</v>
      </c>
      <c r="X33" s="22">
        <v>44614</v>
      </c>
      <c r="Y33" s="18" t="e">
        <f>#N/A</f>
        <v>#N/A</v>
      </c>
      <c r="AB33" s="15" t="str">
        <f>VLOOKUP(A33,[2]ImportationMaterialProgrammingE!B:X,23,0)</f>
        <v>FINALIZADO</v>
      </c>
      <c r="AC33" s="1" t="str">
        <f>IF(AB33="DTA TRANSP","",VLOOKUP(A33,[2]ImportationMaterialProgrammingE!$B:$V,21,0))</f>
        <v>22/02/2022</v>
      </c>
      <c r="AD33" s="1" t="s">
        <v>601</v>
      </c>
      <c r="AE33" s="1" t="e">
        <f>#N/A</f>
        <v>#N/A</v>
      </c>
      <c r="AF33" s="22">
        <f>VLOOKUP(F33,[3]Relatório!$A$1:$AK$65536,36,0)</f>
        <v>44614</v>
      </c>
      <c r="AG33" s="22">
        <v>44614</v>
      </c>
      <c r="AH33" s="3" t="s">
        <v>457</v>
      </c>
      <c r="AJ33" s="24"/>
      <c r="AK33" s="24"/>
      <c r="AL33" s="24"/>
      <c r="AM33" s="24"/>
    </row>
    <row r="34" spans="1:39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VLOOKUP(A34,[2]ImportationMaterialProgrammingE!B$3:C$1048576,2,0)</f>
        <v xml:space="preserve">540200906 </v>
      </c>
      <c r="F34" s="40">
        <v>540200906</v>
      </c>
      <c r="G34" s="3" t="s">
        <v>585</v>
      </c>
      <c r="H34" s="3" t="s">
        <v>452</v>
      </c>
      <c r="I34" s="17" t="e">
        <f>#N/A</f>
        <v>#N/A</v>
      </c>
      <c r="J34" s="15" t="str">
        <f>IF(VLOOKUP(A34,[2]ImportationMaterialProgrammingE!B$4:U$1048576,20,0)=0,"",VLOOKUP(A34,[2]ImportationMaterialProgrammingE!B$4:U$1048576,20,0))</f>
        <v>02/02/2022</v>
      </c>
      <c r="K34" s="15" t="s">
        <v>613</v>
      </c>
      <c r="L34" s="15" t="str">
        <f>IF(VLOOKUP(A34,[2]ImportationMaterialProgrammingE!B$3:Y$1048576,24,0)&lt;&gt;"","Sim","Não")</f>
        <v>Não</v>
      </c>
      <c r="M34" s="15" t="str">
        <f>IF(VLOOKUP(A34,[2]ImportationMaterialProgrammingE!B:X,23,0)="DTA TRANSP",VLOOKUP(A34,[2]ImportationMaterialProgrammingE!B:V,21,0),"")</f>
        <v/>
      </c>
      <c r="N34" s="15" t="str">
        <f>IF(VLOOKUP(A34,[2]ImportationMaterialProgrammingE!B:Y,24,0)=0,"",VLOOKUP(A34,[2]ImportationMaterialProgrammingE!B:Y,24,0))</f>
        <v/>
      </c>
      <c r="P34" s="3" t="e">
        <f>#N/A</f>
        <v>#N/A</v>
      </c>
      <c r="R34" s="3" t="s">
        <v>586</v>
      </c>
      <c r="S34" s="16" t="str">
        <f>VLOOKUP(A34,[2]ImportationMaterialProgrammingE!B:AN,39,0)</f>
        <v>2203444320</v>
      </c>
      <c r="T34" s="22">
        <f>VLOOKUP(F34,[3]Relatório!$A$1:$AK$65536,29,0)</f>
        <v>44613</v>
      </c>
      <c r="U34" s="22">
        <v>44613</v>
      </c>
      <c r="V34" s="17" t="str">
        <f>VLOOKUP(A34,[2]ImportationMaterialProgrammingE!B:F,5,0)</f>
        <v>VERDE</v>
      </c>
      <c r="W34" s="22">
        <f>VLOOKUP(F34,[3]Relatório!$A$1:$AK$65536,33,0)</f>
        <v>44614</v>
      </c>
      <c r="X34" s="22">
        <v>44614</v>
      </c>
      <c r="Y34" s="18" t="e">
        <f>#N/A</f>
        <v>#N/A</v>
      </c>
      <c r="AB34" s="15" t="str">
        <f>VLOOKUP(A34,[2]ImportationMaterialProgrammingE!B:X,23,0)</f>
        <v>MBB</v>
      </c>
      <c r="AC34" s="1" t="str">
        <f>IF(AB34="DTA TRANSP","",VLOOKUP(A34,[2]ImportationMaterialProgrammingE!$B:$V,21,0))</f>
        <v>02/03/2022</v>
      </c>
      <c r="AD34" s="1" t="s">
        <v>608</v>
      </c>
      <c r="AE34" s="1" t="e">
        <f>#N/A</f>
        <v>#N/A</v>
      </c>
      <c r="AF34" s="22">
        <f>VLOOKUP(F34,[3]Relatório!$A$1:$AK$65536,36,0)</f>
        <v>44615</v>
      </c>
      <c r="AG34" s="22">
        <v>44615</v>
      </c>
      <c r="AH34" s="3" t="s">
        <v>457</v>
      </c>
      <c r="AJ34" s="24"/>
      <c r="AK34" s="24"/>
      <c r="AL34" s="24"/>
      <c r="AM34" s="24"/>
    </row>
    <row r="35" spans="1:39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VLOOKUP(A35,[2]ImportationMaterialProgrammingE!B$3:C$1048576,2,0)</f>
        <v xml:space="preserve">540200907 </v>
      </c>
      <c r="F35" s="40">
        <v>540200907</v>
      </c>
      <c r="G35" s="3" t="s">
        <v>585</v>
      </c>
      <c r="H35" s="3" t="s">
        <v>452</v>
      </c>
      <c r="I35" s="17" t="e">
        <f>#N/A</f>
        <v>#N/A</v>
      </c>
      <c r="J35" s="15" t="str">
        <f>IF(VLOOKUP(A35,[2]ImportationMaterialProgrammingE!B$4:U$1048576,20,0)=0,"",VLOOKUP(A35,[2]ImportationMaterialProgrammingE!B$4:U$1048576,20,0))</f>
        <v>21/02/2022</v>
      </c>
      <c r="K35" s="15" t="s">
        <v>602</v>
      </c>
      <c r="L35" s="15" t="str">
        <f>IF(VLOOKUP(A35,[2]ImportationMaterialProgrammingE!B$3:Y$1048576,24,0)&lt;&gt;"","Sim","Não")</f>
        <v>Não</v>
      </c>
      <c r="M35" s="15" t="str">
        <f>IF(VLOOKUP(A35,[2]ImportationMaterialProgrammingE!B:X,23,0)="DTA TRANSP",VLOOKUP(A35,[2]ImportationMaterialProgrammingE!B:V,21,0),"")</f>
        <v/>
      </c>
      <c r="N35" s="15" t="str">
        <f>IF(VLOOKUP(A35,[2]ImportationMaterialProgrammingE!B:Y,24,0)=0,"",VLOOKUP(A35,[2]ImportationMaterialProgrammingE!B:Y,24,0))</f>
        <v/>
      </c>
      <c r="P35" s="3" t="e">
        <f>#N/A</f>
        <v>#N/A</v>
      </c>
      <c r="R35" s="3" t="s">
        <v>586</v>
      </c>
      <c r="S35" s="16" t="str">
        <f>VLOOKUP(A35,[2]ImportationMaterialProgrammingE!B:AN,39,0)</f>
        <v>2203405502</v>
      </c>
      <c r="T35" s="22">
        <f>VLOOKUP(F35,[3]Relatório!$A$1:$AK$65536,29,0)</f>
        <v>44613</v>
      </c>
      <c r="U35" s="22">
        <v>44613</v>
      </c>
      <c r="V35" s="17" t="str">
        <f>VLOOKUP(A35,[2]ImportationMaterialProgrammingE!B:F,5,0)</f>
        <v>VERDE</v>
      </c>
      <c r="W35" s="22">
        <f>VLOOKUP(F35,[3]Relatório!$A$1:$AK$65536,33,0)</f>
        <v>44613</v>
      </c>
      <c r="X35" s="22">
        <v>44613</v>
      </c>
      <c r="Y35" s="18" t="e">
        <f>#N/A</f>
        <v>#N/A</v>
      </c>
      <c r="AB35" s="15" t="str">
        <f>VLOOKUP(A35,[2]ImportationMaterialProgrammingE!B:X,23,0)</f>
        <v>FINALIZADO</v>
      </c>
      <c r="AC35" s="1" t="str">
        <f>IF(AB35="DTA TRANSP","",VLOOKUP(A35,[2]ImportationMaterialProgrammingE!$B:$V,21,0))</f>
        <v>23/02/2022</v>
      </c>
      <c r="AD35" s="1" t="s">
        <v>603</v>
      </c>
      <c r="AE35" s="1" t="e">
        <f>#N/A</f>
        <v>#N/A</v>
      </c>
      <c r="AF35" s="22">
        <f>VLOOKUP(F35,[3]Relatório!$A$1:$AK$65536,36,0)</f>
        <v>44614</v>
      </c>
      <c r="AG35" s="22">
        <v>44614</v>
      </c>
      <c r="AH35" s="3" t="s">
        <v>457</v>
      </c>
      <c r="AJ35" s="24"/>
      <c r="AK35" s="24"/>
      <c r="AL35" s="24"/>
      <c r="AM35" s="24"/>
    </row>
    <row r="36" spans="1:39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VLOOKUP(A36,[2]ImportationMaterialProgrammingE!B$3:C$1048576,2,0)</f>
        <v xml:space="preserve">540200908 </v>
      </c>
      <c r="F36" s="40">
        <v>540200908</v>
      </c>
      <c r="G36" s="3" t="s">
        <v>585</v>
      </c>
      <c r="H36" s="3" t="s">
        <v>452</v>
      </c>
      <c r="I36" s="17" t="e">
        <f>#N/A</f>
        <v>#N/A</v>
      </c>
      <c r="J36" s="15" t="str">
        <f>IF(VLOOKUP(A36,[2]ImportationMaterialProgrammingE!B$4:U$1048576,20,0)=0,"",VLOOKUP(A36,[2]ImportationMaterialProgrammingE!B$4:U$1048576,20,0))</f>
        <v>14/02/2022</v>
      </c>
      <c r="K36" s="15" t="s">
        <v>614</v>
      </c>
      <c r="L36" s="15" t="str">
        <f>IF(VLOOKUP(A36,[2]ImportationMaterialProgrammingE!B$3:Y$1048576,24,0)&lt;&gt;"","Sim","Não")</f>
        <v>Não</v>
      </c>
      <c r="M36" s="15" t="str">
        <f>IF(VLOOKUP(A36,[2]ImportationMaterialProgrammingE!B:X,23,0)="DTA TRANSP",VLOOKUP(A36,[2]ImportationMaterialProgrammingE!B:V,21,0),"")</f>
        <v/>
      </c>
      <c r="N36" s="15" t="str">
        <f>IF(VLOOKUP(A36,[2]ImportationMaterialProgrammingE!B:Y,24,0)=0,"",VLOOKUP(A36,[2]ImportationMaterialProgrammingE!B:Y,24,0))</f>
        <v/>
      </c>
      <c r="P36" s="3" t="e">
        <f>#N/A</f>
        <v>#N/A</v>
      </c>
      <c r="R36" s="3" t="s">
        <v>586</v>
      </c>
      <c r="S36" s="16" t="str">
        <f>VLOOKUP(A36,[2]ImportationMaterialProgrammingE!B:AN,39,0)</f>
        <v>2203411995</v>
      </c>
      <c r="T36" s="22">
        <f>VLOOKUP(F36,[3]Relatório!$A$1:$AK$65536,29,0)</f>
        <v>44613</v>
      </c>
      <c r="U36" s="22">
        <v>44613</v>
      </c>
      <c r="V36" s="17" t="str">
        <f>VLOOKUP(A36,[2]ImportationMaterialProgrammingE!B:F,5,0)</f>
        <v>VERDE</v>
      </c>
      <c r="W36" s="22">
        <f>VLOOKUP(F36,[3]Relatório!$A$1:$AK$65536,33,0)</f>
        <v>44613</v>
      </c>
      <c r="X36" s="22">
        <v>44613</v>
      </c>
      <c r="Y36" s="18" t="e">
        <f>#N/A</f>
        <v>#N/A</v>
      </c>
      <c r="AB36" s="15" t="str">
        <f>VLOOKUP(A36,[2]ImportationMaterialProgrammingE!B:X,23,0)</f>
        <v>FINALIZADO</v>
      </c>
      <c r="AC36" s="1" t="str">
        <f>IF(AB36="DTA TRANSP","",VLOOKUP(A36,[2]ImportationMaterialProgrammingE!$B:$V,21,0))</f>
        <v>23/02/2022</v>
      </c>
      <c r="AD36" s="1" t="s">
        <v>603</v>
      </c>
      <c r="AE36" s="1" t="e">
        <f>#N/A</f>
        <v>#N/A</v>
      </c>
      <c r="AF36" s="22">
        <f>VLOOKUP(F36,[3]Relatório!$A$1:$AK$65536,36,0)</f>
        <v>44614</v>
      </c>
      <c r="AG36" s="22">
        <v>44614</v>
      </c>
      <c r="AH36" s="3" t="s">
        <v>457</v>
      </c>
      <c r="AJ36" s="24"/>
      <c r="AK36" s="24"/>
      <c r="AL36" s="24"/>
      <c r="AM36" s="24"/>
    </row>
    <row r="37" spans="1:39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VLOOKUP(A37,[2]ImportationMaterialProgrammingE!B$3:C$1048576,2,0)</f>
        <v xml:space="preserve">540200909 </v>
      </c>
      <c r="F37" s="40">
        <v>540200909</v>
      </c>
      <c r="G37" s="3" t="s">
        <v>585</v>
      </c>
      <c r="H37" s="3" t="s">
        <v>452</v>
      </c>
      <c r="I37" s="17" t="e">
        <f>#N/A</f>
        <v>#N/A</v>
      </c>
      <c r="J37" s="15" t="str">
        <f>IF(VLOOKUP(A37,[2]ImportationMaterialProgrammingE!B$4:U$1048576,20,0)=0,"",VLOOKUP(A37,[2]ImportationMaterialProgrammingE!B$4:U$1048576,20,0))</f>
        <v>23/02/2022</v>
      </c>
      <c r="K37" s="15" t="s">
        <v>603</v>
      </c>
      <c r="L37" s="15" t="str">
        <f>IF(VLOOKUP(A37,[2]ImportationMaterialProgrammingE!B$3:Y$1048576,24,0)&lt;&gt;"","Sim","Não")</f>
        <v>Não</v>
      </c>
      <c r="M37" s="15" t="str">
        <f>IF(VLOOKUP(A37,[2]ImportationMaterialProgrammingE!B:X,23,0)="DTA TRANSP",VLOOKUP(A37,[2]ImportationMaterialProgrammingE!B:V,21,0),"")</f>
        <v/>
      </c>
      <c r="N37" s="15" t="str">
        <f>IF(VLOOKUP(A37,[2]ImportationMaterialProgrammingE!B:Y,24,0)=0,"",VLOOKUP(A37,[2]ImportationMaterialProgrammingE!B:Y,24,0))</f>
        <v/>
      </c>
      <c r="P37" s="3" t="e">
        <f>#N/A</f>
        <v>#N/A</v>
      </c>
      <c r="R37" s="3" t="s">
        <v>586</v>
      </c>
      <c r="S37" s="16" t="str">
        <f>VLOOKUP(A37,[2]ImportationMaterialProgrammingE!B:AN,39,0)</f>
        <v>2203660219</v>
      </c>
      <c r="T37" s="22">
        <f>VLOOKUP(F37,[3]Relatório!$A$1:$AK$65536,29,0)</f>
        <v>44615</v>
      </c>
      <c r="U37" s="22">
        <v>44615</v>
      </c>
      <c r="V37" s="17" t="str">
        <f>VLOOKUP(A37,[2]ImportationMaterialProgrammingE!B:F,5,0)</f>
        <v>VERDE</v>
      </c>
      <c r="W37" s="22">
        <f>VLOOKUP(F37,[3]Relatório!$A$1:$AK$65536,33,0)</f>
        <v>44616</v>
      </c>
      <c r="X37" s="22">
        <v>44616</v>
      </c>
      <c r="Y37" s="18" t="e">
        <f>#N/A</f>
        <v>#N/A</v>
      </c>
      <c r="AB37" s="15" t="str">
        <f>VLOOKUP(A37,[2]ImportationMaterialProgrammingE!B:X,23,0)</f>
        <v>FINALIZADO</v>
      </c>
      <c r="AC37" s="1" t="str">
        <f>IF(AB37="DTA TRANSP","",VLOOKUP(A37,[2]ImportationMaterialProgrammingE!$B:$V,21,0))</f>
        <v>23/02/2022</v>
      </c>
      <c r="AD37" s="1" t="s">
        <v>603</v>
      </c>
      <c r="AE37" s="1" t="e">
        <f>#N/A</f>
        <v>#N/A</v>
      </c>
      <c r="AF37" s="22">
        <f>VLOOKUP(F37,[3]Relatório!$A$1:$AK$65536,36,0)</f>
        <v>44616</v>
      </c>
      <c r="AG37" s="22">
        <v>44616</v>
      </c>
      <c r="AH37" s="3" t="s">
        <v>457</v>
      </c>
      <c r="AJ37" s="24"/>
      <c r="AK37" s="24"/>
      <c r="AL37" s="24"/>
      <c r="AM37" s="24"/>
    </row>
    <row r="38" spans="1:39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VLOOKUP(A38,[2]ImportationMaterialProgrammingE!B$3:C$1048576,2,0)</f>
        <v xml:space="preserve">540200919 </v>
      </c>
      <c r="F38" s="40">
        <v>540200919</v>
      </c>
      <c r="G38" s="3" t="s">
        <v>585</v>
      </c>
      <c r="H38" s="3" t="s">
        <v>452</v>
      </c>
      <c r="I38" s="17" t="e">
        <f>#N/A</f>
        <v>#N/A</v>
      </c>
      <c r="J38" s="15" t="str">
        <f>IF(VLOOKUP(A38,[2]ImportationMaterialProgrammingE!B$4:U$1048576,20,0)=0,"",VLOOKUP(A38,[2]ImportationMaterialProgrammingE!B$4:U$1048576,20,0))</f>
        <v>08/02/2022</v>
      </c>
      <c r="K38" s="15" t="s">
        <v>615</v>
      </c>
      <c r="L38" s="15" t="str">
        <f>IF(VLOOKUP(A38,[2]ImportationMaterialProgrammingE!B$3:Y$1048576,24,0)&lt;&gt;"","Sim","Não")</f>
        <v>Não</v>
      </c>
      <c r="M38" s="15" t="str">
        <f>IF(VLOOKUP(A38,[2]ImportationMaterialProgrammingE!B:X,23,0)="DTA TRANSP",VLOOKUP(A38,[2]ImportationMaterialProgrammingE!B:V,21,0),"")</f>
        <v/>
      </c>
      <c r="N38" s="15" t="str">
        <f>IF(VLOOKUP(A38,[2]ImportationMaterialProgrammingE!B:Y,24,0)=0,"",VLOOKUP(A38,[2]ImportationMaterialProgrammingE!B:Y,24,0))</f>
        <v/>
      </c>
      <c r="P38" s="3" t="e">
        <f>#N/A</f>
        <v>#N/A</v>
      </c>
      <c r="R38" s="3" t="s">
        <v>586</v>
      </c>
      <c r="S38" s="16" t="str">
        <f>VLOOKUP(A38,[2]ImportationMaterialProgrammingE!B:AN,39,0)</f>
        <v>2203431910</v>
      </c>
      <c r="T38" s="22">
        <f>VLOOKUP(F38,[3]Relatório!$A$1:$AK$65536,29,0)</f>
        <v>44613</v>
      </c>
      <c r="U38" s="22">
        <v>44613</v>
      </c>
      <c r="V38" s="17" t="str">
        <f>VLOOKUP(A38,[2]ImportationMaterialProgrammingE!B:F,5,0)</f>
        <v>VERDE</v>
      </c>
      <c r="W38" s="22">
        <f>VLOOKUP(F38,[3]Relatório!$A$1:$AK$65536,33,0)</f>
        <v>44614</v>
      </c>
      <c r="X38" s="22">
        <v>44614</v>
      </c>
      <c r="Y38" s="18" t="e">
        <f>#N/A</f>
        <v>#N/A</v>
      </c>
      <c r="AB38" s="15" t="str">
        <f>VLOOKUP(A38,[2]ImportationMaterialProgrammingE!B:X,23,0)</f>
        <v>FINALIZADO</v>
      </c>
      <c r="AC38" s="1" t="str">
        <f>IF(AB38="DTA TRANSP","",VLOOKUP(A38,[2]ImportationMaterialProgrammingE!$B:$V,21,0))</f>
        <v>23/02/2022</v>
      </c>
      <c r="AD38" s="1" t="s">
        <v>603</v>
      </c>
      <c r="AE38" s="1" t="e">
        <f>#N/A</f>
        <v>#N/A</v>
      </c>
      <c r="AF38" s="22">
        <f>VLOOKUP(F38,[3]Relatório!$A$1:$AK$65536,36,0)</f>
        <v>44614</v>
      </c>
      <c r="AG38" s="22">
        <v>44614</v>
      </c>
      <c r="AH38" s="3" t="s">
        <v>457</v>
      </c>
      <c r="AJ38" s="24"/>
      <c r="AK38" s="24"/>
      <c r="AL38" s="24"/>
      <c r="AM38" s="24"/>
    </row>
    <row r="39" spans="1:39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VLOOKUP(A39,[2]ImportationMaterialProgrammingE!B$3:C$1048576,2,0)</f>
        <v xml:space="preserve">540200918 </v>
      </c>
      <c r="F39" s="40">
        <v>540200918</v>
      </c>
      <c r="G39" s="3" t="s">
        <v>585</v>
      </c>
      <c r="H39" s="3" t="s">
        <v>452</v>
      </c>
      <c r="I39" s="17" t="e">
        <f>#N/A</f>
        <v>#N/A</v>
      </c>
      <c r="J39" s="15" t="str">
        <f>IF(VLOOKUP(A39,[2]ImportationMaterialProgrammingE!B$4:U$1048576,20,0)=0,"",VLOOKUP(A39,[2]ImportationMaterialProgrammingE!B$4:U$1048576,20,0))</f>
        <v>21/02/2022</v>
      </c>
      <c r="K39" s="15" t="s">
        <v>602</v>
      </c>
      <c r="L39" s="15" t="str">
        <f>IF(VLOOKUP(A39,[2]ImportationMaterialProgrammingE!B$3:Y$1048576,24,0)&lt;&gt;"","Sim","Não")</f>
        <v>Não</v>
      </c>
      <c r="M39" s="15" t="str">
        <f>IF(VLOOKUP(A39,[2]ImportationMaterialProgrammingE!B:X,23,0)="DTA TRANSP",VLOOKUP(A39,[2]ImportationMaterialProgrammingE!B:V,21,0),"")</f>
        <v/>
      </c>
      <c r="N39" s="15" t="str">
        <f>IF(VLOOKUP(A39,[2]ImportationMaterialProgrammingE!B:Y,24,0)=0,"",VLOOKUP(A39,[2]ImportationMaterialProgrammingE!B:Y,24,0))</f>
        <v/>
      </c>
      <c r="P39" s="3" t="e">
        <f>#N/A</f>
        <v>#N/A</v>
      </c>
      <c r="R39" s="3" t="s">
        <v>586</v>
      </c>
      <c r="S39" s="16" t="str">
        <f>VLOOKUP(A39,[2]ImportationMaterialProgrammingE!B:AN,39,0)</f>
        <v>2203405693</v>
      </c>
      <c r="T39" s="22">
        <f>VLOOKUP(F39,[3]Relatório!$A$1:$AK$65536,29,0)</f>
        <v>44613</v>
      </c>
      <c r="U39" s="22">
        <v>44613</v>
      </c>
      <c r="V39" s="17" t="str">
        <f>VLOOKUP(A39,[2]ImportationMaterialProgrammingE!B:F,5,0)</f>
        <v>VERDE</v>
      </c>
      <c r="W39" s="22">
        <f>VLOOKUP(F39,[3]Relatório!$A$1:$AK$65536,33,0)</f>
        <v>44613</v>
      </c>
      <c r="X39" s="22">
        <v>44613</v>
      </c>
      <c r="Y39" s="18" t="e">
        <f>#N/A</f>
        <v>#N/A</v>
      </c>
      <c r="AB39" s="15" t="str">
        <f>VLOOKUP(A39,[2]ImportationMaterialProgrammingE!B:X,23,0)</f>
        <v>FINALIZADO</v>
      </c>
      <c r="AC39" s="1" t="str">
        <f>IF(AB39="DTA TRANSP","",VLOOKUP(A39,[2]ImportationMaterialProgrammingE!$B:$V,21,0))</f>
        <v>23/02/2022</v>
      </c>
      <c r="AD39" s="1" t="s">
        <v>603</v>
      </c>
      <c r="AE39" s="1" t="e">
        <f>#N/A</f>
        <v>#N/A</v>
      </c>
      <c r="AF39" s="22">
        <f>VLOOKUP(F39,[3]Relatório!$A$1:$AK$65536,36,0)</f>
        <v>44614</v>
      </c>
      <c r="AG39" s="22">
        <v>44614</v>
      </c>
      <c r="AH39" s="3" t="s">
        <v>457</v>
      </c>
      <c r="AJ39" s="24"/>
      <c r="AK39" s="24"/>
      <c r="AL39" s="24"/>
      <c r="AM39" s="24"/>
    </row>
    <row r="40" spans="1:39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VLOOKUP(A40,[2]ImportationMaterialProgrammingE!B$3:C$1048576,2,0)</f>
        <v xml:space="preserve">540200910 </v>
      </c>
      <c r="F40" s="40">
        <v>540200910</v>
      </c>
      <c r="G40" s="3" t="s">
        <v>585</v>
      </c>
      <c r="H40" s="3" t="s">
        <v>452</v>
      </c>
      <c r="I40" s="17" t="e">
        <f>#N/A</f>
        <v>#N/A</v>
      </c>
      <c r="J40" s="15" t="str">
        <f>IF(VLOOKUP(A40,[2]ImportationMaterialProgrammingE!B$4:U$1048576,20,0)=0,"",VLOOKUP(A40,[2]ImportationMaterialProgrammingE!B$4:U$1048576,20,0))</f>
        <v>23/02/2022</v>
      </c>
      <c r="K40" s="15" t="s">
        <v>603</v>
      </c>
      <c r="L40" s="15" t="str">
        <f>IF(VLOOKUP(A40,[2]ImportationMaterialProgrammingE!B$3:Y$1048576,24,0)&lt;&gt;"","Sim","Não")</f>
        <v>Não</v>
      </c>
      <c r="M40" s="15" t="str">
        <f>IF(VLOOKUP(A40,[2]ImportationMaterialProgrammingE!B:X,23,0)="DTA TRANSP",VLOOKUP(A40,[2]ImportationMaterialProgrammingE!B:V,21,0),"")</f>
        <v/>
      </c>
      <c r="N40" s="15" t="str">
        <f>IF(VLOOKUP(A40,[2]ImportationMaterialProgrammingE!B:Y,24,0)=0,"",VLOOKUP(A40,[2]ImportationMaterialProgrammingE!B:Y,24,0))</f>
        <v/>
      </c>
      <c r="P40" s="3" t="e">
        <f>#N/A</f>
        <v>#N/A</v>
      </c>
      <c r="R40" s="3" t="s">
        <v>586</v>
      </c>
      <c r="S40" s="16" t="str">
        <f>VLOOKUP(A40,[2]ImportationMaterialProgrammingE!B:AN,39,0)</f>
        <v>2203431554</v>
      </c>
      <c r="T40" s="22">
        <f>VLOOKUP(F40,[3]Relatório!$A$1:$AK$65536,29,0)</f>
        <v>44613</v>
      </c>
      <c r="U40" s="22">
        <v>44613</v>
      </c>
      <c r="V40" s="17" t="str">
        <f>VLOOKUP(A40,[2]ImportationMaterialProgrammingE!B:F,5,0)</f>
        <v>VERDE</v>
      </c>
      <c r="W40" s="22">
        <f>VLOOKUP(F40,[3]Relatório!$A$1:$AK$65536,33,0)</f>
        <v>44614</v>
      </c>
      <c r="X40" s="22">
        <v>44614</v>
      </c>
      <c r="Y40" s="18" t="e">
        <f>#N/A</f>
        <v>#N/A</v>
      </c>
      <c r="AB40" s="15" t="str">
        <f>VLOOKUP(A40,[2]ImportationMaterialProgrammingE!B:X,23,0)</f>
        <v>FINALIZADO</v>
      </c>
      <c r="AC40" s="1" t="str">
        <f>IF(AB40="DTA TRANSP","",VLOOKUP(A40,[2]ImportationMaterialProgrammingE!$B:$V,21,0))</f>
        <v>23/02/2022</v>
      </c>
      <c r="AD40" s="1" t="s">
        <v>603</v>
      </c>
      <c r="AE40" s="1" t="e">
        <f>#N/A</f>
        <v>#N/A</v>
      </c>
      <c r="AF40" s="22">
        <f>VLOOKUP(F40,[3]Relatório!$A$1:$AK$65536,36,0)</f>
        <v>44614</v>
      </c>
      <c r="AG40" s="22">
        <v>44614</v>
      </c>
      <c r="AH40" s="3" t="s">
        <v>457</v>
      </c>
      <c r="AJ40" s="24"/>
      <c r="AK40" s="24"/>
      <c r="AL40" s="24"/>
      <c r="AM40" s="24"/>
    </row>
    <row r="41" spans="1:39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VLOOKUP(A41,[2]ImportationMaterialProgrammingE!B$3:C$1048576,2,0)</f>
        <v xml:space="preserve">540200920 </v>
      </c>
      <c r="F41" s="40">
        <v>540200920</v>
      </c>
      <c r="G41" s="3" t="s">
        <v>585</v>
      </c>
      <c r="H41" s="3" t="s">
        <v>452</v>
      </c>
      <c r="I41" s="17" t="e">
        <f>#N/A</f>
        <v>#N/A</v>
      </c>
      <c r="J41" s="15" t="str">
        <f>IF(VLOOKUP(A41,[2]ImportationMaterialProgrammingE!B$4:U$1048576,20,0)=0,"",VLOOKUP(A41,[2]ImportationMaterialProgrammingE!B$4:U$1048576,20,0))</f>
        <v>16/02/2022</v>
      </c>
      <c r="K41" s="15" t="s">
        <v>616</v>
      </c>
      <c r="L41" s="15" t="str">
        <f>IF(VLOOKUP(A41,[2]ImportationMaterialProgrammingE!B$3:Y$1048576,24,0)&lt;&gt;"","Sim","Não")</f>
        <v>Não</v>
      </c>
      <c r="M41" s="15" t="str">
        <f>IF(VLOOKUP(A41,[2]ImportationMaterialProgrammingE!B:X,23,0)="DTA TRANSP",VLOOKUP(A41,[2]ImportationMaterialProgrammingE!B:V,21,0),"")</f>
        <v/>
      </c>
      <c r="N41" s="15" t="str">
        <f>IF(VLOOKUP(A41,[2]ImportationMaterialProgrammingE!B:Y,24,0)=0,"",VLOOKUP(A41,[2]ImportationMaterialProgrammingE!B:Y,24,0))</f>
        <v/>
      </c>
      <c r="P41" s="3" t="e">
        <f>#N/A</f>
        <v>#N/A</v>
      </c>
      <c r="R41" s="3" t="s">
        <v>586</v>
      </c>
      <c r="S41" s="16" t="str">
        <f>VLOOKUP(A41,[2]ImportationMaterialProgrammingE!B:AN,39,0)</f>
        <v>2203406231</v>
      </c>
      <c r="T41" s="22">
        <f>VLOOKUP(F41,[3]Relatório!$A$1:$AK$65536,29,0)</f>
        <v>44613</v>
      </c>
      <c r="U41" s="22">
        <v>44613</v>
      </c>
      <c r="V41" s="17" t="str">
        <f>VLOOKUP(A41,[2]ImportationMaterialProgrammingE!B:F,5,0)</f>
        <v>VERDE</v>
      </c>
      <c r="W41" s="22">
        <f>VLOOKUP(F41,[3]Relatório!$A$1:$AK$65536,33,0)</f>
        <v>44613</v>
      </c>
      <c r="X41" s="22">
        <v>44613</v>
      </c>
      <c r="Y41" s="18" t="e">
        <f>#N/A</f>
        <v>#N/A</v>
      </c>
      <c r="AB41" s="15" t="str">
        <f>VLOOKUP(A41,[2]ImportationMaterialProgrammingE!B:X,23,0)</f>
        <v>FINALIZADO</v>
      </c>
      <c r="AC41" s="1" t="str">
        <f>IF(AB41="DTA TRANSP","",VLOOKUP(A41,[2]ImportationMaterialProgrammingE!$B:$V,21,0))</f>
        <v>21/02/2022</v>
      </c>
      <c r="AD41" s="1" t="s">
        <v>602</v>
      </c>
      <c r="AE41" s="1" t="e">
        <f>#N/A</f>
        <v>#N/A</v>
      </c>
      <c r="AF41" s="22">
        <f>VLOOKUP(F41,[3]Relatório!$A$1:$AK$65536,36,0)</f>
        <v>44613</v>
      </c>
      <c r="AG41" s="22">
        <v>44613</v>
      </c>
      <c r="AH41" s="3" t="s">
        <v>457</v>
      </c>
      <c r="AJ41" s="24"/>
      <c r="AK41" s="24"/>
      <c r="AL41" s="24"/>
      <c r="AM41" s="24"/>
    </row>
    <row r="42" spans="1:39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VLOOKUP(A42,[2]ImportationMaterialProgrammingE!B$3:C$1048576,2,0)</f>
        <v xml:space="preserve">540200911 </v>
      </c>
      <c r="F42" s="40">
        <v>540200911</v>
      </c>
      <c r="G42" s="3" t="s">
        <v>585</v>
      </c>
      <c r="H42" s="3" t="s">
        <v>452</v>
      </c>
      <c r="I42" s="17" t="e">
        <f>#N/A</f>
        <v>#N/A</v>
      </c>
      <c r="J42" s="15" t="str">
        <f>IF(VLOOKUP(A42,[2]ImportationMaterialProgrammingE!B$4:U$1048576,20,0)=0,"",VLOOKUP(A42,[2]ImportationMaterialProgrammingE!B$4:U$1048576,20,0))</f>
        <v>18/03/2022</v>
      </c>
      <c r="K42" s="15" t="s">
        <v>617</v>
      </c>
      <c r="L42" s="15" t="str">
        <f>IF(VLOOKUP(A42,[2]ImportationMaterialProgrammingE!B$3:Y$1048576,24,0)&lt;&gt;"","Sim","Não")</f>
        <v>Não</v>
      </c>
      <c r="M42" s="15" t="str">
        <f>IF(VLOOKUP(A42,[2]ImportationMaterialProgrammingE!B:X,23,0)="DTA TRANSP",VLOOKUP(A42,[2]ImportationMaterialProgrammingE!B:V,21,0),"")</f>
        <v/>
      </c>
      <c r="N42" s="15" t="str">
        <f>IF(VLOOKUP(A42,[2]ImportationMaterialProgrammingE!B:Y,24,0)=0,"",VLOOKUP(A42,[2]ImportationMaterialProgrammingE!B:Y,24,0))</f>
        <v/>
      </c>
      <c r="P42" s="3" t="e">
        <f>#N/A</f>
        <v>#N/A</v>
      </c>
      <c r="R42" s="3" t="s">
        <v>586</v>
      </c>
      <c r="S42" s="16" t="str">
        <f>VLOOKUP(A42,[2]ImportationMaterialProgrammingE!B:AN,39,0)</f>
        <v>2203656904</v>
      </c>
      <c r="T42" s="22">
        <f>VLOOKUP(F42,[3]Relatório!$A$1:$AK$65536,29,0)</f>
        <v>44615</v>
      </c>
      <c r="U42" s="22">
        <v>44615</v>
      </c>
      <c r="V42" s="17" t="str">
        <f>VLOOKUP(A42,[2]ImportationMaterialProgrammingE!B:F,5,0)</f>
        <v>VERDE</v>
      </c>
      <c r="W42" s="22">
        <f>VLOOKUP(F42,[3]Relatório!$A$1:$AK$65536,33,0)</f>
        <v>44616</v>
      </c>
      <c r="X42" s="22">
        <v>44616</v>
      </c>
      <c r="Y42" s="18" t="e">
        <f>#N/A</f>
        <v>#N/A</v>
      </c>
      <c r="AB42" s="15" t="str">
        <f>VLOOKUP(A42,[2]ImportationMaterialProgrammingE!B:X,23,0)</f>
        <v>SBL</v>
      </c>
      <c r="AC42" s="1" t="str">
        <f>IF(AB42="DTA TRANSP","",VLOOKUP(A42,[2]ImportationMaterialProgrammingE!$B:$V,21,0))</f>
        <v>18/03/2022</v>
      </c>
      <c r="AD42" s="1" t="s">
        <v>617</v>
      </c>
      <c r="AE42" s="1" t="e">
        <f>#N/A</f>
        <v>#N/A</v>
      </c>
      <c r="AF42" s="22">
        <f>VLOOKUP(F42,[3]Relatório!$A$1:$AK$65536,36,0)</f>
        <v>44637</v>
      </c>
      <c r="AG42" s="22">
        <v>44637</v>
      </c>
      <c r="AJ42" s="24"/>
      <c r="AK42" s="24"/>
      <c r="AL42" s="24"/>
      <c r="AM42" s="24"/>
    </row>
    <row r="43" spans="1:39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VLOOKUP(A43,[2]ImportationMaterialProgrammingE!B$3:C$1048576,2,0)</f>
        <v xml:space="preserve">540200912 </v>
      </c>
      <c r="F43" s="40">
        <v>540200912</v>
      </c>
      <c r="G43" s="3" t="s">
        <v>585</v>
      </c>
      <c r="H43" s="3" t="s">
        <v>452</v>
      </c>
      <c r="I43" s="17" t="e">
        <f>#N/A</f>
        <v>#N/A</v>
      </c>
      <c r="J43" s="15" t="str">
        <f>IF(VLOOKUP(A43,[2]ImportationMaterialProgrammingE!B$4:U$1048576,20,0)=0,"",VLOOKUP(A43,[2]ImportationMaterialProgrammingE!B$4:U$1048576,20,0))</f>
        <v>03/03/2022</v>
      </c>
      <c r="K43" s="15" t="s">
        <v>618</v>
      </c>
      <c r="L43" s="15" t="str">
        <f>IF(VLOOKUP(A43,[2]ImportationMaterialProgrammingE!B$3:Y$1048576,24,0)&lt;&gt;"","Sim","Não")</f>
        <v>Não</v>
      </c>
      <c r="M43" s="15" t="str">
        <f>IF(VLOOKUP(A43,[2]ImportationMaterialProgrammingE!B:X,23,0)="DTA TRANSP",VLOOKUP(A43,[2]ImportationMaterialProgrammingE!B:V,21,0),"")</f>
        <v/>
      </c>
      <c r="N43" s="15" t="str">
        <f>IF(VLOOKUP(A43,[2]ImportationMaterialProgrammingE!B:Y,24,0)=0,"",VLOOKUP(A43,[2]ImportationMaterialProgrammingE!B:Y,24,0))</f>
        <v/>
      </c>
      <c r="P43" s="3" t="e">
        <f>#N/A</f>
        <v>#N/A</v>
      </c>
      <c r="R43" s="3" t="s">
        <v>586</v>
      </c>
      <c r="S43" s="16" t="str">
        <f>VLOOKUP(A43,[2]ImportationMaterialProgrammingE!B:AN,39,0)</f>
        <v>2203973268</v>
      </c>
      <c r="T43" s="22">
        <f>VLOOKUP(F43,[3]Relatório!$A$1:$AK$65536,29,0)</f>
        <v>44622</v>
      </c>
      <c r="U43" s="22">
        <v>44622</v>
      </c>
      <c r="V43" s="17" t="str">
        <f>VLOOKUP(A43,[2]ImportationMaterialProgrammingE!B:F,5,0)</f>
        <v>VERDE</v>
      </c>
      <c r="W43" s="22">
        <f>VLOOKUP(F43,[3]Relatório!$A$1:$AK$65536,33,0)</f>
        <v>44623</v>
      </c>
      <c r="X43" s="22">
        <v>44623</v>
      </c>
      <c r="Y43" s="18" t="e">
        <f>#N/A</f>
        <v>#N/A</v>
      </c>
      <c r="AB43" s="15" t="str">
        <f>VLOOKUP(A43,[2]ImportationMaterialProgrammingE!B:X,23,0)</f>
        <v>FINALIZADO</v>
      </c>
      <c r="AC43" s="1" t="str">
        <f>IF(AB43="DTA TRANSP","",VLOOKUP(A43,[2]ImportationMaterialProgrammingE!$B:$V,21,0))</f>
        <v>03/03/2022</v>
      </c>
      <c r="AD43" s="1" t="s">
        <v>618</v>
      </c>
      <c r="AE43" s="1" t="e">
        <f>#N/A</f>
        <v>#N/A</v>
      </c>
      <c r="AF43" s="22">
        <f>VLOOKUP(F43,[3]Relatório!$A$1:$AK$65536,36,0)</f>
        <v>44623</v>
      </c>
      <c r="AG43" s="22">
        <v>44623</v>
      </c>
      <c r="AH43" s="3" t="s">
        <v>457</v>
      </c>
      <c r="AJ43" s="24"/>
      <c r="AK43" s="24"/>
      <c r="AL43" s="24"/>
      <c r="AM43" s="24"/>
    </row>
    <row r="44" spans="1:39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VLOOKUP(A44,[2]ImportationMaterialProgrammingE!B$3:C$1048576,2,0)</f>
        <v xml:space="preserve">540200913 </v>
      </c>
      <c r="F44" s="40">
        <v>540200913</v>
      </c>
      <c r="G44" s="3" t="s">
        <v>585</v>
      </c>
      <c r="H44" s="3" t="s">
        <v>452</v>
      </c>
      <c r="I44" s="17" t="e">
        <f>#N/A</f>
        <v>#N/A</v>
      </c>
      <c r="J44" s="15" t="str">
        <f>IF(VLOOKUP(A44,[2]ImportationMaterialProgrammingE!B$4:U$1048576,20,0)=0,"",VLOOKUP(A44,[2]ImportationMaterialProgrammingE!B$4:U$1048576,20,0))</f>
        <v>09/03/2022</v>
      </c>
      <c r="K44" s="15" t="s">
        <v>609</v>
      </c>
      <c r="L44" s="15" t="str">
        <f>IF(VLOOKUP(A44,[2]ImportationMaterialProgrammingE!B$3:Y$1048576,24,0)&lt;&gt;"","Sim","Não")</f>
        <v>Não</v>
      </c>
      <c r="M44" s="15" t="str">
        <f>IF(VLOOKUP(A44,[2]ImportationMaterialProgrammingE!B:X,23,0)="DTA TRANSP",VLOOKUP(A44,[2]ImportationMaterialProgrammingE!B:V,21,0),"")</f>
        <v/>
      </c>
      <c r="N44" s="15" t="str">
        <f>IF(VLOOKUP(A44,[2]ImportationMaterialProgrammingE!B:Y,24,0)=0,"",VLOOKUP(A44,[2]ImportationMaterialProgrammingE!B:Y,24,0))</f>
        <v/>
      </c>
      <c r="P44" s="3" t="e">
        <f>#N/A</f>
        <v>#N/A</v>
      </c>
      <c r="R44" s="3" t="s">
        <v>456</v>
      </c>
      <c r="S44" s="16" t="str">
        <f>VLOOKUP(A44,[2]ImportationMaterialProgrammingE!B:AN,39,0)</f>
        <v>2204337780</v>
      </c>
      <c r="T44" s="22">
        <f>VLOOKUP(F44,[3]Relatório!$A$1:$AK$65536,29,0)</f>
        <v>44627</v>
      </c>
      <c r="U44" s="22">
        <v>44627</v>
      </c>
      <c r="V44" s="17" t="str">
        <f>VLOOKUP(A44,[2]ImportationMaterialProgrammingE!B:F,5,0)</f>
        <v>VERDE</v>
      </c>
      <c r="W44" s="22">
        <f>VLOOKUP(F44,[3]Relatório!$A$1:$AK$65536,33,0)</f>
        <v>44627</v>
      </c>
      <c r="X44" s="22">
        <v>44627</v>
      </c>
      <c r="Y44" s="18" t="e">
        <f>#N/A</f>
        <v>#N/A</v>
      </c>
      <c r="AB44" s="15" t="str">
        <f>VLOOKUP(A44,[2]ImportationMaterialProgrammingE!B:X,23,0)</f>
        <v>FINALIZADO</v>
      </c>
      <c r="AC44" s="1" t="str">
        <f>IF(AB44="DTA TRANSP","",VLOOKUP(A44,[2]ImportationMaterialProgrammingE!$B:$V,21,0))</f>
        <v>09/03/2022</v>
      </c>
      <c r="AD44" s="1" t="s">
        <v>609</v>
      </c>
      <c r="AE44" s="1" t="e">
        <f>#N/A</f>
        <v>#N/A</v>
      </c>
      <c r="AF44" s="22">
        <f>VLOOKUP(F44,[3]Relatório!$A$1:$AK$65536,36,0)</f>
        <v>44628</v>
      </c>
      <c r="AG44" s="22">
        <v>44628</v>
      </c>
      <c r="AH44" s="3" t="s">
        <v>457</v>
      </c>
      <c r="AJ44" s="24"/>
      <c r="AK44" s="24"/>
      <c r="AL44" s="24"/>
      <c r="AM44" s="24"/>
    </row>
    <row r="45" spans="1:39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VLOOKUP(A45,[2]ImportationMaterialProgrammingE!B$3:C$1048576,2,0)</f>
        <v xml:space="preserve">540200916 </v>
      </c>
      <c r="F45" s="40">
        <v>540200916</v>
      </c>
      <c r="G45" s="3" t="s">
        <v>585</v>
      </c>
      <c r="H45" s="3" t="s">
        <v>452</v>
      </c>
      <c r="I45" s="17" t="e">
        <f>#N/A</f>
        <v>#N/A</v>
      </c>
      <c r="J45" s="15" t="str">
        <f>IF(VLOOKUP(A45,[2]ImportationMaterialProgrammingE!B$4:U$1048576,20,0)=0,"",VLOOKUP(A45,[2]ImportationMaterialProgrammingE!B$4:U$1048576,20,0))</f>
        <v>03/03/2022</v>
      </c>
      <c r="K45" s="15" t="s">
        <v>618</v>
      </c>
      <c r="L45" s="15" t="str">
        <f>IF(VLOOKUP(A45,[2]ImportationMaterialProgrammingE!B$3:Y$1048576,24,0)&lt;&gt;"","Sim","Não")</f>
        <v>Não</v>
      </c>
      <c r="M45" s="15" t="str">
        <f>IF(VLOOKUP(A45,[2]ImportationMaterialProgrammingE!B:X,23,0)="DTA TRANSP",VLOOKUP(A45,[2]ImportationMaterialProgrammingE!B:V,21,0),"")</f>
        <v/>
      </c>
      <c r="N45" s="15" t="str">
        <f>IF(VLOOKUP(A45,[2]ImportationMaterialProgrammingE!B:Y,24,0)=0,"",VLOOKUP(A45,[2]ImportationMaterialProgrammingE!B:Y,24,0))</f>
        <v/>
      </c>
      <c r="P45" s="3" t="e">
        <f>#N/A</f>
        <v>#N/A</v>
      </c>
      <c r="R45" s="3" t="s">
        <v>586</v>
      </c>
      <c r="S45" s="16" t="str">
        <f>VLOOKUP(A45,[2]ImportationMaterialProgrammingE!B:AN,39,0)</f>
        <v>2203714203</v>
      </c>
      <c r="T45" s="22">
        <f>VLOOKUP(F45,[3]Relatório!$A$1:$AK$65536,29,0)</f>
        <v>44616</v>
      </c>
      <c r="U45" s="22">
        <v>44616</v>
      </c>
      <c r="V45" s="17" t="str">
        <f>VLOOKUP(A45,[2]ImportationMaterialProgrammingE!B:F,5,0)</f>
        <v>VERDE</v>
      </c>
      <c r="W45" s="22">
        <f>VLOOKUP(F45,[3]Relatório!$A$1:$AK$65536,33,0)</f>
        <v>44616</v>
      </c>
      <c r="X45" s="22">
        <v>44616</v>
      </c>
      <c r="Y45" s="18" t="e">
        <f>#N/A</f>
        <v>#N/A</v>
      </c>
      <c r="AB45" s="15" t="str">
        <f>VLOOKUP(A45,[2]ImportationMaterialProgrammingE!B:X,23,0)</f>
        <v>FINALIZADO</v>
      </c>
      <c r="AC45" s="1" t="str">
        <f>IF(AB45="DTA TRANSP","",VLOOKUP(A45,[2]ImportationMaterialProgrammingE!$B:$V,21,0))</f>
        <v>03/03/2022</v>
      </c>
      <c r="AD45" s="1" t="s">
        <v>618</v>
      </c>
      <c r="AE45" s="1" t="e">
        <f>#N/A</f>
        <v>#N/A</v>
      </c>
      <c r="AF45" s="22">
        <f>VLOOKUP(F45,[3]Relatório!$A$1:$AK$65536,36,0)</f>
        <v>44622</v>
      </c>
      <c r="AG45" s="22">
        <v>44622</v>
      </c>
      <c r="AH45" s="3" t="s">
        <v>457</v>
      </c>
      <c r="AJ45" s="24"/>
      <c r="AK45" s="24"/>
      <c r="AL45" s="24"/>
      <c r="AM45" s="24"/>
    </row>
    <row r="46" spans="1:39" hidden="1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VLOOKUP(A46,[2]ImportationMaterialProgrammingE!B$3:C$1048576,2,0)</f>
        <v xml:space="preserve">540200917 </v>
      </c>
      <c r="F46" s="40">
        <v>540200917</v>
      </c>
      <c r="G46" s="3" t="s">
        <v>585</v>
      </c>
      <c r="H46" s="3" t="s">
        <v>452</v>
      </c>
      <c r="I46" s="17" t="e">
        <f>#N/A</f>
        <v>#N/A</v>
      </c>
      <c r="J46" s="15" t="str">
        <f>IF(VLOOKUP(A46,[2]ImportationMaterialProgrammingE!B$4:U$1048576,20,0)=0,"",VLOOKUP(A46,[2]ImportationMaterialProgrammingE!B$4:U$1048576,20,0))</f>
        <v>28/02/2022</v>
      </c>
      <c r="K46" s="15" t="s">
        <v>619</v>
      </c>
      <c r="L46" s="15" t="str">
        <f>IF(VLOOKUP(A46,[2]ImportationMaterialProgrammingE!B$3:Y$1048576,24,0)&lt;&gt;"","Sim","Não")</f>
        <v>Não</v>
      </c>
      <c r="M46" s="15" t="str">
        <f>IF(VLOOKUP(A46,[2]ImportationMaterialProgrammingE!B:X,23,0)="DTA TRANSP",VLOOKUP(A46,[2]ImportationMaterialProgrammingE!B:V,21,0),"")</f>
        <v>22/03/2022</v>
      </c>
      <c r="N46" s="15" t="str">
        <f>IF(VLOOKUP(A46,[2]ImportationMaterialProgrammingE!B:Y,24,0)=0,"",VLOOKUP(A46,[2]ImportationMaterialProgrammingE!B:Y,24,0))</f>
        <v/>
      </c>
      <c r="P46" s="3" t="e">
        <f>#N/A</f>
        <v>#N/A</v>
      </c>
      <c r="R46" s="3" t="s">
        <v>456</v>
      </c>
      <c r="S46" s="16" t="str">
        <f>VLOOKUP(A46,[2]ImportationMaterialProgrammingE!B:AN,39,0)</f>
        <v xml:space="preserve">          </v>
      </c>
      <c r="T46" s="22" t="str">
        <f>VLOOKUP(F46,[3]Relatório!$A$1:$AK$65536,29,0)</f>
        <v/>
      </c>
      <c r="U46" s="22" t="s">
        <v>587</v>
      </c>
      <c r="V46" s="17" t="str">
        <f>VLOOKUP(A46,[2]ImportationMaterialProgrammingE!B:F,5,0)</f>
        <v/>
      </c>
      <c r="W46" s="22" t="str">
        <f>VLOOKUP(F46,[3]Relatório!$A$1:$AK$65536,33,0)</f>
        <v/>
      </c>
      <c r="X46" s="22" t="s">
        <v>587</v>
      </c>
      <c r="Y46" s="18" t="e">
        <f>#N/A</f>
        <v>#N/A</v>
      </c>
      <c r="AB46" s="15" t="str">
        <f>VLOOKUP(A46,[2]ImportationMaterialProgrammingE!B:X,23,0)</f>
        <v>DTA TRANSP</v>
      </c>
      <c r="AC46" s="1" t="str">
        <f>IF(AB46="DTA TRANSP","",VLOOKUP(A46,[2]ImportationMaterialProgrammingE!$B:$V,21,0))</f>
        <v/>
      </c>
      <c r="AD46" s="1" t="s">
        <v>587</v>
      </c>
      <c r="AE46" s="1" t="e">
        <f>#N/A</f>
        <v>#N/A</v>
      </c>
      <c r="AF46" s="22" t="str">
        <f>VLOOKUP(F46,[3]Relatório!$A$1:$AK$65536,36,0)</f>
        <v/>
      </c>
      <c r="AG46" s="22" t="s">
        <v>587</v>
      </c>
      <c r="AJ46" s="24"/>
      <c r="AK46" s="24"/>
      <c r="AL46" s="24"/>
      <c r="AM46" s="24"/>
    </row>
    <row r="47" spans="1:39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VLOOKUP(A47,[2]ImportationMaterialProgrammingE!B$3:C$1048576,2,0)</f>
        <v xml:space="preserve">540200914 </v>
      </c>
      <c r="F47" s="40">
        <v>540200914</v>
      </c>
      <c r="G47" s="3" t="s">
        <v>585</v>
      </c>
      <c r="H47" s="3" t="s">
        <v>452</v>
      </c>
      <c r="I47" s="17" t="e">
        <f>#N/A</f>
        <v>#N/A</v>
      </c>
      <c r="J47" s="15" t="str">
        <f>IF(VLOOKUP(A47,[2]ImportationMaterialProgrammingE!B$4:U$1048576,20,0)=0,"",VLOOKUP(A47,[2]ImportationMaterialProgrammingE!B$4:U$1048576,20,0))</f>
        <v>04/03/2022</v>
      </c>
      <c r="K47" s="15" t="s">
        <v>611</v>
      </c>
      <c r="L47" s="15" t="str">
        <f>IF(VLOOKUP(A47,[2]ImportationMaterialProgrammingE!B$3:Y$1048576,24,0)&lt;&gt;"","Sim","Não")</f>
        <v>Não</v>
      </c>
      <c r="M47" s="15" t="str">
        <f>IF(VLOOKUP(A47,[2]ImportationMaterialProgrammingE!B:X,23,0)="DTA TRANSP",VLOOKUP(A47,[2]ImportationMaterialProgrammingE!B:V,21,0),"")</f>
        <v/>
      </c>
      <c r="N47" s="15" t="str">
        <f>IF(VLOOKUP(A47,[2]ImportationMaterialProgrammingE!B:Y,24,0)=0,"",VLOOKUP(A47,[2]ImportationMaterialProgrammingE!B:Y,24,0))</f>
        <v/>
      </c>
      <c r="P47" s="3" t="e">
        <f>#N/A</f>
        <v>#N/A</v>
      </c>
      <c r="R47" s="3" t="s">
        <v>586</v>
      </c>
      <c r="S47" s="16" t="str">
        <f>VLOOKUP(A47,[2]ImportationMaterialProgrammingE!B:AN,39,0)</f>
        <v>2203973357</v>
      </c>
      <c r="T47" s="22">
        <f>VLOOKUP(F47,[3]Relatório!$A$1:$AK$65536,29,0)</f>
        <v>44622</v>
      </c>
      <c r="U47" s="22">
        <v>44622</v>
      </c>
      <c r="V47" s="17" t="str">
        <f>VLOOKUP(A47,[2]ImportationMaterialProgrammingE!B:F,5,0)</f>
        <v>VERDE</v>
      </c>
      <c r="W47" s="22">
        <f>VLOOKUP(F47,[3]Relatório!$A$1:$AK$65536,33,0)</f>
        <v>44623</v>
      </c>
      <c r="X47" s="22">
        <v>44623</v>
      </c>
      <c r="Y47" s="18" t="e">
        <f>#N/A</f>
        <v>#N/A</v>
      </c>
      <c r="AB47" s="15" t="str">
        <f>VLOOKUP(A47,[2]ImportationMaterialProgrammingE!B:X,23,0)</f>
        <v>FINALIZADO</v>
      </c>
      <c r="AC47" s="1" t="str">
        <f>IF(AB47="DTA TRANSP","",VLOOKUP(A47,[2]ImportationMaterialProgrammingE!$B:$V,21,0))</f>
        <v>03/03/2022</v>
      </c>
      <c r="AD47" s="1" t="s">
        <v>618</v>
      </c>
      <c r="AE47" s="1" t="e">
        <f>#N/A</f>
        <v>#N/A</v>
      </c>
      <c r="AF47" s="22">
        <f>VLOOKUP(F47,[3]Relatório!$A$1:$AK$65536,36,0)</f>
        <v>44623</v>
      </c>
      <c r="AG47" s="22">
        <v>44623</v>
      </c>
      <c r="AH47" s="3" t="s">
        <v>457</v>
      </c>
      <c r="AJ47" s="24"/>
      <c r="AK47" s="24"/>
      <c r="AL47" s="24"/>
      <c r="AM47" s="24"/>
    </row>
    <row r="48" spans="1:39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VLOOKUP(A48,[2]ImportationMaterialProgrammingE!B$3:C$1048576,2,0)</f>
        <v xml:space="preserve">540200915 </v>
      </c>
      <c r="F48" s="40">
        <v>540200915</v>
      </c>
      <c r="G48" s="3" t="s">
        <v>585</v>
      </c>
      <c r="H48" s="3" t="s">
        <v>452</v>
      </c>
      <c r="I48" s="17" t="e">
        <f>#N/A</f>
        <v>#N/A</v>
      </c>
      <c r="J48" s="15" t="str">
        <f>IF(VLOOKUP(A48,[2]ImportationMaterialProgrammingE!B$4:U$1048576,20,0)=0,"",VLOOKUP(A48,[2]ImportationMaterialProgrammingE!B$4:U$1048576,20,0))</f>
        <v>15/03/2022</v>
      </c>
      <c r="K48" s="15" t="s">
        <v>620</v>
      </c>
      <c r="L48" s="15" t="str">
        <f>IF(VLOOKUP(A48,[2]ImportationMaterialProgrammingE!B$3:Y$1048576,24,0)&lt;&gt;"","Sim","Não")</f>
        <v>Não</v>
      </c>
      <c r="M48" s="15" t="str">
        <f>IF(VLOOKUP(A48,[2]ImportationMaterialProgrammingE!B:X,23,0)="DTA TRANSP",VLOOKUP(A48,[2]ImportationMaterialProgrammingE!B:V,21,0),"")</f>
        <v/>
      </c>
      <c r="N48" s="15" t="str">
        <f>IF(VLOOKUP(A48,[2]ImportationMaterialProgrammingE!B:Y,24,0)=0,"",VLOOKUP(A48,[2]ImportationMaterialProgrammingE!B:Y,24,0))</f>
        <v/>
      </c>
      <c r="P48" s="3" t="e">
        <f>#N/A</f>
        <v>#N/A</v>
      </c>
      <c r="R48" s="3" t="s">
        <v>456</v>
      </c>
      <c r="S48" s="16" t="str">
        <f>VLOOKUP(A48,[2]ImportationMaterialProgrammingE!B:AN,39,0)</f>
        <v>2204335982</v>
      </c>
      <c r="T48" s="22">
        <f>VLOOKUP(F48,[3]Relatório!$A$1:$AK$65536,29,0)</f>
        <v>44627</v>
      </c>
      <c r="U48" s="22">
        <v>44627</v>
      </c>
      <c r="V48" s="17" t="str">
        <f>VLOOKUP(A48,[2]ImportationMaterialProgrammingE!B:F,5,0)</f>
        <v>VERDE</v>
      </c>
      <c r="W48" s="22">
        <f>VLOOKUP(F48,[3]Relatório!$A$1:$AK$65536,33,0)</f>
        <v>44627</v>
      </c>
      <c r="X48" s="22">
        <v>44627</v>
      </c>
      <c r="Y48" s="18" t="e">
        <f>#N/A</f>
        <v>#N/A</v>
      </c>
      <c r="AB48" s="15" t="str">
        <f>VLOOKUP(A48,[2]ImportationMaterialProgrammingE!B:X,23,0)</f>
        <v>FINALIZADO</v>
      </c>
      <c r="AC48" s="1" t="str">
        <f>IF(AB48="DTA TRANSP","",VLOOKUP(A48,[2]ImportationMaterialProgrammingE!$B:$V,21,0))</f>
        <v>15/03/2022</v>
      </c>
      <c r="AD48" s="1" t="s">
        <v>620</v>
      </c>
      <c r="AE48" s="1" t="e">
        <f>#N/A</f>
        <v>#N/A</v>
      </c>
      <c r="AF48" s="22">
        <f>VLOOKUP(F48,[3]Relatório!$A$1:$AK$65536,36,0)</f>
        <v>44634</v>
      </c>
      <c r="AG48" s="22">
        <v>44634</v>
      </c>
      <c r="AJ48" s="24"/>
      <c r="AK48" s="24"/>
      <c r="AL48" s="24"/>
      <c r="AM48" s="24"/>
    </row>
    <row r="49" spans="1:39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VLOOKUP(A49,[2]ImportationMaterialProgrammingE!B$3:C$1048576,2,0)</f>
        <v xml:space="preserve">540200921 </v>
      </c>
      <c r="F49" s="40">
        <v>540200921</v>
      </c>
      <c r="G49" s="3" t="s">
        <v>585</v>
      </c>
      <c r="H49" s="3" t="s">
        <v>452</v>
      </c>
      <c r="I49" s="17" t="e">
        <f>#N/A</f>
        <v>#N/A</v>
      </c>
      <c r="J49" s="15" t="str">
        <f>IF(VLOOKUP(A49,[2]ImportationMaterialProgrammingE!B$4:U$1048576,20,0)=0,"",VLOOKUP(A49,[2]ImportationMaterialProgrammingE!B$4:U$1048576,20,0))</f>
        <v>21/02/2022</v>
      </c>
      <c r="K49" s="15" t="s">
        <v>602</v>
      </c>
      <c r="L49" s="15" t="str">
        <f>IF(VLOOKUP(A49,[2]ImportationMaterialProgrammingE!B$3:Y$1048576,24,0)&lt;&gt;"","Sim","Não")</f>
        <v>Não</v>
      </c>
      <c r="M49" s="15" t="str">
        <f>IF(VLOOKUP(A49,[2]ImportationMaterialProgrammingE!B:X,23,0)="DTA TRANSP",VLOOKUP(A49,[2]ImportationMaterialProgrammingE!B:V,21,0),"")</f>
        <v/>
      </c>
      <c r="N49" s="15" t="str">
        <f>IF(VLOOKUP(A49,[2]ImportationMaterialProgrammingE!B:Y,24,0)=0,"",VLOOKUP(A49,[2]ImportationMaterialProgrammingE!B:Y,24,0))</f>
        <v/>
      </c>
      <c r="P49" s="3" t="e">
        <f>#N/A</f>
        <v>#N/A</v>
      </c>
      <c r="R49" s="3" t="s">
        <v>586</v>
      </c>
      <c r="S49" s="16" t="str">
        <f>VLOOKUP(A49,[2]ImportationMaterialProgrammingE!B:AN,39,0)</f>
        <v>2203405855</v>
      </c>
      <c r="T49" s="22">
        <f>VLOOKUP(F49,[3]Relatório!$A$1:$AK$65536,29,0)</f>
        <v>44613</v>
      </c>
      <c r="U49" s="22">
        <v>44613</v>
      </c>
      <c r="V49" s="17" t="str">
        <f>VLOOKUP(A49,[2]ImportationMaterialProgrammingE!B:F,5,0)</f>
        <v>VERDE</v>
      </c>
      <c r="W49" s="22">
        <f>VLOOKUP(F49,[3]Relatório!$A$1:$AK$65536,33,0)</f>
        <v>44613</v>
      </c>
      <c r="X49" s="22">
        <v>44613</v>
      </c>
      <c r="Y49" s="18" t="e">
        <f>#N/A</f>
        <v>#N/A</v>
      </c>
      <c r="AB49" s="15" t="str">
        <f>VLOOKUP(A49,[2]ImportationMaterialProgrammingE!B:X,23,0)</f>
        <v>FINALIZADO</v>
      </c>
      <c r="AC49" s="1" t="str">
        <f>IF(AB49="DTA TRANSP","",VLOOKUP(A49,[2]ImportationMaterialProgrammingE!$B:$V,21,0))</f>
        <v>22/02/2022</v>
      </c>
      <c r="AD49" s="1" t="s">
        <v>601</v>
      </c>
      <c r="AE49" s="1" t="e">
        <f>#N/A</f>
        <v>#N/A</v>
      </c>
      <c r="AF49" s="22">
        <f>VLOOKUP(F49,[3]Relatório!$A$1:$AK$65536,36,0)</f>
        <v>44613</v>
      </c>
      <c r="AG49" s="22">
        <v>44613</v>
      </c>
      <c r="AH49" s="3" t="s">
        <v>457</v>
      </c>
      <c r="AJ49" s="24"/>
      <c r="AK49" s="24"/>
      <c r="AL49" s="24"/>
      <c r="AM49" s="24"/>
    </row>
    <row r="50" spans="1:39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VLOOKUP(A50,[2]ImportationMaterialProgrammingE!B$3:C$1048576,2,0)</f>
        <v xml:space="preserve">540200923 </v>
      </c>
      <c r="F50" s="40">
        <v>540200923</v>
      </c>
      <c r="G50" s="3" t="s">
        <v>585</v>
      </c>
      <c r="H50" s="3" t="s">
        <v>452</v>
      </c>
      <c r="I50" s="17" t="e">
        <f>#N/A</f>
        <v>#N/A</v>
      </c>
      <c r="J50" s="15" t="str">
        <f>IF(VLOOKUP(A50,[2]ImportationMaterialProgrammingE!B$4:U$1048576,20,0)=0,"",VLOOKUP(A50,[2]ImportationMaterialProgrammingE!B$4:U$1048576,20,0))</f>
        <v>22/02/2022</v>
      </c>
      <c r="K50" s="15" t="s">
        <v>601</v>
      </c>
      <c r="L50" s="15" t="str">
        <f>IF(VLOOKUP(A50,[2]ImportationMaterialProgrammingE!B$3:Y$1048576,24,0)&lt;&gt;"","Sim","Não")</f>
        <v>Não</v>
      </c>
      <c r="M50" s="15" t="str">
        <f>IF(VLOOKUP(A50,[2]ImportationMaterialProgrammingE!B:X,23,0)="DTA TRANSP",VLOOKUP(A50,[2]ImportationMaterialProgrammingE!B:V,21,0),"")</f>
        <v/>
      </c>
      <c r="N50" s="15" t="str">
        <f>IF(VLOOKUP(A50,[2]ImportationMaterialProgrammingE!B:Y,24,0)=0,"",VLOOKUP(A50,[2]ImportationMaterialProgrammingE!B:Y,24,0))</f>
        <v/>
      </c>
      <c r="P50" s="3" t="e">
        <f>#N/A</f>
        <v>#N/A</v>
      </c>
      <c r="R50" s="3" t="s">
        <v>586</v>
      </c>
      <c r="S50" s="16" t="str">
        <f>VLOOKUP(A50,[2]ImportationMaterialProgrammingE!B:AN,39,0)</f>
        <v>2203508441</v>
      </c>
      <c r="T50" s="22">
        <f>VLOOKUP(F50,[3]Relatório!$A$1:$AK$65536,29,0)</f>
        <v>44614</v>
      </c>
      <c r="U50" s="22">
        <v>44614</v>
      </c>
      <c r="V50" s="17" t="str">
        <f>VLOOKUP(A50,[2]ImportationMaterialProgrammingE!B:F,5,0)</f>
        <v>VERDE</v>
      </c>
      <c r="W50" s="22">
        <f>VLOOKUP(F50,[3]Relatório!$A$1:$AK$65536,33,0)</f>
        <v>44614</v>
      </c>
      <c r="X50" s="22">
        <v>44614</v>
      </c>
      <c r="Y50" s="18" t="e">
        <f>#N/A</f>
        <v>#N/A</v>
      </c>
      <c r="AB50" s="15" t="str">
        <f>VLOOKUP(A50,[2]ImportationMaterialProgrammingE!B:X,23,0)</f>
        <v>FINALIZADO</v>
      </c>
      <c r="AC50" s="1" t="str">
        <f>IF(AB50="DTA TRANSP","",VLOOKUP(A50,[2]ImportationMaterialProgrammingE!$B:$V,21,0))</f>
        <v>23/02/2022</v>
      </c>
      <c r="AD50" s="1" t="s">
        <v>603</v>
      </c>
      <c r="AE50" s="1" t="e">
        <f>#N/A</f>
        <v>#N/A</v>
      </c>
      <c r="AF50" s="22">
        <f>VLOOKUP(F50,[3]Relatório!$A$1:$AK$65536,36,0)</f>
        <v>44614</v>
      </c>
      <c r="AG50" s="22">
        <v>44614</v>
      </c>
      <c r="AH50" s="3" t="s">
        <v>457</v>
      </c>
      <c r="AJ50" s="24"/>
      <c r="AK50" s="24"/>
      <c r="AL50" s="24"/>
      <c r="AM50" s="24"/>
    </row>
    <row r="51" spans="1:39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VLOOKUP(A51,[2]ImportationMaterialProgrammingE!B$3:C$1048576,2,0)</f>
        <v xml:space="preserve">540200922 </v>
      </c>
      <c r="F51" s="40">
        <v>540200922</v>
      </c>
      <c r="G51" s="3" t="s">
        <v>585</v>
      </c>
      <c r="H51" s="3" t="s">
        <v>452</v>
      </c>
      <c r="I51" s="17" t="e">
        <f>#N/A</f>
        <v>#N/A</v>
      </c>
      <c r="J51" s="15" t="str">
        <f>IF(VLOOKUP(A51,[2]ImportationMaterialProgrammingE!B$4:U$1048576,20,0)=0,"",VLOOKUP(A51,[2]ImportationMaterialProgrammingE!B$4:U$1048576,20,0))</f>
        <v>22/02/2022</v>
      </c>
      <c r="K51" s="15" t="s">
        <v>601</v>
      </c>
      <c r="L51" s="15" t="str">
        <f>IF(VLOOKUP(A51,[2]ImportationMaterialProgrammingE!B$3:Y$1048576,24,0)&lt;&gt;"","Sim","Não")</f>
        <v>Não</v>
      </c>
      <c r="M51" s="15" t="str">
        <f>IF(VLOOKUP(A51,[2]ImportationMaterialProgrammingE!B:X,23,0)="DTA TRANSP",VLOOKUP(A51,[2]ImportationMaterialProgrammingE!B:V,21,0),"")</f>
        <v/>
      </c>
      <c r="N51" s="15" t="str">
        <f>IF(VLOOKUP(A51,[2]ImportationMaterialProgrammingE!B:Y,24,0)=0,"",VLOOKUP(A51,[2]ImportationMaterialProgrammingE!B:Y,24,0))</f>
        <v/>
      </c>
      <c r="P51" s="3" t="e">
        <f>#N/A</f>
        <v>#N/A</v>
      </c>
      <c r="R51" s="3" t="s">
        <v>586</v>
      </c>
      <c r="S51" s="16" t="str">
        <f>VLOOKUP(A51,[2]ImportationMaterialProgrammingE!B:AN,39,0)</f>
        <v>2203427670</v>
      </c>
      <c r="T51" s="22">
        <f>VLOOKUP(F51,[3]Relatório!$A$1:$AK$65536,29,0)</f>
        <v>44613</v>
      </c>
      <c r="U51" s="22">
        <v>44613</v>
      </c>
      <c r="V51" s="17" t="str">
        <f>VLOOKUP(A51,[2]ImportationMaterialProgrammingE!B:F,5,0)</f>
        <v>VERDE</v>
      </c>
      <c r="W51" s="22">
        <f>VLOOKUP(F51,[3]Relatório!$A$1:$AK$65536,33,0)</f>
        <v>44614</v>
      </c>
      <c r="X51" s="22">
        <v>44614</v>
      </c>
      <c r="Y51" s="18" t="e">
        <f>#N/A</f>
        <v>#N/A</v>
      </c>
      <c r="AB51" s="15" t="str">
        <f>VLOOKUP(A51,[2]ImportationMaterialProgrammingE!B:X,23,0)</f>
        <v>FINALIZADO</v>
      </c>
      <c r="AC51" s="1" t="str">
        <f>IF(AB51="DTA TRANSP","",VLOOKUP(A51,[2]ImportationMaterialProgrammingE!$B:$V,21,0))</f>
        <v>23/02/2022</v>
      </c>
      <c r="AD51" s="1" t="s">
        <v>603</v>
      </c>
      <c r="AE51" s="1" t="e">
        <f>#N/A</f>
        <v>#N/A</v>
      </c>
      <c r="AF51" s="22">
        <f>VLOOKUP(F51,[3]Relatório!$A$1:$AK$65536,36,0)</f>
        <v>44614</v>
      </c>
      <c r="AG51" s="22">
        <v>44614</v>
      </c>
      <c r="AH51" s="3" t="s">
        <v>457</v>
      </c>
      <c r="AJ51" s="24"/>
      <c r="AK51" s="24"/>
      <c r="AL51" s="24"/>
      <c r="AM51" s="24"/>
    </row>
    <row r="52" spans="1:39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VLOOKUP(A52,[2]ImportationMaterialProgrammingE!B$3:C$1048576,2,0)</f>
        <v xml:space="preserve">540200924 </v>
      </c>
      <c r="F52" s="40">
        <v>540200924</v>
      </c>
      <c r="G52" s="3" t="s">
        <v>585</v>
      </c>
      <c r="H52" s="3" t="s">
        <v>452</v>
      </c>
      <c r="I52" s="17" t="e">
        <f>#N/A</f>
        <v>#N/A</v>
      </c>
      <c r="J52" s="15" t="str">
        <f>IF(VLOOKUP(A52,[2]ImportationMaterialProgrammingE!B$4:U$1048576,20,0)=0,"",VLOOKUP(A52,[2]ImportationMaterialProgrammingE!B$4:U$1048576,20,0))</f>
        <v>21/02/2022</v>
      </c>
      <c r="K52" s="15" t="s">
        <v>602</v>
      </c>
      <c r="L52" s="15" t="str">
        <f>IF(VLOOKUP(A52,[2]ImportationMaterialProgrammingE!B$3:Y$1048576,24,0)&lt;&gt;"","Sim","Não")</f>
        <v>Não</v>
      </c>
      <c r="M52" s="15" t="str">
        <f>IF(VLOOKUP(A52,[2]ImportationMaterialProgrammingE!B:X,23,0)="DTA TRANSP",VLOOKUP(A52,[2]ImportationMaterialProgrammingE!B:V,21,0),"")</f>
        <v/>
      </c>
      <c r="N52" s="15" t="str">
        <f>IF(VLOOKUP(A52,[2]ImportationMaterialProgrammingE!B:Y,24,0)=0,"",VLOOKUP(A52,[2]ImportationMaterialProgrammingE!B:Y,24,0))</f>
        <v/>
      </c>
      <c r="P52" s="3" t="e">
        <f>#N/A</f>
        <v>#N/A</v>
      </c>
      <c r="R52" s="3" t="s">
        <v>586</v>
      </c>
      <c r="S52" s="16" t="str">
        <f>VLOOKUP(A52,[2]ImportationMaterialProgrammingE!B:AN,39,0)</f>
        <v>2203406266</v>
      </c>
      <c r="T52" s="22">
        <f>VLOOKUP(F52,[3]Relatório!$A$1:$AK$65536,29,0)</f>
        <v>44613</v>
      </c>
      <c r="U52" s="22">
        <v>44613</v>
      </c>
      <c r="V52" s="17" t="str">
        <f>VLOOKUP(A52,[2]ImportationMaterialProgrammingE!B:F,5,0)</f>
        <v>VERDE</v>
      </c>
      <c r="W52" s="22">
        <f>VLOOKUP(F52,[3]Relatório!$A$1:$AK$65536,33,0)</f>
        <v>44613</v>
      </c>
      <c r="X52" s="22">
        <v>44613</v>
      </c>
      <c r="Y52" s="18" t="e">
        <f>#N/A</f>
        <v>#N/A</v>
      </c>
      <c r="AB52" s="15" t="str">
        <f>VLOOKUP(A52,[2]ImportationMaterialProgrammingE!B:X,23,0)</f>
        <v>FINALIZADO</v>
      </c>
      <c r="AC52" s="1" t="str">
        <f>IF(AB52="DTA TRANSP","",VLOOKUP(A52,[2]ImportationMaterialProgrammingE!$B:$V,21,0))</f>
        <v>22/02/2022</v>
      </c>
      <c r="AD52" s="1" t="s">
        <v>601</v>
      </c>
      <c r="AE52" s="1" t="e">
        <f>#N/A</f>
        <v>#N/A</v>
      </c>
      <c r="AF52" s="22">
        <f>VLOOKUP(F52,[3]Relatório!$A$1:$AK$65536,36,0)</f>
        <v>44613</v>
      </c>
      <c r="AG52" s="22">
        <v>44613</v>
      </c>
      <c r="AH52" s="3" t="s">
        <v>457</v>
      </c>
      <c r="AJ52" s="24"/>
      <c r="AK52" s="24"/>
      <c r="AL52" s="24"/>
      <c r="AM52" s="24"/>
    </row>
    <row r="53" spans="1:39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VLOOKUP(A53,[2]ImportationMaterialProgrammingE!B$3:C$1048576,2,0)</f>
        <v xml:space="preserve">540200925 </v>
      </c>
      <c r="F53" s="40">
        <v>540200925</v>
      </c>
      <c r="G53" s="3" t="s">
        <v>585</v>
      </c>
      <c r="H53" s="3" t="s">
        <v>452</v>
      </c>
      <c r="I53" s="17" t="e">
        <f>#N/A</f>
        <v>#N/A</v>
      </c>
      <c r="J53" s="15" t="str">
        <f>IF(VLOOKUP(A53,[2]ImportationMaterialProgrammingE!B$4:U$1048576,20,0)=0,"",VLOOKUP(A53,[2]ImportationMaterialProgrammingE!B$4:U$1048576,20,0))</f>
        <v>23/02/2022</v>
      </c>
      <c r="K53" s="15" t="s">
        <v>603</v>
      </c>
      <c r="L53" s="15" t="str">
        <f>IF(VLOOKUP(A53,[2]ImportationMaterialProgrammingE!B$3:Y$1048576,24,0)&lt;&gt;"","Sim","Não")</f>
        <v>Não</v>
      </c>
      <c r="M53" s="15" t="str">
        <f>IF(VLOOKUP(A53,[2]ImportationMaterialProgrammingE!B:X,23,0)="DTA TRANSP",VLOOKUP(A53,[2]ImportationMaterialProgrammingE!B:V,21,0),"")</f>
        <v/>
      </c>
      <c r="N53" s="15" t="str">
        <f>IF(VLOOKUP(A53,[2]ImportationMaterialProgrammingE!B:Y,24,0)=0,"",VLOOKUP(A53,[2]ImportationMaterialProgrammingE!B:Y,24,0))</f>
        <v/>
      </c>
      <c r="P53" s="3" t="e">
        <f>#N/A</f>
        <v>#N/A</v>
      </c>
      <c r="R53" s="3" t="s">
        <v>586</v>
      </c>
      <c r="S53" s="16" t="str">
        <f>VLOOKUP(A53,[2]ImportationMaterialProgrammingE!B:AN,39,0)</f>
        <v>2203412401</v>
      </c>
      <c r="T53" s="22">
        <f>VLOOKUP(F53,[3]Relatório!$A$1:$AK$65536,29,0)</f>
        <v>44613</v>
      </c>
      <c r="U53" s="22">
        <v>44613</v>
      </c>
      <c r="V53" s="17" t="str">
        <f>VLOOKUP(A53,[2]ImportationMaterialProgrammingE!B:F,5,0)</f>
        <v>VERDE</v>
      </c>
      <c r="W53" s="22">
        <f>VLOOKUP(F53,[3]Relatório!$A$1:$AK$65536,33,0)</f>
        <v>44613</v>
      </c>
      <c r="X53" s="22">
        <v>44613</v>
      </c>
      <c r="Y53" s="18" t="e">
        <f>#N/A</f>
        <v>#N/A</v>
      </c>
      <c r="AB53" s="15" t="str">
        <f>VLOOKUP(A53,[2]ImportationMaterialProgrammingE!B:X,23,0)</f>
        <v>FINALIZADO</v>
      </c>
      <c r="AC53" s="1" t="str">
        <f>IF(AB53="DTA TRANSP","",VLOOKUP(A53,[2]ImportationMaterialProgrammingE!$B:$V,21,0))</f>
        <v>22/02/2022</v>
      </c>
      <c r="AD53" s="1" t="s">
        <v>601</v>
      </c>
      <c r="AE53" s="1" t="e">
        <f>#N/A</f>
        <v>#N/A</v>
      </c>
      <c r="AF53" s="22">
        <f>VLOOKUP(F53,[3]Relatório!$A$1:$AK$65536,36,0)</f>
        <v>44613</v>
      </c>
      <c r="AG53" s="22">
        <v>44613</v>
      </c>
      <c r="AH53" s="3" t="s">
        <v>457</v>
      </c>
      <c r="AJ53" s="24"/>
      <c r="AK53" s="24"/>
      <c r="AL53" s="24"/>
      <c r="AM53" s="24"/>
    </row>
    <row r="54" spans="1:39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VLOOKUP(A54,[2]ImportationMaterialProgrammingE!B$3:C$1048576,2,0)</f>
        <v xml:space="preserve">540200926 </v>
      </c>
      <c r="F54" s="40">
        <v>540200926</v>
      </c>
      <c r="G54" s="3" t="s">
        <v>585</v>
      </c>
      <c r="H54" s="3" t="s">
        <v>452</v>
      </c>
      <c r="I54" s="17" t="e">
        <f>#N/A</f>
        <v>#N/A</v>
      </c>
      <c r="J54" s="15" t="str">
        <f>IF(VLOOKUP(A54,[2]ImportationMaterialProgrammingE!B$4:U$1048576,20,0)=0,"",VLOOKUP(A54,[2]ImportationMaterialProgrammingE!B$4:U$1048576,20,0))</f>
        <v>22/02/2022</v>
      </c>
      <c r="K54" s="15" t="s">
        <v>601</v>
      </c>
      <c r="L54" s="15" t="str">
        <f>IF(VLOOKUP(A54,[2]ImportationMaterialProgrammingE!B$3:Y$1048576,24,0)&lt;&gt;"","Sim","Não")</f>
        <v>Não</v>
      </c>
      <c r="M54" s="15" t="str">
        <f>IF(VLOOKUP(A54,[2]ImportationMaterialProgrammingE!B:X,23,0)="DTA TRANSP",VLOOKUP(A54,[2]ImportationMaterialProgrammingE!B:V,21,0),"")</f>
        <v/>
      </c>
      <c r="N54" s="15" t="str">
        <f>IF(VLOOKUP(A54,[2]ImportationMaterialProgrammingE!B:Y,24,0)=0,"",VLOOKUP(A54,[2]ImportationMaterialProgrammingE!B:Y,24,0))</f>
        <v/>
      </c>
      <c r="P54" s="3" t="e">
        <f>#N/A</f>
        <v>#N/A</v>
      </c>
      <c r="R54" s="3" t="s">
        <v>586</v>
      </c>
      <c r="S54" s="16" t="str">
        <f>VLOOKUP(A54,[2]ImportationMaterialProgrammingE!B:AN,39,0)</f>
        <v>2203427808</v>
      </c>
      <c r="T54" s="22">
        <f>VLOOKUP(F54,[3]Relatório!$A$1:$AK$65536,29,0)</f>
        <v>44613</v>
      </c>
      <c r="U54" s="22">
        <v>44613</v>
      </c>
      <c r="V54" s="17" t="str">
        <f>VLOOKUP(A54,[2]ImportationMaterialProgrammingE!B:F,5,0)</f>
        <v>VERDE</v>
      </c>
      <c r="W54" s="22">
        <f>VLOOKUP(F54,[3]Relatório!$A$1:$AK$65536,33,0)</f>
        <v>44614</v>
      </c>
      <c r="X54" s="22">
        <v>44614</v>
      </c>
      <c r="Y54" s="18" t="e">
        <f>#N/A</f>
        <v>#N/A</v>
      </c>
      <c r="AB54" s="15" t="str">
        <f>VLOOKUP(A54,[2]ImportationMaterialProgrammingE!B:X,23,0)</f>
        <v>FINALIZADO</v>
      </c>
      <c r="AC54" s="1" t="str">
        <f>IF(AB54="DTA TRANSP","",VLOOKUP(A54,[2]ImportationMaterialProgrammingE!$B:$V,21,0))</f>
        <v>23/02/2022</v>
      </c>
      <c r="AD54" s="1" t="s">
        <v>603</v>
      </c>
      <c r="AE54" s="1" t="e">
        <f>#N/A</f>
        <v>#N/A</v>
      </c>
      <c r="AF54" s="22">
        <f>VLOOKUP(F54,[3]Relatório!$A$1:$AK$65536,36,0)</f>
        <v>44614</v>
      </c>
      <c r="AG54" s="22">
        <v>44614</v>
      </c>
      <c r="AH54" s="3" t="s">
        <v>457</v>
      </c>
      <c r="AJ54" s="24"/>
      <c r="AK54" s="24"/>
      <c r="AL54" s="24"/>
      <c r="AM54" s="24"/>
    </row>
    <row r="55" spans="1:39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VLOOKUP(A55,[2]ImportationMaterialProgrammingE!B$3:C$1048576,2,0)</f>
        <v xml:space="preserve">540200927 </v>
      </c>
      <c r="F55" s="40">
        <v>540200927</v>
      </c>
      <c r="G55" s="3" t="s">
        <v>585</v>
      </c>
      <c r="H55" s="3" t="s">
        <v>452</v>
      </c>
      <c r="I55" s="17" t="e">
        <f>#N/A</f>
        <v>#N/A</v>
      </c>
      <c r="J55" s="15" t="str">
        <f>IF(VLOOKUP(A55,[2]ImportationMaterialProgrammingE!B$4:U$1048576,20,0)=0,"",VLOOKUP(A55,[2]ImportationMaterialProgrammingE!B$4:U$1048576,20,0))</f>
        <v>23/02/2022</v>
      </c>
      <c r="K55" s="15" t="s">
        <v>603</v>
      </c>
      <c r="L55" s="15" t="str">
        <f>IF(VLOOKUP(A55,[2]ImportationMaterialProgrammingE!B$3:Y$1048576,24,0)&lt;&gt;"","Sim","Não")</f>
        <v>Não</v>
      </c>
      <c r="M55" s="15" t="str">
        <f>IF(VLOOKUP(A55,[2]ImportationMaterialProgrammingE!B:X,23,0)="DTA TRANSP",VLOOKUP(A55,[2]ImportationMaterialProgrammingE!B:V,21,0),"")</f>
        <v/>
      </c>
      <c r="N55" s="15" t="str">
        <f>IF(VLOOKUP(A55,[2]ImportationMaterialProgrammingE!B:Y,24,0)=0,"",VLOOKUP(A55,[2]ImportationMaterialProgrammingE!B:Y,24,0))</f>
        <v/>
      </c>
      <c r="P55" s="3" t="e">
        <f>#N/A</f>
        <v>#N/A</v>
      </c>
      <c r="R55" s="3" t="s">
        <v>586</v>
      </c>
      <c r="S55" s="16" t="str">
        <f>VLOOKUP(A55,[2]ImportationMaterialProgrammingE!B:AN,39,0)</f>
        <v>2203522797</v>
      </c>
      <c r="T55" s="22">
        <f>VLOOKUP(F55,[3]Relatório!$A$1:$AK$65536,29,0)</f>
        <v>44614</v>
      </c>
      <c r="U55" s="22">
        <v>44614</v>
      </c>
      <c r="V55" s="17" t="str">
        <f>VLOOKUP(A55,[2]ImportationMaterialProgrammingE!B:F,5,0)</f>
        <v>VERDE</v>
      </c>
      <c r="W55" s="22">
        <f>VLOOKUP(F55,[3]Relatório!$A$1:$AK$65536,33,0)</f>
        <v>44614</v>
      </c>
      <c r="X55" s="22">
        <v>44614</v>
      </c>
      <c r="Y55" s="18" t="e">
        <f>#N/A</f>
        <v>#N/A</v>
      </c>
      <c r="AB55" s="15" t="str">
        <f>VLOOKUP(A55,[2]ImportationMaterialProgrammingE!B:X,23,0)</f>
        <v>FINALIZADO</v>
      </c>
      <c r="AC55" s="1" t="str">
        <f>IF(AB55="DTA TRANSP","",VLOOKUP(A55,[2]ImportationMaterialProgrammingE!$B:$V,21,0))</f>
        <v>23/02/2022</v>
      </c>
      <c r="AD55" s="1" t="s">
        <v>603</v>
      </c>
      <c r="AE55" s="1" t="e">
        <f>#N/A</f>
        <v>#N/A</v>
      </c>
      <c r="AF55" s="22">
        <f>VLOOKUP(F55,[3]Relatório!$A$1:$AK$65536,36,0)</f>
        <v>44614</v>
      </c>
      <c r="AG55" s="22">
        <v>44614</v>
      </c>
      <c r="AH55" s="3" t="s">
        <v>457</v>
      </c>
      <c r="AJ55" s="24"/>
      <c r="AK55" s="24"/>
      <c r="AL55" s="24"/>
      <c r="AM55" s="24"/>
    </row>
    <row r="56" spans="1:39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VLOOKUP(A56,[2]ImportationMaterialProgrammingE!B$3:C$1048576,2,0)</f>
        <v xml:space="preserve">540200928 </v>
      </c>
      <c r="F56" s="40">
        <v>540200928</v>
      </c>
      <c r="G56" s="3" t="s">
        <v>585</v>
      </c>
      <c r="H56" s="3" t="s">
        <v>452</v>
      </c>
      <c r="I56" s="17" t="e">
        <f>#N/A</f>
        <v>#N/A</v>
      </c>
      <c r="J56" s="15" t="str">
        <f>IF(VLOOKUP(A56,[2]ImportationMaterialProgrammingE!B$4:U$1048576,20,0)=0,"",VLOOKUP(A56,[2]ImportationMaterialProgrammingE!B$4:U$1048576,20,0))</f>
        <v>21/02/2022</v>
      </c>
      <c r="K56" s="15" t="s">
        <v>602</v>
      </c>
      <c r="L56" s="15" t="str">
        <f>IF(VLOOKUP(A56,[2]ImportationMaterialProgrammingE!B$3:Y$1048576,24,0)&lt;&gt;"","Sim","Não")</f>
        <v>Não</v>
      </c>
      <c r="M56" s="15" t="str">
        <f>IF(VLOOKUP(A56,[2]ImportationMaterialProgrammingE!B:X,23,0)="DTA TRANSP",VLOOKUP(A56,[2]ImportationMaterialProgrammingE!B:V,21,0),"")</f>
        <v/>
      </c>
      <c r="N56" s="15" t="str">
        <f>IF(VLOOKUP(A56,[2]ImportationMaterialProgrammingE!B:Y,24,0)=0,"",VLOOKUP(A56,[2]ImportationMaterialProgrammingE!B:Y,24,0))</f>
        <v/>
      </c>
      <c r="P56" s="3" t="e">
        <f>#N/A</f>
        <v>#N/A</v>
      </c>
      <c r="R56" s="3" t="s">
        <v>586</v>
      </c>
      <c r="S56" s="16" t="str">
        <f>VLOOKUP(A56,[2]ImportationMaterialProgrammingE!B:AN,39,0)</f>
        <v>2203406150</v>
      </c>
      <c r="T56" s="22">
        <f>VLOOKUP(F56,[3]Relatório!$A$1:$AK$65536,29,0)</f>
        <v>44613</v>
      </c>
      <c r="U56" s="22">
        <v>44613</v>
      </c>
      <c r="V56" s="17" t="str">
        <f>VLOOKUP(A56,[2]ImportationMaterialProgrammingE!B:F,5,0)</f>
        <v>VERDE</v>
      </c>
      <c r="W56" s="22">
        <f>VLOOKUP(F56,[3]Relatório!$A$1:$AK$65536,33,0)</f>
        <v>44613</v>
      </c>
      <c r="X56" s="22">
        <v>44613</v>
      </c>
      <c r="Y56" s="18" t="e">
        <f>#N/A</f>
        <v>#N/A</v>
      </c>
      <c r="AB56" s="15" t="str">
        <f>VLOOKUP(A56,[2]ImportationMaterialProgrammingE!B:X,23,0)</f>
        <v>FINALIZADO</v>
      </c>
      <c r="AC56" s="1" t="str">
        <f>IF(AB56="DTA TRANSP","",VLOOKUP(A56,[2]ImportationMaterialProgrammingE!$B:$V,21,0))</f>
        <v>22/02/2022</v>
      </c>
      <c r="AD56" s="1" t="s">
        <v>601</v>
      </c>
      <c r="AE56" s="1" t="e">
        <f>#N/A</f>
        <v>#N/A</v>
      </c>
      <c r="AF56" s="22">
        <f>VLOOKUP(F56,[3]Relatório!$A$1:$AK$65536,36,0)</f>
        <v>44613</v>
      </c>
      <c r="AG56" s="22">
        <v>44613</v>
      </c>
      <c r="AH56" s="3" t="s">
        <v>457</v>
      </c>
      <c r="AJ56" s="24"/>
      <c r="AK56" s="24"/>
      <c r="AL56" s="24"/>
      <c r="AM56" s="24"/>
    </row>
    <row r="57" spans="1:39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VLOOKUP(A57,[2]ImportationMaterialProgrammingE!B$3:C$1048576,2,0)</f>
        <v xml:space="preserve">540200929 </v>
      </c>
      <c r="F57" s="40">
        <v>540200929</v>
      </c>
      <c r="G57" s="3" t="s">
        <v>585</v>
      </c>
      <c r="H57" s="3" t="s">
        <v>452</v>
      </c>
      <c r="I57" s="17" t="e">
        <f>#N/A</f>
        <v>#N/A</v>
      </c>
      <c r="J57" s="15" t="str">
        <f>IF(VLOOKUP(A57,[2]ImportationMaterialProgrammingE!B$4:U$1048576,20,0)=0,"",VLOOKUP(A57,[2]ImportationMaterialProgrammingE!B$4:U$1048576,20,0))</f>
        <v>21/02/2022</v>
      </c>
      <c r="K57" s="15" t="s">
        <v>602</v>
      </c>
      <c r="L57" s="15" t="str">
        <f>IF(VLOOKUP(A57,[2]ImportationMaterialProgrammingE!B$3:Y$1048576,24,0)&lt;&gt;"","Sim","Não")</f>
        <v>Não</v>
      </c>
      <c r="M57" s="15" t="str">
        <f>IF(VLOOKUP(A57,[2]ImportationMaterialProgrammingE!B:X,23,0)="DTA TRANSP",VLOOKUP(A57,[2]ImportationMaterialProgrammingE!B:V,21,0),"")</f>
        <v/>
      </c>
      <c r="N57" s="15" t="str">
        <f>IF(VLOOKUP(A57,[2]ImportationMaterialProgrammingE!B:Y,24,0)=0,"",VLOOKUP(A57,[2]ImportationMaterialProgrammingE!B:Y,24,0))</f>
        <v/>
      </c>
      <c r="P57" s="3" t="e">
        <f>#N/A</f>
        <v>#N/A</v>
      </c>
      <c r="R57" s="3" t="s">
        <v>586</v>
      </c>
      <c r="S57" s="16" t="str">
        <f>VLOOKUP(A57,[2]ImportationMaterialProgrammingE!B:AN,39,0)</f>
        <v>2203404808</v>
      </c>
      <c r="T57" s="22">
        <f>VLOOKUP(F57,[3]Relatório!$A$1:$AK$65536,29,0)</f>
        <v>44613</v>
      </c>
      <c r="U57" s="22">
        <v>44613</v>
      </c>
      <c r="V57" s="17" t="str">
        <f>VLOOKUP(A57,[2]ImportationMaterialProgrammingE!B:F,5,0)</f>
        <v>VERDE</v>
      </c>
      <c r="W57" s="22">
        <f>VLOOKUP(F57,[3]Relatório!$A$1:$AK$65536,33,0)</f>
        <v>44613</v>
      </c>
      <c r="X57" s="22">
        <v>44613</v>
      </c>
      <c r="Y57" s="18" t="e">
        <f>#N/A</f>
        <v>#N/A</v>
      </c>
      <c r="AB57" s="15" t="str">
        <f>VLOOKUP(A57,[2]ImportationMaterialProgrammingE!B:X,23,0)</f>
        <v>FINALIZADO</v>
      </c>
      <c r="AC57" s="1" t="str">
        <f>IF(AB57="DTA TRANSP","",VLOOKUP(A57,[2]ImportationMaterialProgrammingE!$B:$V,21,0))</f>
        <v>22/02/2022</v>
      </c>
      <c r="AD57" s="1" t="s">
        <v>601</v>
      </c>
      <c r="AE57" s="1" t="e">
        <f>#N/A</f>
        <v>#N/A</v>
      </c>
      <c r="AF57" s="22">
        <f>VLOOKUP(F57,[3]Relatório!$A$1:$AK$65536,36,0)</f>
        <v>44613</v>
      </c>
      <c r="AG57" s="22">
        <v>44613</v>
      </c>
      <c r="AH57" s="3" t="s">
        <v>457</v>
      </c>
      <c r="AJ57" s="24"/>
      <c r="AK57" s="24"/>
      <c r="AL57" s="24"/>
      <c r="AM57" s="24"/>
    </row>
    <row r="58" spans="1:39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VLOOKUP(A58,[2]ImportationMaterialProgrammingE!B$3:C$1048576,2,0)</f>
        <v xml:space="preserve">540200933 </v>
      </c>
      <c r="F58" s="40">
        <v>540200933</v>
      </c>
      <c r="G58" s="3" t="s">
        <v>585</v>
      </c>
      <c r="H58" s="3" t="s">
        <v>452</v>
      </c>
      <c r="I58" s="17" t="e">
        <f>#N/A</f>
        <v>#N/A</v>
      </c>
      <c r="J58" s="15" t="str">
        <f>IF(VLOOKUP(A58,[2]ImportationMaterialProgrammingE!B$4:U$1048576,20,0)=0,"",VLOOKUP(A58,[2]ImportationMaterialProgrammingE!B$4:U$1048576,20,0))</f>
        <v>22/02/2022</v>
      </c>
      <c r="K58" s="15" t="s">
        <v>601</v>
      </c>
      <c r="L58" s="15" t="str">
        <f>IF(VLOOKUP(A58,[2]ImportationMaterialProgrammingE!B$3:Y$1048576,24,0)&lt;&gt;"","Sim","Não")</f>
        <v>Não</v>
      </c>
      <c r="M58" s="15" t="str">
        <f>IF(VLOOKUP(A58,[2]ImportationMaterialProgrammingE!B:X,23,0)="DTA TRANSP",VLOOKUP(A58,[2]ImportationMaterialProgrammingE!B:V,21,0),"")</f>
        <v/>
      </c>
      <c r="N58" s="15" t="str">
        <f>IF(VLOOKUP(A58,[2]ImportationMaterialProgrammingE!B:Y,24,0)=0,"",VLOOKUP(A58,[2]ImportationMaterialProgrammingE!B:Y,24,0))</f>
        <v/>
      </c>
      <c r="P58" s="3" t="e">
        <f>#N/A</f>
        <v>#N/A</v>
      </c>
      <c r="R58" s="3" t="s">
        <v>586</v>
      </c>
      <c r="S58" s="16" t="str">
        <f>VLOOKUP(A58,[2]ImportationMaterialProgrammingE!B:AN,39,0)</f>
        <v>2203427816</v>
      </c>
      <c r="T58" s="22">
        <f>VLOOKUP(F58,[3]Relatório!$A$1:$AK$65536,29,0)</f>
        <v>44613</v>
      </c>
      <c r="U58" s="22">
        <v>44613</v>
      </c>
      <c r="V58" s="17" t="str">
        <f>VLOOKUP(A58,[2]ImportationMaterialProgrammingE!B:F,5,0)</f>
        <v>VERDE</v>
      </c>
      <c r="W58" s="22">
        <f>VLOOKUP(F58,[3]Relatório!$A$1:$AK$65536,33,0)</f>
        <v>44614</v>
      </c>
      <c r="X58" s="22">
        <v>44614</v>
      </c>
      <c r="Y58" s="18" t="e">
        <f>#N/A</f>
        <v>#N/A</v>
      </c>
      <c r="AB58" s="15" t="str">
        <f>VLOOKUP(A58,[2]ImportationMaterialProgrammingE!B:X,23,0)</f>
        <v>FINALIZADO</v>
      </c>
      <c r="AC58" s="1" t="str">
        <f>IF(AB58="DTA TRANSP","",VLOOKUP(A58,[2]ImportationMaterialProgrammingE!$B:$V,21,0))</f>
        <v>23/02/2022</v>
      </c>
      <c r="AD58" s="1" t="s">
        <v>603</v>
      </c>
      <c r="AE58" s="1" t="e">
        <f>#N/A</f>
        <v>#N/A</v>
      </c>
      <c r="AF58" s="22">
        <f>VLOOKUP(F58,[3]Relatório!$A$1:$AK$65536,36,0)</f>
        <v>44614</v>
      </c>
      <c r="AG58" s="22">
        <v>44614</v>
      </c>
      <c r="AH58" s="3" t="s">
        <v>457</v>
      </c>
      <c r="AJ58" s="24"/>
      <c r="AK58" s="24"/>
      <c r="AL58" s="24"/>
      <c r="AM58" s="24"/>
    </row>
    <row r="59" spans="1:39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VLOOKUP(A59,[2]ImportationMaterialProgrammingE!B$3:C$1048576,2,0)</f>
        <v xml:space="preserve">540200930 </v>
      </c>
      <c r="F59" s="40">
        <v>540200930</v>
      </c>
      <c r="G59" s="3" t="s">
        <v>585</v>
      </c>
      <c r="H59" s="3" t="s">
        <v>452</v>
      </c>
      <c r="I59" s="17" t="e">
        <f>#N/A</f>
        <v>#N/A</v>
      </c>
      <c r="J59" s="15" t="str">
        <f>IF(VLOOKUP(A59,[2]ImportationMaterialProgrammingE!B$4:U$1048576,20,0)=0,"",VLOOKUP(A59,[2]ImportationMaterialProgrammingE!B$4:U$1048576,20,0))</f>
        <v>23/02/2022</v>
      </c>
      <c r="K59" s="15" t="s">
        <v>603</v>
      </c>
      <c r="L59" s="15" t="str">
        <f>IF(VLOOKUP(A59,[2]ImportationMaterialProgrammingE!B$3:Y$1048576,24,0)&lt;&gt;"","Sim","Não")</f>
        <v>Não</v>
      </c>
      <c r="M59" s="15" t="str">
        <f>IF(VLOOKUP(A59,[2]ImportationMaterialProgrammingE!B:X,23,0)="DTA TRANSP",VLOOKUP(A59,[2]ImportationMaterialProgrammingE!B:V,21,0),"")</f>
        <v/>
      </c>
      <c r="N59" s="15" t="str">
        <f>IF(VLOOKUP(A59,[2]ImportationMaterialProgrammingE!B:Y,24,0)=0,"",VLOOKUP(A59,[2]ImportationMaterialProgrammingE!B:Y,24,0))</f>
        <v/>
      </c>
      <c r="P59" s="3" t="e">
        <f>#N/A</f>
        <v>#N/A</v>
      </c>
      <c r="R59" s="3" t="s">
        <v>586</v>
      </c>
      <c r="S59" s="16" t="str">
        <f>VLOOKUP(A59,[2]ImportationMaterialProgrammingE!B:AN,39,0)</f>
        <v>2203431694</v>
      </c>
      <c r="T59" s="22">
        <f>VLOOKUP(F59,[3]Relatório!$A$1:$AK$65536,29,0)</f>
        <v>44613</v>
      </c>
      <c r="U59" s="22">
        <v>44613</v>
      </c>
      <c r="V59" s="17" t="str">
        <f>VLOOKUP(A59,[2]ImportationMaterialProgrammingE!B:F,5,0)</f>
        <v>VERDE</v>
      </c>
      <c r="W59" s="22">
        <f>VLOOKUP(F59,[3]Relatório!$A$1:$AK$65536,33,0)</f>
        <v>44614</v>
      </c>
      <c r="X59" s="22">
        <v>44614</v>
      </c>
      <c r="Y59" s="18" t="e">
        <f>#N/A</f>
        <v>#N/A</v>
      </c>
      <c r="AB59" s="15" t="str">
        <f>VLOOKUP(A59,[2]ImportationMaterialProgrammingE!B:X,23,0)</f>
        <v>FINALIZADO</v>
      </c>
      <c r="AC59" s="1" t="str">
        <f>IF(AB59="DTA TRANSP","",VLOOKUP(A59,[2]ImportationMaterialProgrammingE!$B:$V,21,0))</f>
        <v>23/02/2022</v>
      </c>
      <c r="AD59" s="1" t="s">
        <v>603</v>
      </c>
      <c r="AE59" s="1" t="e">
        <f>#N/A</f>
        <v>#N/A</v>
      </c>
      <c r="AF59" s="22">
        <f>VLOOKUP(F59,[3]Relatório!$A$1:$AK$65536,36,0)</f>
        <v>44614</v>
      </c>
      <c r="AG59" s="22">
        <v>44614</v>
      </c>
      <c r="AH59" s="3" t="s">
        <v>457</v>
      </c>
      <c r="AJ59" s="24"/>
      <c r="AK59" s="24"/>
      <c r="AL59" s="24"/>
      <c r="AM59" s="24"/>
    </row>
    <row r="60" spans="1:39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VLOOKUP(A60,[2]ImportationMaterialProgrammingE!B$3:C$1048576,2,0)</f>
        <v xml:space="preserve">540200931 </v>
      </c>
      <c r="F60" s="40">
        <v>540200931</v>
      </c>
      <c r="G60" s="3" t="s">
        <v>585</v>
      </c>
      <c r="H60" s="3" t="s">
        <v>452</v>
      </c>
      <c r="I60" s="17" t="e">
        <f>#N/A</f>
        <v>#N/A</v>
      </c>
      <c r="J60" s="15" t="str">
        <f>IF(VLOOKUP(A60,[2]ImportationMaterialProgrammingE!B$4:U$1048576,20,0)=0,"",VLOOKUP(A60,[2]ImportationMaterialProgrammingE!B$4:U$1048576,20,0))</f>
        <v>15/03/2022</v>
      </c>
      <c r="K60" s="15" t="s">
        <v>620</v>
      </c>
      <c r="L60" s="15" t="str">
        <f>IF(VLOOKUP(A60,[2]ImportationMaterialProgrammingE!B$3:Y$1048576,24,0)&lt;&gt;"","Sim","Não")</f>
        <v>Não</v>
      </c>
      <c r="M60" s="15" t="str">
        <f>IF(VLOOKUP(A60,[2]ImportationMaterialProgrammingE!B:X,23,0)="DTA TRANSP",VLOOKUP(A60,[2]ImportationMaterialProgrammingE!B:V,21,0),"")</f>
        <v/>
      </c>
      <c r="N60" s="15" t="str">
        <f>IF(VLOOKUP(A60,[2]ImportationMaterialProgrammingE!B:Y,24,0)=0,"",VLOOKUP(A60,[2]ImportationMaterialProgrammingE!B:Y,24,0))</f>
        <v/>
      </c>
      <c r="P60" s="3" t="e">
        <f>#N/A</f>
        <v>#N/A</v>
      </c>
      <c r="R60" s="3" t="s">
        <v>456</v>
      </c>
      <c r="S60" s="16" t="str">
        <f>VLOOKUP(A60,[2]ImportationMaterialProgrammingE!B:AN,39,0)</f>
        <v>2204335907</v>
      </c>
      <c r="T60" s="22">
        <f>VLOOKUP(F60,[3]Relatório!$A$1:$AK$65536,29,0)</f>
        <v>44627</v>
      </c>
      <c r="U60" s="22">
        <v>44627</v>
      </c>
      <c r="V60" s="17" t="str">
        <f>VLOOKUP(A60,[2]ImportationMaterialProgrammingE!B:F,5,0)</f>
        <v>VERDE</v>
      </c>
      <c r="W60" s="22">
        <f>VLOOKUP(F60,[3]Relatório!$A$1:$AK$65536,33,0)</f>
        <v>44628</v>
      </c>
      <c r="X60" s="22">
        <v>44628</v>
      </c>
      <c r="Y60" s="18" t="e">
        <f>#N/A</f>
        <v>#N/A</v>
      </c>
      <c r="AB60" s="15" t="str">
        <f>VLOOKUP(A60,[2]ImportationMaterialProgrammingE!B:X,23,0)</f>
        <v>FINALIZADO</v>
      </c>
      <c r="AC60" s="1" t="str">
        <f>IF(AB60="DTA TRANSP","",VLOOKUP(A60,[2]ImportationMaterialProgrammingE!$B:$V,21,0))</f>
        <v>15/03/2022</v>
      </c>
      <c r="AD60" s="1" t="s">
        <v>620</v>
      </c>
      <c r="AE60" s="1" t="e">
        <f>#N/A</f>
        <v>#N/A</v>
      </c>
      <c r="AF60" s="22">
        <f>VLOOKUP(F60,[3]Relatório!$A$1:$AK$65536,36,0)</f>
        <v>44634</v>
      </c>
      <c r="AG60" s="22">
        <v>44634</v>
      </c>
      <c r="AJ60" s="24"/>
      <c r="AK60" s="24"/>
      <c r="AL60" s="24"/>
      <c r="AM60" s="24"/>
    </row>
    <row r="61" spans="1:39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VLOOKUP(A61,[2]ImportationMaterialProgrammingE!B$3:C$1048576,2,0)</f>
        <v xml:space="preserve">540200932 </v>
      </c>
      <c r="F61" s="40">
        <v>540200932</v>
      </c>
      <c r="G61" s="3" t="s">
        <v>585</v>
      </c>
      <c r="H61" s="3" t="s">
        <v>452</v>
      </c>
      <c r="I61" s="17" t="e">
        <f>#N/A</f>
        <v>#N/A</v>
      </c>
      <c r="J61" s="15" t="str">
        <f>IF(VLOOKUP(A61,[2]ImportationMaterialProgrammingE!B$4:U$1048576,20,0)=0,"",VLOOKUP(A61,[2]ImportationMaterialProgrammingE!B$4:U$1048576,20,0))</f>
        <v/>
      </c>
      <c r="K61" s="15" t="s">
        <v>587</v>
      </c>
      <c r="L61" s="15" t="str">
        <f>IF(VLOOKUP(A61,[2]ImportationMaterialProgrammingE!B$3:Y$1048576,24,0)&lt;&gt;"","Sim","Não")</f>
        <v>Não</v>
      </c>
      <c r="M61" s="15" t="str">
        <f>IF(VLOOKUP(A61,[2]ImportationMaterialProgrammingE!B:X,23,0)="DTA TRANSP",VLOOKUP(A61,[2]ImportationMaterialProgrammingE!B:V,21,0),"")</f>
        <v/>
      </c>
      <c r="N61" s="15" t="str">
        <f>IF(VLOOKUP(A61,[2]ImportationMaterialProgrammingE!B:Y,24,0)=0,"",VLOOKUP(A61,[2]ImportationMaterialProgrammingE!B:Y,24,0))</f>
        <v/>
      </c>
      <c r="P61" s="3" t="e">
        <f>#N/A</f>
        <v>#N/A</v>
      </c>
      <c r="R61" s="3" t="s">
        <v>586</v>
      </c>
      <c r="S61" s="16" t="str">
        <f>VLOOKUP(A61,[2]ImportationMaterialProgrammingE!B:AN,39,0)</f>
        <v>2203728913</v>
      </c>
      <c r="T61" s="22">
        <f>VLOOKUP(F61,[3]Relatório!$A$1:$AK$65536,29,0)</f>
        <v>44616</v>
      </c>
      <c r="U61" s="22">
        <v>44616</v>
      </c>
      <c r="V61" s="17" t="str">
        <f>VLOOKUP(A61,[2]ImportationMaterialProgrammingE!B:F,5,0)</f>
        <v>VERDE</v>
      </c>
      <c r="W61" s="22">
        <f>VLOOKUP(F61,[3]Relatório!$A$1:$AK$65536,33,0)</f>
        <v>44617</v>
      </c>
      <c r="X61" s="22">
        <v>44617</v>
      </c>
      <c r="Y61" s="18" t="e">
        <f>#N/A</f>
        <v>#N/A</v>
      </c>
      <c r="AB61" s="15" t="str">
        <f>VLOOKUP(A61,[2]ImportationMaterialProgrammingE!B:X,23,0)</f>
        <v/>
      </c>
      <c r="AC61" s="1" t="str">
        <f>IF(AB61="DTA TRANSP","",VLOOKUP(A61,[2]ImportationMaterialProgrammingE!$B:$V,21,0))</f>
        <v/>
      </c>
      <c r="AD61" s="1" t="s">
        <v>587</v>
      </c>
      <c r="AE61" s="1" t="e">
        <f>#N/A</f>
        <v>#N/A</v>
      </c>
      <c r="AF61" s="22">
        <f>VLOOKUP(F61,[3]Relatório!$A$1:$AK$65536,36,0)</f>
        <v>44617</v>
      </c>
      <c r="AG61" s="22">
        <v>44617</v>
      </c>
      <c r="AH61" s="3" t="s">
        <v>457</v>
      </c>
      <c r="AJ61" s="24"/>
      <c r="AK61" s="24"/>
      <c r="AL61" s="24"/>
      <c r="AM61" s="24"/>
    </row>
    <row r="62" spans="1:39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VLOOKUP(A62,[2]ImportationMaterialProgrammingE!B$3:C$1048576,2,0)</f>
        <v xml:space="preserve">540200891 </v>
      </c>
      <c r="F62" s="40">
        <v>540200891</v>
      </c>
      <c r="G62" s="3" t="s">
        <v>585</v>
      </c>
      <c r="H62" s="3" t="s">
        <v>452</v>
      </c>
      <c r="I62" s="17" t="e">
        <f>#N/A</f>
        <v>#N/A</v>
      </c>
      <c r="J62" s="15" t="str">
        <f>IF(VLOOKUP(A62,[2]ImportationMaterialProgrammingE!B$4:U$1048576,20,0)=0,"",VLOOKUP(A62,[2]ImportationMaterialProgrammingE!B$4:U$1048576,20,0))</f>
        <v>15/02/2022</v>
      </c>
      <c r="K62" s="15" t="s">
        <v>600</v>
      </c>
      <c r="L62" s="15" t="str">
        <f>IF(VLOOKUP(A62,[2]ImportationMaterialProgrammingE!B$3:Y$1048576,24,0)&lt;&gt;"","Sim","Não")</f>
        <v>Não</v>
      </c>
      <c r="M62" s="15" t="str">
        <f>IF(VLOOKUP(A62,[2]ImportationMaterialProgrammingE!B:X,23,0)="DTA TRANSP",VLOOKUP(A62,[2]ImportationMaterialProgrammingE!B:V,21,0),"")</f>
        <v/>
      </c>
      <c r="N62" s="15" t="str">
        <f>IF(VLOOKUP(A62,[2]ImportationMaterialProgrammingE!B:Y,24,0)=0,"",VLOOKUP(A62,[2]ImportationMaterialProgrammingE!B:Y,24,0))</f>
        <v/>
      </c>
      <c r="P62" s="3" t="e">
        <f>#N/A</f>
        <v>#N/A</v>
      </c>
      <c r="R62" s="3" t="s">
        <v>586</v>
      </c>
      <c r="S62" s="16" t="str">
        <f>VLOOKUP(A62,[2]ImportationMaterialProgrammingE!B:AN,39,0)</f>
        <v>2203411979</v>
      </c>
      <c r="T62" s="22">
        <f>VLOOKUP(F62,[3]Relatório!$A$1:$AK$65536,29,0)</f>
        <v>44613</v>
      </c>
      <c r="U62" s="22">
        <v>44613</v>
      </c>
      <c r="V62" s="17" t="str">
        <f>VLOOKUP(A62,[2]ImportationMaterialProgrammingE!B:F,5,0)</f>
        <v>VERDE</v>
      </c>
      <c r="W62" s="22">
        <f>VLOOKUP(F62,[3]Relatório!$A$1:$AK$65536,33,0)</f>
        <v>44613</v>
      </c>
      <c r="X62" s="22">
        <v>44613</v>
      </c>
      <c r="Y62" s="18" t="e">
        <f>#N/A</f>
        <v>#N/A</v>
      </c>
      <c r="AB62" s="15" t="str">
        <f>VLOOKUP(A62,[2]ImportationMaterialProgrammingE!B:X,23,0)</f>
        <v>FINALIZADO</v>
      </c>
      <c r="AC62" s="1" t="str">
        <f>IF(AB62="DTA TRANSP","",VLOOKUP(A62,[2]ImportationMaterialProgrammingE!$B:$V,21,0))</f>
        <v>22/02/2022</v>
      </c>
      <c r="AD62" s="1" t="s">
        <v>601</v>
      </c>
      <c r="AE62" s="1" t="e">
        <f>#N/A</f>
        <v>#N/A</v>
      </c>
      <c r="AF62" s="22">
        <f>VLOOKUP(F62,[3]Relatório!$A$1:$AK$65536,36,0)</f>
        <v>44613</v>
      </c>
      <c r="AG62" s="22">
        <v>44613</v>
      </c>
      <c r="AH62" s="3" t="s">
        <v>457</v>
      </c>
      <c r="AJ62" s="24"/>
      <c r="AK62" s="24"/>
      <c r="AL62" s="24"/>
      <c r="AM62" s="24"/>
    </row>
    <row r="63" spans="1:39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VLOOKUP(A63,[2]ImportationMaterialProgrammingE!B$3:C$1048576,2,0)</f>
        <v xml:space="preserve">540200747 </v>
      </c>
      <c r="F63" s="40">
        <v>540200747</v>
      </c>
      <c r="G63" s="3" t="s">
        <v>585</v>
      </c>
      <c r="H63" s="3" t="s">
        <v>452</v>
      </c>
      <c r="I63" s="17" t="e">
        <f>#N/A</f>
        <v>#N/A</v>
      </c>
      <c r="J63" s="15" t="str">
        <f>IF(VLOOKUP(A63,[2]ImportationMaterialProgrammingE!B$4:U$1048576,20,0)=0,"",VLOOKUP(A63,[2]ImportationMaterialProgrammingE!B$4:U$1048576,20,0))</f>
        <v>14/02/2022</v>
      </c>
      <c r="K63" s="15" t="s">
        <v>614</v>
      </c>
      <c r="L63" s="15" t="str">
        <f>IF(VLOOKUP(A63,[2]ImportationMaterialProgrammingE!B$3:Y$1048576,24,0)&lt;&gt;"","Sim","Não")</f>
        <v>Não</v>
      </c>
      <c r="M63" s="15" t="str">
        <f>IF(VLOOKUP(A63,[2]ImportationMaterialProgrammingE!B:X,23,0)="DTA TRANSP",VLOOKUP(A63,[2]ImportationMaterialProgrammingE!B:V,21,0),"")</f>
        <v/>
      </c>
      <c r="N63" s="15" t="str">
        <f>IF(VLOOKUP(A63,[2]ImportationMaterialProgrammingE!B:Y,24,0)=0,"",VLOOKUP(A63,[2]ImportationMaterialProgrammingE!B:Y,24,0))</f>
        <v/>
      </c>
      <c r="P63" s="3" t="e">
        <f>#N/A</f>
        <v>#N/A</v>
      </c>
      <c r="R63" s="3" t="s">
        <v>586</v>
      </c>
      <c r="S63" s="16" t="str">
        <f>VLOOKUP(A63,[2]ImportationMaterialProgrammingE!B:AN,39,0)</f>
        <v>2203410964</v>
      </c>
      <c r="T63" s="22">
        <f>VLOOKUP(F63,[3]Relatório!$A$1:$AK$65536,29,0)</f>
        <v>44613</v>
      </c>
      <c r="U63" s="22">
        <v>44613</v>
      </c>
      <c r="V63" s="17" t="str">
        <f>VLOOKUP(A63,[2]ImportationMaterialProgrammingE!B:F,5,0)</f>
        <v>VERDE</v>
      </c>
      <c r="W63" s="22">
        <f>VLOOKUP(F63,[3]Relatório!$A$1:$AK$65536,33,0)</f>
        <v>44613</v>
      </c>
      <c r="X63" s="22">
        <v>44613</v>
      </c>
      <c r="Y63" s="18" t="e">
        <f>#N/A</f>
        <v>#N/A</v>
      </c>
      <c r="AB63" s="15" t="str">
        <f>VLOOKUP(A63,[2]ImportationMaterialProgrammingE!B:X,23,0)</f>
        <v>FINALIZADO</v>
      </c>
      <c r="AC63" s="1" t="str">
        <f>IF(AB63="DTA TRANSP","",VLOOKUP(A63,[2]ImportationMaterialProgrammingE!$B:$V,21,0))</f>
        <v>22/02/2022</v>
      </c>
      <c r="AD63" s="1" t="s">
        <v>601</v>
      </c>
      <c r="AE63" s="1" t="e">
        <f>#N/A</f>
        <v>#N/A</v>
      </c>
      <c r="AF63" s="22">
        <f>VLOOKUP(F63,[3]Relatório!$A$1:$AK$65536,36,0)</f>
        <v>44614</v>
      </c>
      <c r="AG63" s="22">
        <v>44614</v>
      </c>
      <c r="AH63" s="3" t="s">
        <v>457</v>
      </c>
      <c r="AJ63" s="24"/>
      <c r="AK63" s="24"/>
      <c r="AL63" s="24"/>
      <c r="AM63" s="24"/>
    </row>
    <row r="64" spans="1:39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VLOOKUP(A64,[2]ImportationMaterialProgrammingE!B$3:C$1048576,2,0)</f>
        <v xml:space="preserve">540200960 </v>
      </c>
      <c r="F64" s="40">
        <v>540200960</v>
      </c>
      <c r="G64" s="3" t="s">
        <v>585</v>
      </c>
      <c r="H64" s="3" t="s">
        <v>452</v>
      </c>
      <c r="I64" s="17" t="e">
        <f>#N/A</f>
        <v>#N/A</v>
      </c>
      <c r="J64" s="15" t="str">
        <f>IF(VLOOKUP(A64,[2]ImportationMaterialProgrammingE!B$4:U$1048576,20,0)=0,"",VLOOKUP(A64,[2]ImportationMaterialProgrammingE!B$4:U$1048576,20,0))</f>
        <v>24/02/2022</v>
      </c>
      <c r="K64" s="15" t="s">
        <v>606</v>
      </c>
      <c r="L64" s="15" t="str">
        <f>IF(VLOOKUP(A64,[2]ImportationMaterialProgrammingE!B$3:Y$1048576,24,0)&lt;&gt;"","Sim","Não")</f>
        <v>Não</v>
      </c>
      <c r="M64" s="15" t="str">
        <f>IF(VLOOKUP(A64,[2]ImportationMaterialProgrammingE!B:X,23,0)="DTA TRANSP",VLOOKUP(A64,[2]ImportationMaterialProgrammingE!B:V,21,0),"")</f>
        <v/>
      </c>
      <c r="N64" s="15" t="str">
        <f>IF(VLOOKUP(A64,[2]ImportationMaterialProgrammingE!B:Y,24,0)=0,"",VLOOKUP(A64,[2]ImportationMaterialProgrammingE!B:Y,24,0))</f>
        <v/>
      </c>
      <c r="P64" s="3" t="e">
        <f>#N/A</f>
        <v>#N/A</v>
      </c>
      <c r="R64" s="3" t="s">
        <v>586</v>
      </c>
      <c r="S64" s="16" t="str">
        <f>VLOOKUP(A64,[2]ImportationMaterialProgrammingE!B:AN,39,0)</f>
        <v>2203427824</v>
      </c>
      <c r="T64" s="22">
        <f>VLOOKUP(F64,[3]Relatório!$A$1:$AK$65536,29,0)</f>
        <v>44613</v>
      </c>
      <c r="U64" s="22">
        <v>44613</v>
      </c>
      <c r="V64" s="17" t="str">
        <f>VLOOKUP(A64,[2]ImportationMaterialProgrammingE!B:F,5,0)</f>
        <v>VERDE</v>
      </c>
      <c r="W64" s="22">
        <f>VLOOKUP(F64,[3]Relatório!$A$1:$AK$65536,33,0)</f>
        <v>44614</v>
      </c>
      <c r="X64" s="22">
        <v>44614</v>
      </c>
      <c r="Y64" s="18" t="e">
        <f>#N/A</f>
        <v>#N/A</v>
      </c>
      <c r="AB64" s="15" t="str">
        <f>VLOOKUP(A64,[2]ImportationMaterialProgrammingE!B:X,23,0)</f>
        <v>FINALIZADO</v>
      </c>
      <c r="AC64" s="1" t="str">
        <f>IF(AB64="DTA TRANSP","",VLOOKUP(A64,[2]ImportationMaterialProgrammingE!$B:$V,21,0))</f>
        <v>23/02/2022</v>
      </c>
      <c r="AD64" s="1" t="s">
        <v>603</v>
      </c>
      <c r="AE64" s="1" t="e">
        <f>#N/A</f>
        <v>#N/A</v>
      </c>
      <c r="AF64" s="22">
        <f>VLOOKUP(F64,[3]Relatório!$A$1:$AK$65536,36,0)</f>
        <v>44614</v>
      </c>
      <c r="AG64" s="22">
        <v>44614</v>
      </c>
      <c r="AH64" s="3" t="s">
        <v>457</v>
      </c>
      <c r="AJ64" s="24"/>
      <c r="AK64" s="24"/>
      <c r="AL64" s="24"/>
      <c r="AM64" s="24"/>
    </row>
    <row r="65" spans="1:39" hidden="1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VLOOKUP(A65,[2]ImportationMaterialProgrammingE!B$3:C$1048576,2,0)</f>
        <v xml:space="preserve">540200748 </v>
      </c>
      <c r="F65" s="40">
        <v>540200748</v>
      </c>
      <c r="G65" s="3" t="s">
        <v>585</v>
      </c>
      <c r="H65" s="3" t="s">
        <v>452</v>
      </c>
      <c r="I65" s="17" t="e">
        <f>#N/A</f>
        <v>#N/A</v>
      </c>
      <c r="J65" s="15" t="str">
        <f>IF(VLOOKUP(A65,[2]ImportationMaterialProgrammingE!B$4:U$1048576,20,0)=0,"",VLOOKUP(A65,[2]ImportationMaterialProgrammingE!B$4:U$1048576,20,0))</f>
        <v/>
      </c>
      <c r="K65" s="15" t="s">
        <v>587</v>
      </c>
      <c r="L65" s="15" t="str">
        <f>IF(VLOOKUP(A65,[2]ImportationMaterialProgrammingE!B$3:Y$1048576,24,0)&lt;&gt;"","Sim","Não")</f>
        <v>Não</v>
      </c>
      <c r="M65" s="15" t="str">
        <f>IF(VLOOKUP(A65,[2]ImportationMaterialProgrammingE!B:X,23,0)="DTA TRANSP",VLOOKUP(A65,[2]ImportationMaterialProgrammingE!B:V,21,0),"")</f>
        <v/>
      </c>
      <c r="N65" s="15" t="str">
        <f>IF(VLOOKUP(A65,[2]ImportationMaterialProgrammingE!B:Y,24,0)=0,"",VLOOKUP(A65,[2]ImportationMaterialProgrammingE!B:Y,24,0))</f>
        <v/>
      </c>
      <c r="P65" s="3" t="e">
        <f>#N/A</f>
        <v>#N/A</v>
      </c>
      <c r="R65" s="3" t="s">
        <v>586</v>
      </c>
      <c r="S65" s="16" t="str">
        <f>VLOOKUP(A65,[2]ImportationMaterialProgrammingE!B:AN,39,0)</f>
        <v>2203815930</v>
      </c>
      <c r="T65" s="22">
        <f>VLOOKUP(F65,[3]Relatório!$A$1:$AK$65536,29,0)</f>
        <v>44617</v>
      </c>
      <c r="U65" s="22">
        <v>44617</v>
      </c>
      <c r="V65" s="17" t="str">
        <f>VLOOKUP(A65,[2]ImportationMaterialProgrammingE!B:F,5,0)</f>
        <v>VERDE</v>
      </c>
      <c r="W65" s="22">
        <f>VLOOKUP(F65,[3]Relatório!$A$1:$AK$65536,33,0)</f>
        <v>44617</v>
      </c>
      <c r="X65" s="22">
        <v>44617</v>
      </c>
      <c r="Y65" s="18" t="e">
        <f>#N/A</f>
        <v>#N/A</v>
      </c>
      <c r="AB65" s="15" t="str">
        <f>VLOOKUP(A65,[2]ImportationMaterialProgrammingE!B:X,23,0)</f>
        <v>DTA TRANSP</v>
      </c>
      <c r="AC65" s="1" t="str">
        <f>IF(AB65="DTA TRANSP","",VLOOKUP(A65,[2]ImportationMaterialProgrammingE!$B:$V,21,0))</f>
        <v/>
      </c>
      <c r="AD65" s="1" t="s">
        <v>587</v>
      </c>
      <c r="AE65" s="1" t="e">
        <f>#N/A</f>
        <v>#N/A</v>
      </c>
      <c r="AF65" s="22" t="str">
        <f>VLOOKUP(F65,[3]Relatório!$A$1:$AK$65536,36,0)</f>
        <v/>
      </c>
      <c r="AG65" s="22" t="s">
        <v>587</v>
      </c>
      <c r="AJ65" s="24"/>
      <c r="AK65" s="24"/>
      <c r="AL65" s="24"/>
      <c r="AM65" s="24"/>
    </row>
    <row r="66" spans="1:39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VLOOKUP(A66,[2]ImportationMaterialProgrammingE!B$3:C$1048576,2,0)</f>
        <v xml:space="preserve">540200749 </v>
      </c>
      <c r="F66" s="40">
        <v>540200749</v>
      </c>
      <c r="G66" s="3" t="s">
        <v>585</v>
      </c>
      <c r="H66" s="3" t="s">
        <v>452</v>
      </c>
      <c r="I66" s="17" t="e">
        <f>#N/A</f>
        <v>#N/A</v>
      </c>
      <c r="J66" s="15" t="str">
        <f>IF(VLOOKUP(A66,[2]ImportationMaterialProgrammingE!B$4:U$1048576,20,0)=0,"",VLOOKUP(A66,[2]ImportationMaterialProgrammingE!B$4:U$1048576,20,0))</f>
        <v>21/02/2022</v>
      </c>
      <c r="K66" s="15" t="s">
        <v>602</v>
      </c>
      <c r="L66" s="15" t="str">
        <f>IF(VLOOKUP(A66,[2]ImportationMaterialProgrammingE!B$3:Y$1048576,24,0)&lt;&gt;"","Sim","Não")</f>
        <v>Não</v>
      </c>
      <c r="M66" s="15" t="str">
        <f>IF(VLOOKUP(A66,[2]ImportationMaterialProgrammingE!B:X,23,0)="DTA TRANSP",VLOOKUP(A66,[2]ImportationMaterialProgrammingE!B:V,21,0),"")</f>
        <v/>
      </c>
      <c r="N66" s="15" t="str">
        <f>IF(VLOOKUP(A66,[2]ImportationMaterialProgrammingE!B:Y,24,0)=0,"",VLOOKUP(A66,[2]ImportationMaterialProgrammingE!B:Y,24,0))</f>
        <v/>
      </c>
      <c r="P66" s="3" t="e">
        <f>#N/A</f>
        <v>#N/A</v>
      </c>
      <c r="R66" s="3" t="s">
        <v>586</v>
      </c>
      <c r="S66" s="16" t="str">
        <f>VLOOKUP(A66,[2]ImportationMaterialProgrammingE!B:AN,39,0)</f>
        <v>2203405138</v>
      </c>
      <c r="T66" s="22">
        <f>VLOOKUP(F66,[3]Relatório!$A$1:$AK$65536,29,0)</f>
        <v>44613</v>
      </c>
      <c r="U66" s="22">
        <v>44613</v>
      </c>
      <c r="V66" s="17" t="str">
        <f>VLOOKUP(A66,[2]ImportationMaterialProgrammingE!B:F,5,0)</f>
        <v>VERDE</v>
      </c>
      <c r="W66" s="22">
        <f>VLOOKUP(F66,[3]Relatório!$A$1:$AK$65536,33,0)</f>
        <v>44613</v>
      </c>
      <c r="X66" s="22">
        <v>44613</v>
      </c>
      <c r="Y66" s="18" t="e">
        <f>#N/A</f>
        <v>#N/A</v>
      </c>
      <c r="AB66" s="15" t="str">
        <f>VLOOKUP(A66,[2]ImportationMaterialProgrammingE!B:X,23,0)</f>
        <v>FINALIZADO</v>
      </c>
      <c r="AC66" s="1" t="str">
        <f>IF(AB66="DTA TRANSP","",VLOOKUP(A66,[2]ImportationMaterialProgrammingE!$B:$V,21,0))</f>
        <v>22/02/2022</v>
      </c>
      <c r="AD66" s="1" t="s">
        <v>601</v>
      </c>
      <c r="AE66" s="1" t="e">
        <f>#N/A</f>
        <v>#N/A</v>
      </c>
      <c r="AF66" s="22">
        <f>VLOOKUP(F66,[3]Relatório!$A$1:$AK$65536,36,0)</f>
        <v>44613</v>
      </c>
      <c r="AG66" s="22">
        <v>44613</v>
      </c>
      <c r="AH66" s="3" t="s">
        <v>457</v>
      </c>
      <c r="AJ66" s="24"/>
      <c r="AK66" s="24"/>
      <c r="AL66" s="24"/>
      <c r="AM66" s="24"/>
    </row>
    <row r="67" spans="1:39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VLOOKUP(A67,[2]ImportationMaterialProgrammingE!B$3:C$1048576,2,0)</f>
        <v xml:space="preserve">540200750 </v>
      </c>
      <c r="F67" s="40">
        <v>540200750</v>
      </c>
      <c r="G67" s="3" t="s">
        <v>585</v>
      </c>
      <c r="H67" s="3" t="s">
        <v>452</v>
      </c>
      <c r="I67" s="17" t="e">
        <f>#N/A</f>
        <v>#N/A</v>
      </c>
      <c r="J67" s="15" t="str">
        <f>IF(VLOOKUP(A67,[2]ImportationMaterialProgrammingE!B$4:U$1048576,20,0)=0,"",VLOOKUP(A67,[2]ImportationMaterialProgrammingE!B$4:U$1048576,20,0))</f>
        <v>18/03/2022</v>
      </c>
      <c r="K67" s="15" t="s">
        <v>617</v>
      </c>
      <c r="L67" s="15" t="str">
        <f>IF(VLOOKUP(A67,[2]ImportationMaterialProgrammingE!B$3:Y$1048576,24,0)&lt;&gt;"","Sim","Não")</f>
        <v>Não</v>
      </c>
      <c r="M67" s="15" t="str">
        <f>IF(VLOOKUP(A67,[2]ImportationMaterialProgrammingE!B:X,23,0)="DTA TRANSP",VLOOKUP(A67,[2]ImportationMaterialProgrammingE!B:V,21,0),"")</f>
        <v/>
      </c>
      <c r="N67" s="15" t="str">
        <f>IF(VLOOKUP(A67,[2]ImportationMaterialProgrammingE!B:Y,24,0)=0,"",VLOOKUP(A67,[2]ImportationMaterialProgrammingE!B:Y,24,0))</f>
        <v/>
      </c>
      <c r="P67" s="3" t="e">
        <f>#N/A</f>
        <v>#N/A</v>
      </c>
      <c r="R67" s="3" t="s">
        <v>586</v>
      </c>
      <c r="S67" s="16" t="str">
        <f>VLOOKUP(A67,[2]ImportationMaterialProgrammingE!B:AN,39,0)</f>
        <v>2204631808</v>
      </c>
      <c r="T67" s="22">
        <f>VLOOKUP(F67,[3]Relatório!$A$1:$AK$65536,29,0)</f>
        <v>44630</v>
      </c>
      <c r="U67" s="22">
        <v>44630</v>
      </c>
      <c r="V67" s="17" t="str">
        <f>VLOOKUP(A67,[2]ImportationMaterialProgrammingE!B:F,5,0)</f>
        <v>VERDE</v>
      </c>
      <c r="W67" s="22">
        <f>VLOOKUP(F67,[3]Relatório!$A$1:$AK$65536,33,0)</f>
        <v>44630</v>
      </c>
      <c r="X67" s="22">
        <v>44630</v>
      </c>
      <c r="Y67" s="18" t="e">
        <f>#N/A</f>
        <v>#N/A</v>
      </c>
      <c r="AB67" s="15" t="str">
        <f>VLOOKUP(A67,[2]ImportationMaterialProgrammingE!B:X,23,0)</f>
        <v>MBB</v>
      </c>
      <c r="AC67" s="1" t="str">
        <f>IF(AB67="DTA TRANSP","",VLOOKUP(A67,[2]ImportationMaterialProgrammingE!$B:$V,21,0))</f>
        <v>21/03/2022</v>
      </c>
      <c r="AD67" s="1" t="s">
        <v>612</v>
      </c>
      <c r="AE67" s="1" t="e">
        <f>#N/A</f>
        <v>#N/A</v>
      </c>
      <c r="AF67" s="22">
        <f>VLOOKUP(F67,[3]Relatório!$A$1:$AK$65536,36,0)</f>
        <v>44638</v>
      </c>
      <c r="AG67" s="22">
        <v>44638</v>
      </c>
      <c r="AJ67" s="24"/>
      <c r="AK67" s="24"/>
      <c r="AL67" s="24"/>
      <c r="AM67" s="24"/>
    </row>
    <row r="68" spans="1:39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VLOOKUP(A68,[2]ImportationMaterialProgrammingE!B$3:C$1048576,2,0)</f>
        <v xml:space="preserve">540200934 </v>
      </c>
      <c r="F68" s="40">
        <v>540200934</v>
      </c>
      <c r="G68" s="3" t="s">
        <v>585</v>
      </c>
      <c r="H68" s="3" t="s">
        <v>452</v>
      </c>
      <c r="I68" s="17" t="e">
        <f>#N/A</f>
        <v>#N/A</v>
      </c>
      <c r="J68" s="15" t="str">
        <f>IF(VLOOKUP(A68,[2]ImportationMaterialProgrammingE!B$4:U$1048576,20,0)=0,"",VLOOKUP(A68,[2]ImportationMaterialProgrammingE!B$4:U$1048576,20,0))</f>
        <v>21/03/2022</v>
      </c>
      <c r="K68" s="15" t="s">
        <v>612</v>
      </c>
      <c r="L68" s="15" t="str">
        <f>IF(VLOOKUP(A68,[2]ImportationMaterialProgrammingE!B$3:Y$1048576,24,0)&lt;&gt;"","Sim","Não")</f>
        <v>Sim</v>
      </c>
      <c r="M68" s="15" t="str">
        <f>IF(VLOOKUP(A68,[2]ImportationMaterialProgrammingE!B:X,23,0)="DTA TRANSP",VLOOKUP(A68,[2]ImportationMaterialProgrammingE!B:V,21,0),"")</f>
        <v/>
      </c>
      <c r="N68" s="15" t="str">
        <f>IF(VLOOKUP(A68,[2]ImportationMaterialProgrammingE!B:Y,24,0)=0,"",VLOOKUP(A68,[2]ImportationMaterialProgrammingE!B:Y,24,0))</f>
        <v>04/03/2022</v>
      </c>
      <c r="P68" s="3" t="e">
        <f>#N/A</f>
        <v>#N/A</v>
      </c>
      <c r="R68" s="3" t="s">
        <v>456</v>
      </c>
      <c r="S68" s="16" t="str">
        <f>VLOOKUP(A68,[2]ImportationMaterialProgrammingE!B:AN,39,0)</f>
        <v>2204732400</v>
      </c>
      <c r="T68" s="22">
        <f>VLOOKUP(F68,[3]Relatório!$A$1:$AK$65536,29,0)</f>
        <v>44631</v>
      </c>
      <c r="U68" s="22">
        <v>44631</v>
      </c>
      <c r="V68" s="17" t="str">
        <f>VLOOKUP(A68,[2]ImportationMaterialProgrammingE!B:F,5,0)</f>
        <v>VERDE</v>
      </c>
      <c r="W68" s="22">
        <f>VLOOKUP(F68,[3]Relatório!$A$1:$AK$65536,33,0)</f>
        <v>44631</v>
      </c>
      <c r="X68" s="22">
        <v>44631</v>
      </c>
      <c r="Y68" s="18" t="e">
        <f>#N/A</f>
        <v>#N/A</v>
      </c>
      <c r="AB68" s="15" t="str">
        <f>VLOOKUP(A68,[2]ImportationMaterialProgrammingE!B:X,23,0)</f>
        <v>SBL</v>
      </c>
      <c r="AC68" s="1" t="str">
        <f>IF(AB68="DTA TRANSP","",VLOOKUP(A68,[2]ImportationMaterialProgrammingE!$B:$V,21,0))</f>
        <v>21/03/2022</v>
      </c>
      <c r="AD68" s="1" t="s">
        <v>612</v>
      </c>
      <c r="AE68" s="1" t="e">
        <f>#N/A</f>
        <v>#N/A</v>
      </c>
      <c r="AF68" s="22">
        <f>VLOOKUP(F68,[3]Relatório!$A$1:$AK$65536,36,0)</f>
        <v>44641</v>
      </c>
      <c r="AG68" s="22">
        <v>44641</v>
      </c>
      <c r="AJ68" s="24"/>
      <c r="AK68" s="24"/>
      <c r="AL68" s="24"/>
      <c r="AM68" s="24"/>
    </row>
    <row r="69" spans="1:39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VLOOKUP(A69,[2]ImportationMaterialProgrammingE!B$3:C$1048576,2,0)</f>
        <v xml:space="preserve">540200935 </v>
      </c>
      <c r="F69" s="40">
        <v>540200935</v>
      </c>
      <c r="G69" s="3" t="s">
        <v>585</v>
      </c>
      <c r="H69" s="3" t="s">
        <v>452</v>
      </c>
      <c r="I69" s="17" t="e">
        <f>#N/A</f>
        <v>#N/A</v>
      </c>
      <c r="J69" s="15" t="str">
        <f>IF(VLOOKUP(A69,[2]ImportationMaterialProgrammingE!B$4:U$1048576,20,0)=0,"",VLOOKUP(A69,[2]ImportationMaterialProgrammingE!B$4:U$1048576,20,0))</f>
        <v>22/03/2022</v>
      </c>
      <c r="K69" s="15" t="s">
        <v>605</v>
      </c>
      <c r="L69" s="15" t="str">
        <f>IF(VLOOKUP(A69,[2]ImportationMaterialProgrammingE!B$3:Y$1048576,24,0)&lt;&gt;"","Sim","Não")</f>
        <v>Não</v>
      </c>
      <c r="M69" s="15" t="str">
        <f>IF(VLOOKUP(A69,[2]ImportationMaterialProgrammingE!B:X,23,0)="DTA TRANSP",VLOOKUP(A69,[2]ImportationMaterialProgrammingE!B:V,21,0),"")</f>
        <v/>
      </c>
      <c r="N69" s="15" t="str">
        <f>IF(VLOOKUP(A69,[2]ImportationMaterialProgrammingE!B:Y,24,0)=0,"",VLOOKUP(A69,[2]ImportationMaterialProgrammingE!B:Y,24,0))</f>
        <v/>
      </c>
      <c r="P69" s="3" t="e">
        <f>#N/A</f>
        <v>#N/A</v>
      </c>
      <c r="R69" s="3" t="s">
        <v>456</v>
      </c>
      <c r="S69" s="16" t="str">
        <f>VLOOKUP(A69,[2]ImportationMaterialProgrammingE!B:AN,39,0)</f>
        <v>2205035966</v>
      </c>
      <c r="T69" s="22">
        <f>VLOOKUP(F69,[3]Relatório!$A$1:$AK$65536,29,0)</f>
        <v>44636</v>
      </c>
      <c r="U69" s="22">
        <v>44636</v>
      </c>
      <c r="V69" s="17" t="str">
        <f>VLOOKUP(A69,[2]ImportationMaterialProgrammingE!B:F,5,0)</f>
        <v>VERDE</v>
      </c>
      <c r="W69" s="22">
        <f>VLOOKUP(F69,[3]Relatório!$A$1:$AK$65536,33,0)</f>
        <v>44636</v>
      </c>
      <c r="X69" s="22">
        <v>44636</v>
      </c>
      <c r="Y69" s="18" t="e">
        <f>#N/A</f>
        <v>#N/A</v>
      </c>
      <c r="AB69" s="15" t="str">
        <f>VLOOKUP(A69,[2]ImportationMaterialProgrammingE!B:X,23,0)</f>
        <v>SBL</v>
      </c>
      <c r="AC69" s="1" t="str">
        <f>IF(AB69="DTA TRANSP","",VLOOKUP(A69,[2]ImportationMaterialProgrammingE!$B:$V,21,0))</f>
        <v>21/03/2022</v>
      </c>
      <c r="AD69" s="1" t="s">
        <v>612</v>
      </c>
      <c r="AE69" s="1" t="e">
        <f>#N/A</f>
        <v>#N/A</v>
      </c>
      <c r="AF69" s="22">
        <f>VLOOKUP(F69,[3]Relatório!$A$1:$AK$65536,36,0)</f>
        <v>44638</v>
      </c>
      <c r="AG69" s="22">
        <v>44638</v>
      </c>
      <c r="AJ69" s="24"/>
      <c r="AK69" s="24"/>
      <c r="AL69" s="24"/>
      <c r="AM69" s="24"/>
    </row>
    <row r="70" spans="1:39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VLOOKUP(A70,[2]ImportationMaterialProgrammingE!B$3:C$1048576,2,0)</f>
        <v xml:space="preserve">540200752 </v>
      </c>
      <c r="F70" s="40">
        <v>540200752</v>
      </c>
      <c r="G70" s="3" t="s">
        <v>585</v>
      </c>
      <c r="H70" s="3" t="s">
        <v>452</v>
      </c>
      <c r="I70" s="17" t="e">
        <f>#N/A</f>
        <v>#N/A</v>
      </c>
      <c r="J70" s="15" t="str">
        <f>IF(VLOOKUP(A70,[2]ImportationMaterialProgrammingE!B$4:U$1048576,20,0)=0,"",VLOOKUP(A70,[2]ImportationMaterialProgrammingE!B$4:U$1048576,20,0))</f>
        <v>22/02/2022</v>
      </c>
      <c r="K70" s="15" t="s">
        <v>601</v>
      </c>
      <c r="L70" s="15" t="str">
        <f>IF(VLOOKUP(A70,[2]ImportationMaterialProgrammingE!B$3:Y$1048576,24,0)&lt;&gt;"","Sim","Não")</f>
        <v>Não</v>
      </c>
      <c r="M70" s="15" t="str">
        <f>IF(VLOOKUP(A70,[2]ImportationMaterialProgrammingE!B:X,23,0)="DTA TRANSP",VLOOKUP(A70,[2]ImportationMaterialProgrammingE!B:V,21,0),"")</f>
        <v/>
      </c>
      <c r="N70" s="15" t="str">
        <f>IF(VLOOKUP(A70,[2]ImportationMaterialProgrammingE!B:Y,24,0)=0,"",VLOOKUP(A70,[2]ImportationMaterialProgrammingE!B:Y,24,0))</f>
        <v/>
      </c>
      <c r="P70" s="3" t="e">
        <f>#N/A</f>
        <v>#N/A</v>
      </c>
      <c r="R70" s="3" t="s">
        <v>586</v>
      </c>
      <c r="S70" s="16" t="str">
        <f>VLOOKUP(A70,[2]ImportationMaterialProgrammingE!B:AN,39,0)</f>
        <v>2203408838</v>
      </c>
      <c r="T70" s="22">
        <f>VLOOKUP(F70,[3]Relatório!$A$1:$AK$65536,29,0)</f>
        <v>44613</v>
      </c>
      <c r="U70" s="22">
        <v>44613</v>
      </c>
      <c r="V70" s="17" t="str">
        <f>VLOOKUP(A70,[2]ImportationMaterialProgrammingE!B:F,5,0)</f>
        <v>VERDE</v>
      </c>
      <c r="W70" s="22">
        <f>VLOOKUP(F70,[3]Relatório!$A$1:$AK$65536,33,0)</f>
        <v>44613</v>
      </c>
      <c r="X70" s="22">
        <v>44613</v>
      </c>
      <c r="Y70" s="18" t="e">
        <f>#N/A</f>
        <v>#N/A</v>
      </c>
      <c r="AB70" s="15" t="str">
        <f>VLOOKUP(A70,[2]ImportationMaterialProgrammingE!B:X,23,0)</f>
        <v>FINALIZADO</v>
      </c>
      <c r="AC70" s="1" t="str">
        <f>IF(AB70="DTA TRANSP","",VLOOKUP(A70,[2]ImportationMaterialProgrammingE!$B:$V,21,0))</f>
        <v>22/02/2022</v>
      </c>
      <c r="AD70" s="1" t="s">
        <v>601</v>
      </c>
      <c r="AE70" s="1" t="e">
        <f>#N/A</f>
        <v>#N/A</v>
      </c>
      <c r="AF70" s="22">
        <f>VLOOKUP(F70,[3]Relatório!$A$1:$AK$65536,36,0)</f>
        <v>44613</v>
      </c>
      <c r="AG70" s="22">
        <v>44613</v>
      </c>
      <c r="AH70" s="3" t="s">
        <v>457</v>
      </c>
      <c r="AJ70" s="24"/>
      <c r="AK70" s="24"/>
      <c r="AL70" s="24"/>
      <c r="AM70" s="24"/>
    </row>
    <row r="71" spans="1:39" hidden="1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VLOOKUP(A71,[2]ImportationMaterialProgrammingE!B$3:C$1048576,2,0)</f>
        <v xml:space="preserve">540200936 </v>
      </c>
      <c r="F71" s="40">
        <v>540200936</v>
      </c>
      <c r="G71" s="3" t="s">
        <v>585</v>
      </c>
      <c r="H71" s="3" t="s">
        <v>452</v>
      </c>
      <c r="I71" s="17" t="e">
        <f>#N/A</f>
        <v>#N/A</v>
      </c>
      <c r="J71" s="15" t="str">
        <f>IF(VLOOKUP(A71,[2]ImportationMaterialProgrammingE!B$4:U$1048576,20,0)=0,"",VLOOKUP(A71,[2]ImportationMaterialProgrammingE!B$4:U$1048576,20,0))</f>
        <v>22/03/2022</v>
      </c>
      <c r="K71" s="15" t="s">
        <v>605</v>
      </c>
      <c r="L71" s="15" t="str">
        <f>IF(VLOOKUP(A71,[2]ImportationMaterialProgrammingE!B$3:Y$1048576,24,0)&lt;&gt;"","Sim","Não")</f>
        <v>Não</v>
      </c>
      <c r="M71" s="15" t="str">
        <f>IF(VLOOKUP(A71,[2]ImportationMaterialProgrammingE!B:X,23,0)="DTA TRANSP",VLOOKUP(A71,[2]ImportationMaterialProgrammingE!B:V,21,0),"")</f>
        <v/>
      </c>
      <c r="N71" s="15" t="str">
        <f>IF(VLOOKUP(A71,[2]ImportationMaterialProgrammingE!B:Y,24,0)=0,"",VLOOKUP(A71,[2]ImportationMaterialProgrammingE!B:Y,24,0))</f>
        <v/>
      </c>
      <c r="P71" s="3" t="e">
        <f>#N/A</f>
        <v>#N/A</v>
      </c>
      <c r="R71" s="3" t="s">
        <v>586</v>
      </c>
      <c r="S71" s="16" t="str">
        <f>VLOOKUP(A71,[2]ImportationMaterialProgrammingE!B:AN,39,0)</f>
        <v>2204636273</v>
      </c>
      <c r="T71" s="22">
        <f>VLOOKUP(F71,[3]Relatório!$A$1:$AK$65536,29,0)</f>
        <v>44630</v>
      </c>
      <c r="U71" s="22">
        <v>44630</v>
      </c>
      <c r="V71" s="17" t="str">
        <f>VLOOKUP(A71,[2]ImportationMaterialProgrammingE!B:F,5,0)</f>
        <v>VERDE</v>
      </c>
      <c r="W71" s="22">
        <f>VLOOKUP(F71,[3]Relatório!$A$1:$AK$65536,33,0)</f>
        <v>44630</v>
      </c>
      <c r="X71" s="22">
        <v>44630</v>
      </c>
      <c r="Y71" s="18" t="e">
        <f>#N/A</f>
        <v>#N/A</v>
      </c>
      <c r="AB71" s="15" t="str">
        <f>VLOOKUP(A71,[2]ImportationMaterialProgrammingE!B:X,23,0)</f>
        <v/>
      </c>
      <c r="AC71" s="1" t="str">
        <f>IF(AB71="DTA TRANSP","",VLOOKUP(A71,[2]ImportationMaterialProgrammingE!$B:$V,21,0))</f>
        <v/>
      </c>
      <c r="AD71" s="1" t="s">
        <v>587</v>
      </c>
      <c r="AE71" s="1" t="e">
        <f>#N/A</f>
        <v>#N/A</v>
      </c>
      <c r="AF71" s="22" t="str">
        <f>VLOOKUP(F71,[3]Relatório!$A$1:$AK$65536,36,0)</f>
        <v/>
      </c>
      <c r="AG71" s="22" t="s">
        <v>587</v>
      </c>
      <c r="AJ71" s="24"/>
      <c r="AK71" s="24"/>
      <c r="AL71" s="24"/>
      <c r="AM71" s="24"/>
    </row>
    <row r="72" spans="1:39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VLOOKUP(A72,[2]ImportationMaterialProgrammingE!B$3:C$1048576,2,0)</f>
        <v xml:space="preserve">540200751 </v>
      </c>
      <c r="F72" s="40">
        <v>540200751</v>
      </c>
      <c r="G72" s="3" t="s">
        <v>585</v>
      </c>
      <c r="H72" s="3" t="s">
        <v>452</v>
      </c>
      <c r="I72" s="17" t="e">
        <f>#N/A</f>
        <v>#N/A</v>
      </c>
      <c r="J72" s="15" t="str">
        <f>IF(VLOOKUP(A72,[2]ImportationMaterialProgrammingE!B$4:U$1048576,20,0)=0,"",VLOOKUP(A72,[2]ImportationMaterialProgrammingE!B$4:U$1048576,20,0))</f>
        <v>21/02/2022</v>
      </c>
      <c r="K72" s="15" t="s">
        <v>602</v>
      </c>
      <c r="L72" s="15" t="str">
        <f>IF(VLOOKUP(A72,[2]ImportationMaterialProgrammingE!B$3:Y$1048576,24,0)&lt;&gt;"","Sim","Não")</f>
        <v>Não</v>
      </c>
      <c r="M72" s="15" t="str">
        <f>IF(VLOOKUP(A72,[2]ImportationMaterialProgrammingE!B:X,23,0)="DTA TRANSP",VLOOKUP(A72,[2]ImportationMaterialProgrammingE!B:V,21,0),"")</f>
        <v/>
      </c>
      <c r="N72" s="15" t="str">
        <f>IF(VLOOKUP(A72,[2]ImportationMaterialProgrammingE!B:Y,24,0)=0,"",VLOOKUP(A72,[2]ImportationMaterialProgrammingE!B:Y,24,0))</f>
        <v/>
      </c>
      <c r="P72" s="3" t="e">
        <f>#N/A</f>
        <v>#N/A</v>
      </c>
      <c r="R72" s="3" t="s">
        <v>586</v>
      </c>
      <c r="S72" s="16" t="str">
        <f>VLOOKUP(A72,[2]ImportationMaterialProgrammingE!B:AN,39,0)</f>
        <v>2203410972</v>
      </c>
      <c r="T72" s="22">
        <f>VLOOKUP(F72,[3]Relatório!$A$1:$AK$65536,29,0)</f>
        <v>44613</v>
      </c>
      <c r="U72" s="22">
        <v>44613</v>
      </c>
      <c r="V72" s="17" t="str">
        <f>VLOOKUP(A72,[2]ImportationMaterialProgrammingE!B:F,5,0)</f>
        <v>AMARELO</v>
      </c>
      <c r="W72" s="22">
        <f>VLOOKUP(F72,[3]Relatório!$A$1:$AK$65536,33,0)</f>
        <v>44637</v>
      </c>
      <c r="X72" s="22">
        <v>44637</v>
      </c>
      <c r="Y72" s="18" t="e">
        <f>#N/A</f>
        <v>#N/A</v>
      </c>
      <c r="AB72" s="15" t="str">
        <f>VLOOKUP(A72,[2]ImportationMaterialProgrammingE!B:X,23,0)</f>
        <v/>
      </c>
      <c r="AC72" s="1" t="str">
        <f>IF(AB72="DTA TRANSP","",VLOOKUP(A72,[2]ImportationMaterialProgrammingE!$B:$V,21,0))</f>
        <v/>
      </c>
      <c r="AD72" s="1" t="s">
        <v>587</v>
      </c>
      <c r="AE72" s="1" t="e">
        <f>#N/A</f>
        <v>#N/A</v>
      </c>
      <c r="AF72" s="22">
        <f>VLOOKUP(F72,[3]Relatório!$A$1:$AK$65536,36,0)</f>
        <v>44641</v>
      </c>
      <c r="AG72" s="22">
        <v>44641</v>
      </c>
      <c r="AJ72" s="24"/>
      <c r="AK72" s="24"/>
      <c r="AL72" s="24"/>
      <c r="AM72" s="24"/>
    </row>
    <row r="73" spans="1:39" hidden="1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VLOOKUP(A73,[2]ImportationMaterialProgrammingE!B$3:C$1048576,2,0)</f>
        <v xml:space="preserve">540200742 </v>
      </c>
      <c r="F73" s="40">
        <v>540200742</v>
      </c>
      <c r="G73" s="3" t="s">
        <v>585</v>
      </c>
      <c r="H73" s="3" t="s">
        <v>452</v>
      </c>
      <c r="I73" s="17" t="e">
        <f>#N/A</f>
        <v>#N/A</v>
      </c>
      <c r="J73" s="15" t="str">
        <f>IF(VLOOKUP(A73,[2]ImportationMaterialProgrammingE!B$4:U$1048576,20,0)=0,"",VLOOKUP(A73,[2]ImportationMaterialProgrammingE!B$4:U$1048576,20,0))</f>
        <v>25/03/2022</v>
      </c>
      <c r="K73" s="15" t="s">
        <v>604</v>
      </c>
      <c r="L73" s="15" t="str">
        <f>IF(VLOOKUP(A73,[2]ImportationMaterialProgrammingE!B$3:Y$1048576,24,0)&lt;&gt;"","Sim","Não")</f>
        <v>Não</v>
      </c>
      <c r="M73" s="15" t="str">
        <f>IF(VLOOKUP(A73,[2]ImportationMaterialProgrammingE!B:X,23,0)="DTA TRANSP",VLOOKUP(A73,[2]ImportationMaterialProgrammingE!B:V,21,0),"")</f>
        <v>22/03/2022</v>
      </c>
      <c r="N73" s="15" t="str">
        <f>IF(VLOOKUP(A73,[2]ImportationMaterialProgrammingE!B:Y,24,0)=0,"",VLOOKUP(A73,[2]ImportationMaterialProgrammingE!B:Y,24,0))</f>
        <v/>
      </c>
      <c r="P73" s="3" t="e">
        <f>#N/A</f>
        <v>#N/A</v>
      </c>
      <c r="R73" s="3" t="s">
        <v>586</v>
      </c>
      <c r="S73" s="16" t="str">
        <f>VLOOKUP(A73,[2]ImportationMaterialProgrammingE!B:AN,39,0)</f>
        <v xml:space="preserve">          </v>
      </c>
      <c r="T73" s="22">
        <f>VLOOKUP(F73,[3]Relatório!$A$1:$AK$65536,29,0)</f>
        <v>44643</v>
      </c>
      <c r="U73" s="22">
        <v>44643</v>
      </c>
      <c r="V73" s="17" t="str">
        <f>VLOOKUP(A73,[2]ImportationMaterialProgrammingE!B:F,5,0)</f>
        <v/>
      </c>
      <c r="W73" s="22">
        <f>VLOOKUP(F73,[3]Relatório!$A$1:$AK$65536,33,0)</f>
        <v>44643</v>
      </c>
      <c r="X73" s="22">
        <v>44643</v>
      </c>
      <c r="Y73" s="18" t="e">
        <f>#N/A</f>
        <v>#N/A</v>
      </c>
      <c r="AB73" s="15" t="str">
        <f>VLOOKUP(A73,[2]ImportationMaterialProgrammingE!B:X,23,0)</f>
        <v>DTA TRANSP</v>
      </c>
      <c r="AC73" s="1" t="str">
        <f>IF(AB73="DTA TRANSP","",VLOOKUP(A73,[2]ImportationMaterialProgrammingE!$B:$V,21,0))</f>
        <v/>
      </c>
      <c r="AD73" s="1" t="s">
        <v>587</v>
      </c>
      <c r="AE73" s="1" t="e">
        <f>#N/A</f>
        <v>#N/A</v>
      </c>
      <c r="AF73" s="22" t="str">
        <f>VLOOKUP(F73,[3]Relatório!$A$1:$AK$65536,36,0)</f>
        <v/>
      </c>
      <c r="AG73" s="22" t="s">
        <v>587</v>
      </c>
      <c r="AJ73" s="24"/>
      <c r="AK73" s="24"/>
      <c r="AL73" s="24"/>
      <c r="AM73" s="24"/>
    </row>
    <row r="74" spans="1:39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VLOOKUP(A74,[2]ImportationMaterialProgrammingE!B$3:C$1048576,2,0)</f>
        <v xml:space="preserve">540200743 </v>
      </c>
      <c r="F74" s="40">
        <v>540200743</v>
      </c>
      <c r="G74" s="3" t="s">
        <v>585</v>
      </c>
      <c r="H74" s="3" t="s">
        <v>452</v>
      </c>
      <c r="I74" s="17" t="e">
        <f>#N/A</f>
        <v>#N/A</v>
      </c>
      <c r="J74" s="15" t="str">
        <f>IF(VLOOKUP(A74,[2]ImportationMaterialProgrammingE!B$4:U$1048576,20,0)=0,"",VLOOKUP(A74,[2]ImportationMaterialProgrammingE!B$4:U$1048576,20,0))</f>
        <v>21/02/2022</v>
      </c>
      <c r="K74" s="15" t="s">
        <v>602</v>
      </c>
      <c r="L74" s="15" t="str">
        <f>IF(VLOOKUP(A74,[2]ImportationMaterialProgrammingE!B$3:Y$1048576,24,0)&lt;&gt;"","Sim","Não")</f>
        <v>Não</v>
      </c>
      <c r="M74" s="15" t="str">
        <f>IF(VLOOKUP(A74,[2]ImportationMaterialProgrammingE!B:X,23,0)="DTA TRANSP",VLOOKUP(A74,[2]ImportationMaterialProgrammingE!B:V,21,0),"")</f>
        <v/>
      </c>
      <c r="N74" s="15" t="str">
        <f>IF(VLOOKUP(A74,[2]ImportationMaterialProgrammingE!B:Y,24,0)=0,"",VLOOKUP(A74,[2]ImportationMaterialProgrammingE!B:Y,24,0))</f>
        <v/>
      </c>
      <c r="P74" s="3" t="e">
        <f>#N/A</f>
        <v>#N/A</v>
      </c>
      <c r="R74" s="3" t="s">
        <v>586</v>
      </c>
      <c r="S74" s="16" t="str">
        <f>VLOOKUP(A74,[2]ImportationMaterialProgrammingE!B:AN,39,0)</f>
        <v>2203407157</v>
      </c>
      <c r="T74" s="22">
        <f>VLOOKUP(F74,[3]Relatório!$A$1:$AK$65536,29,0)</f>
        <v>44613</v>
      </c>
      <c r="U74" s="22">
        <v>44613</v>
      </c>
      <c r="V74" s="17" t="str">
        <f>VLOOKUP(A74,[2]ImportationMaterialProgrammingE!B:F,5,0)</f>
        <v>VERDE</v>
      </c>
      <c r="W74" s="22">
        <f>VLOOKUP(F74,[3]Relatório!$A$1:$AK$65536,33,0)</f>
        <v>44613</v>
      </c>
      <c r="X74" s="22">
        <v>44613</v>
      </c>
      <c r="Y74" s="18" t="e">
        <f>#N/A</f>
        <v>#N/A</v>
      </c>
      <c r="AB74" s="15" t="str">
        <f>VLOOKUP(A74,[2]ImportationMaterialProgrammingE!B:X,23,0)</f>
        <v>FINALIZADO</v>
      </c>
      <c r="AC74" s="1" t="str">
        <f>IF(AB74="DTA TRANSP","",VLOOKUP(A74,[2]ImportationMaterialProgrammingE!$B:$V,21,0))</f>
        <v>22/02/2022</v>
      </c>
      <c r="AD74" s="1" t="s">
        <v>601</v>
      </c>
      <c r="AE74" s="1" t="e">
        <f>#N/A</f>
        <v>#N/A</v>
      </c>
      <c r="AF74" s="22">
        <f>VLOOKUP(F74,[3]Relatório!$A$1:$AK$65536,36,0)</f>
        <v>44613</v>
      </c>
      <c r="AG74" s="22">
        <v>44613</v>
      </c>
      <c r="AH74" s="3" t="s">
        <v>457</v>
      </c>
      <c r="AJ74" s="24"/>
      <c r="AK74" s="24"/>
      <c r="AL74" s="24"/>
      <c r="AM74" s="24"/>
    </row>
    <row r="75" spans="1:39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VLOOKUP(A75,[2]ImportationMaterialProgrammingE!B$3:C$1048576,2,0)</f>
        <v xml:space="preserve">540200746 </v>
      </c>
      <c r="F75" s="40">
        <v>540200746</v>
      </c>
      <c r="G75" s="3" t="s">
        <v>585</v>
      </c>
      <c r="H75" s="3" t="s">
        <v>452</v>
      </c>
      <c r="I75" s="17" t="e">
        <f>#N/A</f>
        <v>#N/A</v>
      </c>
      <c r="J75" s="15" t="str">
        <f>IF(VLOOKUP(A75,[2]ImportationMaterialProgrammingE!B$4:U$1048576,20,0)=0,"",VLOOKUP(A75,[2]ImportationMaterialProgrammingE!B$4:U$1048576,20,0))</f>
        <v>22/02/2022</v>
      </c>
      <c r="K75" s="15" t="s">
        <v>601</v>
      </c>
      <c r="L75" s="15" t="str">
        <f>IF(VLOOKUP(A75,[2]ImportationMaterialProgrammingE!B$3:Y$1048576,24,0)&lt;&gt;"","Sim","Não")</f>
        <v>Não</v>
      </c>
      <c r="M75" s="15" t="str">
        <f>IF(VLOOKUP(A75,[2]ImportationMaterialProgrammingE!B:X,23,0)="DTA TRANSP",VLOOKUP(A75,[2]ImportationMaterialProgrammingE!B:V,21,0),"")</f>
        <v/>
      </c>
      <c r="N75" s="15" t="str">
        <f>IF(VLOOKUP(A75,[2]ImportationMaterialProgrammingE!B:Y,24,0)=0,"",VLOOKUP(A75,[2]ImportationMaterialProgrammingE!B:Y,24,0))</f>
        <v/>
      </c>
      <c r="P75" s="3" t="e">
        <f>#N/A</f>
        <v>#N/A</v>
      </c>
      <c r="R75" s="3" t="s">
        <v>586</v>
      </c>
      <c r="S75" s="16" t="str">
        <f>VLOOKUP(A75,[2]ImportationMaterialProgrammingE!B:AN,39,0)</f>
        <v>2203409028</v>
      </c>
      <c r="T75" s="22">
        <f>VLOOKUP(F75,[3]Relatório!$A$1:$AK$65536,29,0)</f>
        <v>44613</v>
      </c>
      <c r="U75" s="22">
        <v>44613</v>
      </c>
      <c r="V75" s="17" t="str">
        <f>VLOOKUP(A75,[2]ImportationMaterialProgrammingE!B:F,5,0)</f>
        <v>VERDE</v>
      </c>
      <c r="W75" s="22">
        <f>VLOOKUP(F75,[3]Relatório!$A$1:$AK$65536,33,0)</f>
        <v>44613</v>
      </c>
      <c r="X75" s="22">
        <v>44613</v>
      </c>
      <c r="Y75" s="18" t="e">
        <f>#N/A</f>
        <v>#N/A</v>
      </c>
      <c r="AB75" s="15" t="str">
        <f>VLOOKUP(A75,[2]ImportationMaterialProgrammingE!B:X,23,0)</f>
        <v>FINALIZADO</v>
      </c>
      <c r="AC75" s="1" t="str">
        <f>IF(AB75="DTA TRANSP","",VLOOKUP(A75,[2]ImportationMaterialProgrammingE!$B:$V,21,0))</f>
        <v>22/02/2022</v>
      </c>
      <c r="AD75" s="1" t="s">
        <v>601</v>
      </c>
      <c r="AE75" s="1" t="e">
        <f>#N/A</f>
        <v>#N/A</v>
      </c>
      <c r="AF75" s="22">
        <f>VLOOKUP(F75,[3]Relatório!$A$1:$AK$65536,36,0)</f>
        <v>44613</v>
      </c>
      <c r="AG75" s="22">
        <v>44613</v>
      </c>
      <c r="AH75" s="3" t="s">
        <v>457</v>
      </c>
      <c r="AJ75" s="24"/>
      <c r="AK75" s="24"/>
      <c r="AL75" s="24"/>
      <c r="AM75" s="24"/>
    </row>
    <row r="76" spans="1:39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VLOOKUP(A76,[2]ImportationMaterialProgrammingE!B$3:C$1048576,2,0)</f>
        <v xml:space="preserve">540200753 </v>
      </c>
      <c r="F76" s="40">
        <v>540200753</v>
      </c>
      <c r="G76" s="3" t="s">
        <v>585</v>
      </c>
      <c r="H76" s="3" t="s">
        <v>452</v>
      </c>
      <c r="I76" s="17" t="e">
        <f>#N/A</f>
        <v>#N/A</v>
      </c>
      <c r="J76" s="15" t="str">
        <f>IF(VLOOKUP(A76,[2]ImportationMaterialProgrammingE!B$4:U$1048576,20,0)=0,"",VLOOKUP(A76,[2]ImportationMaterialProgrammingE!B$4:U$1048576,20,0))</f>
        <v>03/02/2022</v>
      </c>
      <c r="K76" s="15" t="s">
        <v>621</v>
      </c>
      <c r="L76" s="15" t="str">
        <f>IF(VLOOKUP(A76,[2]ImportationMaterialProgrammingE!B$3:Y$1048576,24,0)&lt;&gt;"","Sim","Não")</f>
        <v>Não</v>
      </c>
      <c r="M76" s="15" t="str">
        <f>IF(VLOOKUP(A76,[2]ImportationMaterialProgrammingE!B:X,23,0)="DTA TRANSP",VLOOKUP(A76,[2]ImportationMaterialProgrammingE!B:V,21,0),"")</f>
        <v/>
      </c>
      <c r="N76" s="15" t="str">
        <f>IF(VLOOKUP(A76,[2]ImportationMaterialProgrammingE!B:Y,24,0)=0,"",VLOOKUP(A76,[2]ImportationMaterialProgrammingE!B:Y,24,0))</f>
        <v/>
      </c>
      <c r="P76" s="3" t="e">
        <f>#N/A</f>
        <v>#N/A</v>
      </c>
      <c r="R76" s="3" t="s">
        <v>586</v>
      </c>
      <c r="S76" s="16" t="str">
        <f>VLOOKUP(A76,[2]ImportationMaterialProgrammingE!B:AN,39,0)</f>
        <v>2203409680</v>
      </c>
      <c r="T76" s="22">
        <f>VLOOKUP(F76,[3]Relatório!$A$1:$AK$65536,29,0)</f>
        <v>44613</v>
      </c>
      <c r="U76" s="22">
        <v>44613</v>
      </c>
      <c r="V76" s="17" t="str">
        <f>VLOOKUP(A76,[2]ImportationMaterialProgrammingE!B:F,5,0)</f>
        <v>VERDE</v>
      </c>
      <c r="W76" s="22">
        <f>VLOOKUP(F76,[3]Relatório!$A$1:$AK$65536,33,0)</f>
        <v>44613</v>
      </c>
      <c r="X76" s="22">
        <v>44613</v>
      </c>
      <c r="Y76" s="18" t="e">
        <f>#N/A</f>
        <v>#N/A</v>
      </c>
      <c r="AB76" s="15" t="str">
        <f>VLOOKUP(A76,[2]ImportationMaterialProgrammingE!B:X,23,0)</f>
        <v>FINALIZADO</v>
      </c>
      <c r="AC76" s="1" t="str">
        <f>IF(AB76="DTA TRANSP","",VLOOKUP(A76,[2]ImportationMaterialProgrammingE!$B:$V,21,0))</f>
        <v>22/02/2022</v>
      </c>
      <c r="AD76" s="1" t="s">
        <v>601</v>
      </c>
      <c r="AE76" s="1" t="e">
        <f>#N/A</f>
        <v>#N/A</v>
      </c>
      <c r="AF76" s="22">
        <f>VLOOKUP(F76,[3]Relatório!$A$1:$AK$65536,36,0)</f>
        <v>44613</v>
      </c>
      <c r="AG76" s="22">
        <v>44613</v>
      </c>
      <c r="AH76" s="3" t="s">
        <v>457</v>
      </c>
      <c r="AJ76" s="24"/>
      <c r="AK76" s="24"/>
      <c r="AL76" s="24"/>
      <c r="AM76" s="24"/>
    </row>
    <row r="77" spans="1:39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VLOOKUP(A77,[2]ImportationMaterialProgrammingE!B$3:C$1048576,2,0)</f>
        <v xml:space="preserve">540200755 </v>
      </c>
      <c r="F77" s="40">
        <v>540200755</v>
      </c>
      <c r="G77" s="3" t="s">
        <v>585</v>
      </c>
      <c r="H77" s="3" t="s">
        <v>452</v>
      </c>
      <c r="I77" s="17" t="e">
        <f>#N/A</f>
        <v>#N/A</v>
      </c>
      <c r="J77" s="15" t="str">
        <f>IF(VLOOKUP(A77,[2]ImportationMaterialProgrammingE!B$4:U$1048576,20,0)=0,"",VLOOKUP(A77,[2]ImportationMaterialProgrammingE!B$4:U$1048576,20,0))</f>
        <v>22/02/2022</v>
      </c>
      <c r="K77" s="15" t="s">
        <v>601</v>
      </c>
      <c r="L77" s="15" t="str">
        <f>IF(VLOOKUP(A77,[2]ImportationMaterialProgrammingE!B$3:Y$1048576,24,0)&lt;&gt;"","Sim","Não")</f>
        <v>Não</v>
      </c>
      <c r="M77" s="15" t="str">
        <f>IF(VLOOKUP(A77,[2]ImportationMaterialProgrammingE!B:X,23,0)="DTA TRANSP",VLOOKUP(A77,[2]ImportationMaterialProgrammingE!B:V,21,0),"")</f>
        <v/>
      </c>
      <c r="N77" s="15" t="str">
        <f>IF(VLOOKUP(A77,[2]ImportationMaterialProgrammingE!B:Y,24,0)=0,"",VLOOKUP(A77,[2]ImportationMaterialProgrammingE!B:Y,24,0))</f>
        <v/>
      </c>
      <c r="P77" s="3" t="e">
        <f>#N/A</f>
        <v>#N/A</v>
      </c>
      <c r="R77" s="3" t="s">
        <v>586</v>
      </c>
      <c r="S77" s="16" t="str">
        <f>VLOOKUP(A77,[2]ImportationMaterialProgrammingE!B:AN,39,0)</f>
        <v>2203409702</v>
      </c>
      <c r="T77" s="22">
        <f>VLOOKUP(F77,[3]Relatório!$A$1:$AK$65536,29,0)</f>
        <v>44613</v>
      </c>
      <c r="U77" s="22">
        <v>44613</v>
      </c>
      <c r="V77" s="17" t="str">
        <f>VLOOKUP(A77,[2]ImportationMaterialProgrammingE!B:F,5,0)</f>
        <v>VERDE</v>
      </c>
      <c r="W77" s="22">
        <f>VLOOKUP(F77,[3]Relatório!$A$1:$AK$65536,33,0)</f>
        <v>44613</v>
      </c>
      <c r="X77" s="22">
        <v>44613</v>
      </c>
      <c r="Y77" s="18" t="e">
        <f>#N/A</f>
        <v>#N/A</v>
      </c>
      <c r="AB77" s="15" t="str">
        <f>VLOOKUP(A77,[2]ImportationMaterialProgrammingE!B:X,23,0)</f>
        <v>FINALIZADO</v>
      </c>
      <c r="AC77" s="1" t="str">
        <f>IF(AB77="DTA TRANSP","",VLOOKUP(A77,[2]ImportationMaterialProgrammingE!$B:$V,21,0))</f>
        <v>22/02/2022</v>
      </c>
      <c r="AD77" s="1" t="s">
        <v>601</v>
      </c>
      <c r="AE77" s="1" t="e">
        <f>#N/A</f>
        <v>#N/A</v>
      </c>
      <c r="AF77" s="22">
        <f>VLOOKUP(F77,[3]Relatório!$A$1:$AK$65536,36,0)</f>
        <v>44613</v>
      </c>
      <c r="AG77" s="22">
        <v>44613</v>
      </c>
      <c r="AH77" s="3" t="s">
        <v>457</v>
      </c>
      <c r="AJ77" s="24"/>
      <c r="AK77" s="24"/>
      <c r="AL77" s="24"/>
      <c r="AM77" s="24"/>
    </row>
    <row r="78" spans="1:39" hidden="1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VLOOKUP(A78,[2]ImportationMaterialProgrammingE!B$3:C$1048576,2,0)</f>
        <v xml:space="preserve">540200754 </v>
      </c>
      <c r="F78" s="40">
        <v>540200754</v>
      </c>
      <c r="G78" s="3" t="s">
        <v>585</v>
      </c>
      <c r="H78" s="3" t="s">
        <v>452</v>
      </c>
      <c r="I78" s="17" t="e">
        <f>#N/A</f>
        <v>#N/A</v>
      </c>
      <c r="J78" s="15" t="str">
        <f>IF(VLOOKUP(A78,[2]ImportationMaterialProgrammingE!B$4:U$1048576,20,0)=0,"",VLOOKUP(A78,[2]ImportationMaterialProgrammingE!B$4:U$1048576,20,0))</f>
        <v>22/03/2022</v>
      </c>
      <c r="K78" s="15" t="s">
        <v>605</v>
      </c>
      <c r="L78" s="15" t="str">
        <f>IF(VLOOKUP(A78,[2]ImportationMaterialProgrammingE!B$3:Y$1048576,24,0)&lt;&gt;"","Sim","Não")</f>
        <v>Não</v>
      </c>
      <c r="M78" s="15" t="str">
        <f>IF(VLOOKUP(A78,[2]ImportationMaterialProgrammingE!B:X,23,0)="DTA TRANSP",VLOOKUP(A78,[2]ImportationMaterialProgrammingE!B:V,21,0),"")</f>
        <v/>
      </c>
      <c r="N78" s="15" t="str">
        <f>IF(VLOOKUP(A78,[2]ImportationMaterialProgrammingE!B:Y,24,0)=0,"",VLOOKUP(A78,[2]ImportationMaterialProgrammingE!B:Y,24,0))</f>
        <v/>
      </c>
      <c r="P78" s="3" t="e">
        <f>#N/A</f>
        <v>#N/A</v>
      </c>
      <c r="R78" s="3" t="s">
        <v>586</v>
      </c>
      <c r="S78" s="16" t="str">
        <f>VLOOKUP(A78,[2]ImportationMaterialProgrammingE!B:AN,39,0)</f>
        <v>2204533040</v>
      </c>
      <c r="T78" s="22">
        <f>VLOOKUP(F78,[3]Relatório!$A$1:$AK$65536,29,0)</f>
        <v>44629</v>
      </c>
      <c r="U78" s="22">
        <v>44629</v>
      </c>
      <c r="V78" s="17" t="str">
        <f>VLOOKUP(A78,[2]ImportationMaterialProgrammingE!B:F,5,0)</f>
        <v>VERMELHO</v>
      </c>
      <c r="W78" s="22" t="str">
        <f>VLOOKUP(F78,[3]Relatório!$A$1:$AK$65536,33,0)</f>
        <v/>
      </c>
      <c r="X78" s="22" t="s">
        <v>587</v>
      </c>
      <c r="Y78" s="18" t="e">
        <f>#N/A</f>
        <v>#N/A</v>
      </c>
      <c r="AB78" s="15" t="str">
        <f>VLOOKUP(A78,[2]ImportationMaterialProgrammingE!B:X,23,0)</f>
        <v>SBL</v>
      </c>
      <c r="AC78" s="1" t="str">
        <f>IF(AB78="DTA TRANSP","",VLOOKUP(A78,[2]ImportationMaterialProgrammingE!$B:$V,21,0))</f>
        <v/>
      </c>
      <c r="AD78" s="1" t="s">
        <v>587</v>
      </c>
      <c r="AE78" s="1" t="e">
        <f>#N/A</f>
        <v>#N/A</v>
      </c>
      <c r="AF78" s="22" t="str">
        <f>VLOOKUP(F78,[3]Relatório!$A$1:$AK$65536,36,0)</f>
        <v/>
      </c>
      <c r="AG78" s="22" t="s">
        <v>587</v>
      </c>
      <c r="AJ78" s="24"/>
      <c r="AK78" s="24"/>
      <c r="AL78" s="24"/>
      <c r="AM78" s="24"/>
    </row>
    <row r="79" spans="1:39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VLOOKUP(A79,[2]ImportationMaterialProgrammingE!B$3:C$1048576,2,0)</f>
        <v xml:space="preserve">540200756 </v>
      </c>
      <c r="F79" s="40">
        <v>540200756</v>
      </c>
      <c r="G79" s="3" t="s">
        <v>585</v>
      </c>
      <c r="H79" s="3" t="s">
        <v>452</v>
      </c>
      <c r="I79" s="17" t="e">
        <f>#N/A</f>
        <v>#N/A</v>
      </c>
      <c r="J79" s="15" t="str">
        <f>IF(VLOOKUP(A79,[2]ImportationMaterialProgrammingE!B$4:U$1048576,20,0)=0,"",VLOOKUP(A79,[2]ImportationMaterialProgrammingE!B$4:U$1048576,20,0))</f>
        <v>16/02/2022</v>
      </c>
      <c r="K79" s="15" t="s">
        <v>616</v>
      </c>
      <c r="L79" s="15" t="str">
        <f>IF(VLOOKUP(A79,[2]ImportationMaterialProgrammingE!B$3:Y$1048576,24,0)&lt;&gt;"","Sim","Não")</f>
        <v>Não</v>
      </c>
      <c r="M79" s="15" t="str">
        <f>IF(VLOOKUP(A79,[2]ImportationMaterialProgrammingE!B:X,23,0)="DTA TRANSP",VLOOKUP(A79,[2]ImportationMaterialProgrammingE!B:V,21,0),"")</f>
        <v/>
      </c>
      <c r="N79" s="15" t="str">
        <f>IF(VLOOKUP(A79,[2]ImportationMaterialProgrammingE!B:Y,24,0)=0,"",VLOOKUP(A79,[2]ImportationMaterialProgrammingE!B:Y,24,0))</f>
        <v/>
      </c>
      <c r="P79" s="3" t="e">
        <f>#N/A</f>
        <v>#N/A</v>
      </c>
      <c r="R79" s="3" t="s">
        <v>586</v>
      </c>
      <c r="S79" s="16" t="str">
        <f>VLOOKUP(A79,[2]ImportationMaterialProgrammingE!B:AN,39,0)</f>
        <v>2203418191</v>
      </c>
      <c r="T79" s="22">
        <f>VLOOKUP(F79,[3]Relatório!$A$1:$AK$65536,29,0)</f>
        <v>44613</v>
      </c>
      <c r="U79" s="22">
        <v>44613</v>
      </c>
      <c r="V79" s="17" t="str">
        <f>VLOOKUP(A79,[2]ImportationMaterialProgrammingE!B:F,5,0)</f>
        <v>VERDE</v>
      </c>
      <c r="W79" s="22">
        <f>VLOOKUP(F79,[3]Relatório!$A$1:$AK$65536,33,0)</f>
        <v>44614</v>
      </c>
      <c r="X79" s="22">
        <v>44614</v>
      </c>
      <c r="Y79" s="18" t="e">
        <f>#N/A</f>
        <v>#N/A</v>
      </c>
      <c r="AB79" s="15" t="str">
        <f>VLOOKUP(A79,[2]ImportationMaterialProgrammingE!B:X,23,0)</f>
        <v>FINALIZADO</v>
      </c>
      <c r="AC79" s="1" t="str">
        <f>IF(AB79="DTA TRANSP","",VLOOKUP(A79,[2]ImportationMaterialProgrammingE!$B:$V,21,0))</f>
        <v>22/02/2022</v>
      </c>
      <c r="AD79" s="1" t="s">
        <v>601</v>
      </c>
      <c r="AE79" s="1" t="e">
        <f>#N/A</f>
        <v>#N/A</v>
      </c>
      <c r="AF79" s="22">
        <f>VLOOKUP(F79,[3]Relatório!$A$1:$AK$65536,36,0)</f>
        <v>44614</v>
      </c>
      <c r="AG79" s="22">
        <v>44614</v>
      </c>
      <c r="AH79" s="3" t="s">
        <v>457</v>
      </c>
      <c r="AJ79" s="24"/>
      <c r="AK79" s="24"/>
      <c r="AL79" s="24"/>
      <c r="AM79" s="24"/>
    </row>
    <row r="80" spans="1:39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VLOOKUP(A80,[2]ImportationMaterialProgrammingE!B$3:C$1048576,2,0)</f>
        <v xml:space="preserve">540200757 </v>
      </c>
      <c r="F80" s="40">
        <v>540200757</v>
      </c>
      <c r="G80" s="3" t="s">
        <v>585</v>
      </c>
      <c r="H80" s="3" t="s">
        <v>452</v>
      </c>
      <c r="I80" s="17" t="e">
        <f>#N/A</f>
        <v>#N/A</v>
      </c>
      <c r="J80" s="15" t="str">
        <f>IF(VLOOKUP(A80,[2]ImportationMaterialProgrammingE!B$4:U$1048576,20,0)=0,"",VLOOKUP(A80,[2]ImportationMaterialProgrammingE!B$4:U$1048576,20,0))</f>
        <v>17/03/2022</v>
      </c>
      <c r="K80" s="15" t="s">
        <v>622</v>
      </c>
      <c r="L80" s="15" t="str">
        <f>IF(VLOOKUP(A80,[2]ImportationMaterialProgrammingE!B$3:Y$1048576,24,0)&lt;&gt;"","Sim","Não")</f>
        <v>Sim</v>
      </c>
      <c r="M80" s="15" t="str">
        <f>IF(VLOOKUP(A80,[2]ImportationMaterialProgrammingE!B:X,23,0)="DTA TRANSP",VLOOKUP(A80,[2]ImportationMaterialProgrammingE!B:V,21,0),"")</f>
        <v/>
      </c>
      <c r="N80" s="15" t="str">
        <f>IF(VLOOKUP(A80,[2]ImportationMaterialProgrammingE!B:Y,24,0)=0,"",VLOOKUP(A80,[2]ImportationMaterialProgrammingE!B:Y,24,0))</f>
        <v>03/03/2022</v>
      </c>
      <c r="P80" s="3" t="e">
        <f>#N/A</f>
        <v>#N/A</v>
      </c>
      <c r="R80" s="3" t="s">
        <v>586</v>
      </c>
      <c r="S80" s="16" t="str">
        <f>VLOOKUP(A80,[2]ImportationMaterialProgrammingE!B:AN,39,0)</f>
        <v xml:space="preserve">          </v>
      </c>
      <c r="T80" s="22">
        <f>VLOOKUP(F80,[3]Relatório!$A$1:$AK$65536,29,0)</f>
        <v>44638</v>
      </c>
      <c r="U80" s="22">
        <v>44638</v>
      </c>
      <c r="V80" s="17" t="str">
        <f>VLOOKUP(A80,[2]ImportationMaterialProgrammingE!B:F,5,0)</f>
        <v/>
      </c>
      <c r="W80" s="22">
        <f>VLOOKUP(F80,[3]Relatório!$A$1:$AK$65536,33,0)</f>
        <v>44638</v>
      </c>
      <c r="X80" s="22">
        <v>44638</v>
      </c>
      <c r="Y80" s="18" t="e">
        <f>#N/A</f>
        <v>#N/A</v>
      </c>
      <c r="AB80" s="15" t="str">
        <f>VLOOKUP(A80,[2]ImportationMaterialProgrammingE!B:X,23,0)</f>
        <v>SBL</v>
      </c>
      <c r="AC80" s="1" t="str">
        <f>IF(AB80="DTA TRANSP","",VLOOKUP(A80,[2]ImportationMaterialProgrammingE!$B:$V,21,0))</f>
        <v>18/03/2022</v>
      </c>
      <c r="AD80" s="1" t="s">
        <v>617</v>
      </c>
      <c r="AE80" s="1" t="e">
        <f>#N/A</f>
        <v>#N/A</v>
      </c>
      <c r="AF80" s="22">
        <f>VLOOKUP(F80,[3]Relatório!$A$1:$AK$65536,36,0)</f>
        <v>44641</v>
      </c>
      <c r="AG80" s="22">
        <v>44641</v>
      </c>
      <c r="AJ80" s="24"/>
      <c r="AK80" s="24"/>
      <c r="AL80" s="24"/>
      <c r="AM80" s="24"/>
    </row>
    <row r="81" spans="1:39" hidden="1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VLOOKUP(A81,[2]ImportationMaterialProgrammingE!B$3:C$1048576,2,0)</f>
        <v xml:space="preserve">540200758 </v>
      </c>
      <c r="F81" s="40">
        <v>540200758</v>
      </c>
      <c r="G81" s="3" t="s">
        <v>585</v>
      </c>
      <c r="H81" s="3" t="s">
        <v>452</v>
      </c>
      <c r="I81" s="17" t="e">
        <f>#N/A</f>
        <v>#N/A</v>
      </c>
      <c r="J81" s="15" t="str">
        <f>IF(VLOOKUP(A81,[2]ImportationMaterialProgrammingE!B$4:U$1048576,20,0)=0,"",VLOOKUP(A81,[2]ImportationMaterialProgrammingE!B$4:U$1048576,20,0))</f>
        <v>25/03/2022</v>
      </c>
      <c r="K81" s="15" t="s">
        <v>604</v>
      </c>
      <c r="L81" s="15" t="str">
        <f>IF(VLOOKUP(A81,[2]ImportationMaterialProgrammingE!B$3:Y$1048576,24,0)&lt;&gt;"","Sim","Não")</f>
        <v>Sim</v>
      </c>
      <c r="M81" s="15" t="str">
        <f>IF(VLOOKUP(A81,[2]ImportationMaterialProgrammingE!B:X,23,0)="DTA TRANSP",VLOOKUP(A81,[2]ImportationMaterialProgrammingE!B:V,21,0),"")</f>
        <v/>
      </c>
      <c r="N81" s="15" t="str">
        <f>IF(VLOOKUP(A81,[2]ImportationMaterialProgrammingE!B:Y,24,0)=0,"",VLOOKUP(A81,[2]ImportationMaterialProgrammingE!B:Y,24,0))</f>
        <v>03/03/2022</v>
      </c>
      <c r="P81" s="3" t="e">
        <f>#N/A</f>
        <v>#N/A</v>
      </c>
      <c r="R81" s="3" t="s">
        <v>586</v>
      </c>
      <c r="S81" s="16" t="str">
        <f>VLOOKUP(A81,[2]ImportationMaterialProgrammingE!B:AN,39,0)</f>
        <v>2204730407</v>
      </c>
      <c r="T81" s="22">
        <f>VLOOKUP(F81,[3]Relatório!$A$1:$AK$65536,29,0)</f>
        <v>44631</v>
      </c>
      <c r="U81" s="22">
        <v>44631</v>
      </c>
      <c r="V81" s="17" t="str">
        <f>VLOOKUP(A81,[2]ImportationMaterialProgrammingE!B:F,5,0)</f>
        <v>VERDE</v>
      </c>
      <c r="W81" s="22">
        <f>VLOOKUP(F81,[3]Relatório!$A$1:$AK$65536,33,0)</f>
        <v>44631</v>
      </c>
      <c r="X81" s="22">
        <v>44631</v>
      </c>
      <c r="Y81" s="18" t="e">
        <f>#N/A</f>
        <v>#N/A</v>
      </c>
      <c r="AB81" s="15" t="str">
        <f>VLOOKUP(A81,[2]ImportationMaterialProgrammingE!B:X,23,0)</f>
        <v>DTA EADI</v>
      </c>
      <c r="AC81" s="1" t="str">
        <f>IF(AB81="DTA TRANSP","",VLOOKUP(A81,[2]ImportationMaterialProgrammingE!$B:$V,21,0))</f>
        <v/>
      </c>
      <c r="AD81" s="1" t="s">
        <v>587</v>
      </c>
      <c r="AE81" s="1" t="e">
        <f>#N/A</f>
        <v>#N/A</v>
      </c>
      <c r="AF81" s="22" t="str">
        <f>VLOOKUP(F81,[3]Relatório!$A$1:$AK$65536,36,0)</f>
        <v/>
      </c>
      <c r="AG81" s="22" t="s">
        <v>587</v>
      </c>
      <c r="AJ81" s="24"/>
      <c r="AK81" s="24"/>
      <c r="AL81" s="24"/>
      <c r="AM81" s="24"/>
    </row>
    <row r="82" spans="1:39" hidden="1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VLOOKUP(A82,[2]ImportationMaterialProgrammingE!B$3:C$1048576,2,0)</f>
        <v xml:space="preserve">540200759 </v>
      </c>
      <c r="F82" s="40">
        <v>540200759</v>
      </c>
      <c r="G82" s="3" t="s">
        <v>585</v>
      </c>
      <c r="H82" s="3" t="s">
        <v>452</v>
      </c>
      <c r="I82" s="17" t="e">
        <f>#N/A</f>
        <v>#N/A</v>
      </c>
      <c r="J82" s="15" t="str">
        <f>IF(VLOOKUP(A82,[2]ImportationMaterialProgrammingE!B$4:U$1048576,20,0)=0,"",VLOOKUP(A82,[2]ImportationMaterialProgrammingE!B$4:U$1048576,20,0))</f>
        <v/>
      </c>
      <c r="K82" s="15" t="s">
        <v>587</v>
      </c>
      <c r="L82" s="15" t="str">
        <f>IF(VLOOKUP(A82,[2]ImportationMaterialProgrammingE!B$3:Y$1048576,24,0)&lt;&gt;"","Sim","Não")</f>
        <v>Sim</v>
      </c>
      <c r="M82" s="15" t="str">
        <f>IF(VLOOKUP(A82,[2]ImportationMaterialProgrammingE!B:X,23,0)="DTA TRANSP",VLOOKUP(A82,[2]ImportationMaterialProgrammingE!B:V,21,0),"")</f>
        <v/>
      </c>
      <c r="N82" s="15" t="str">
        <f>IF(VLOOKUP(A82,[2]ImportationMaterialProgrammingE!B:Y,24,0)=0,"",VLOOKUP(A82,[2]ImportationMaterialProgrammingE!B:Y,24,0))</f>
        <v>03/03/2022</v>
      </c>
      <c r="P82" s="3" t="e">
        <f>#N/A</f>
        <v>#N/A</v>
      </c>
      <c r="R82" s="3" t="s">
        <v>586</v>
      </c>
      <c r="S82" s="16" t="str">
        <f>VLOOKUP(A82,[2]ImportationMaterialProgrammingE!B:AN,39,0)</f>
        <v xml:space="preserve">          </v>
      </c>
      <c r="T82" s="22" t="str">
        <f>VLOOKUP(F82,[3]Relatório!$A$1:$AK$65536,29,0)</f>
        <v/>
      </c>
      <c r="U82" s="22" t="s">
        <v>587</v>
      </c>
      <c r="V82" s="17" t="str">
        <f>VLOOKUP(A82,[2]ImportationMaterialProgrammingE!B:F,5,0)</f>
        <v/>
      </c>
      <c r="W82" s="22" t="str">
        <f>VLOOKUP(F82,[3]Relatório!$A$1:$AK$65536,33,0)</f>
        <v/>
      </c>
      <c r="X82" s="22" t="s">
        <v>587</v>
      </c>
      <c r="Y82" s="18" t="e">
        <f>#N/A</f>
        <v>#N/A</v>
      </c>
      <c r="AB82" s="15" t="str">
        <f>VLOOKUP(A82,[2]ImportationMaterialProgrammingE!B:X,23,0)</f>
        <v>DTA EADI</v>
      </c>
      <c r="AC82" s="1" t="str">
        <f>IF(AB82="DTA TRANSP","",VLOOKUP(A82,[2]ImportationMaterialProgrammingE!$B:$V,21,0))</f>
        <v/>
      </c>
      <c r="AD82" s="1" t="s">
        <v>587</v>
      </c>
      <c r="AE82" s="1" t="e">
        <f>#N/A</f>
        <v>#N/A</v>
      </c>
      <c r="AF82" s="22" t="str">
        <f>VLOOKUP(F82,[3]Relatório!$A$1:$AK$65536,36,0)</f>
        <v/>
      </c>
      <c r="AG82" s="22" t="s">
        <v>587</v>
      </c>
      <c r="AJ82" s="24"/>
      <c r="AK82" s="24"/>
      <c r="AL82" s="24"/>
      <c r="AM82" s="24"/>
    </row>
    <row r="83" spans="1:39" hidden="1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VLOOKUP(A83,[2]ImportationMaterialProgrammingE!B$3:C$1048576,2,0)</f>
        <v xml:space="preserve">540200760 </v>
      </c>
      <c r="F83" s="40">
        <v>540200760</v>
      </c>
      <c r="G83" s="3" t="s">
        <v>585</v>
      </c>
      <c r="H83" s="3" t="s">
        <v>452</v>
      </c>
      <c r="I83" s="17" t="e">
        <f>#N/A</f>
        <v>#N/A</v>
      </c>
      <c r="J83" s="15" t="str">
        <f>IF(VLOOKUP(A83,[2]ImportationMaterialProgrammingE!B$4:U$1048576,20,0)=0,"",VLOOKUP(A83,[2]ImportationMaterialProgrammingE!B$4:U$1048576,20,0))</f>
        <v>22/03/2022</v>
      </c>
      <c r="K83" s="15" t="s">
        <v>605</v>
      </c>
      <c r="L83" s="15" t="str">
        <f>IF(VLOOKUP(A83,[2]ImportationMaterialProgrammingE!B$3:Y$1048576,24,0)&lt;&gt;"","Sim","Não")</f>
        <v>Sim</v>
      </c>
      <c r="M83" s="15" t="str">
        <f>IF(VLOOKUP(A83,[2]ImportationMaterialProgrammingE!B:X,23,0)="DTA TRANSP",VLOOKUP(A83,[2]ImportationMaterialProgrammingE!B:V,21,0),"")</f>
        <v/>
      </c>
      <c r="N83" s="15" t="str">
        <f>IF(VLOOKUP(A83,[2]ImportationMaterialProgrammingE!B:Y,24,0)=0,"",VLOOKUP(A83,[2]ImportationMaterialProgrammingE!B:Y,24,0))</f>
        <v>03/03/2022</v>
      </c>
      <c r="P83" s="3" t="e">
        <f>#N/A</f>
        <v>#N/A</v>
      </c>
      <c r="R83" s="3" t="s">
        <v>586</v>
      </c>
      <c r="S83" s="16" t="str">
        <f>VLOOKUP(A83,[2]ImportationMaterialProgrammingE!B:AN,39,0)</f>
        <v xml:space="preserve">          </v>
      </c>
      <c r="T83" s="22">
        <f>VLOOKUP(F83,[3]Relatório!$A$1:$AK$65536,29,0)</f>
        <v>44641</v>
      </c>
      <c r="U83" s="22">
        <v>44641</v>
      </c>
      <c r="V83" s="17" t="str">
        <f>VLOOKUP(A83,[2]ImportationMaterialProgrammingE!B:F,5,0)</f>
        <v/>
      </c>
      <c r="W83" s="22">
        <f>VLOOKUP(F83,[3]Relatório!$A$1:$AK$65536,33,0)</f>
        <v>44642</v>
      </c>
      <c r="X83" s="22">
        <v>44642</v>
      </c>
      <c r="Y83" s="18" t="e">
        <f>#N/A</f>
        <v>#N/A</v>
      </c>
      <c r="AB83" s="15" t="str">
        <f>VLOOKUP(A83,[2]ImportationMaterialProgrammingE!B:X,23,0)</f>
        <v>DTA EADI</v>
      </c>
      <c r="AC83" s="1" t="str">
        <f>IF(AB83="DTA TRANSP","",VLOOKUP(A83,[2]ImportationMaterialProgrammingE!$B:$V,21,0))</f>
        <v/>
      </c>
      <c r="AD83" s="1" t="s">
        <v>587</v>
      </c>
      <c r="AE83" s="1" t="e">
        <f>#N/A</f>
        <v>#N/A</v>
      </c>
      <c r="AF83" s="22" t="str">
        <f>VLOOKUP(F83,[3]Relatório!$A$1:$AK$65536,36,0)</f>
        <v/>
      </c>
      <c r="AG83" s="22" t="s">
        <v>587</v>
      </c>
      <c r="AJ83" s="24"/>
      <c r="AK83" s="24"/>
      <c r="AL83" s="24"/>
      <c r="AM83" s="24"/>
    </row>
    <row r="84" spans="1:39" hidden="1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VLOOKUP(A84,[2]ImportationMaterialProgrammingE!B$3:C$1048576,2,0)</f>
        <v xml:space="preserve">540200771 </v>
      </c>
      <c r="F84" s="40">
        <v>540200771</v>
      </c>
      <c r="G84" s="3" t="s">
        <v>585</v>
      </c>
      <c r="H84" s="3" t="s">
        <v>452</v>
      </c>
      <c r="I84" s="17" t="e">
        <f>#N/A</f>
        <v>#N/A</v>
      </c>
      <c r="J84" s="15" t="str">
        <f>IF(VLOOKUP(A84,[2]ImportationMaterialProgrammingE!B$4:U$1048576,20,0)=0,"",VLOOKUP(A84,[2]ImportationMaterialProgrammingE!B$4:U$1048576,20,0))</f>
        <v/>
      </c>
      <c r="K84" s="15" t="s">
        <v>587</v>
      </c>
      <c r="L84" s="15" t="str">
        <f>IF(VLOOKUP(A84,[2]ImportationMaterialProgrammingE!B$3:Y$1048576,24,0)&lt;&gt;"","Sim","Não")</f>
        <v>Sim</v>
      </c>
      <c r="M84" s="15" t="str">
        <f>IF(VLOOKUP(A84,[2]ImportationMaterialProgrammingE!B:X,23,0)="DTA TRANSP",VLOOKUP(A84,[2]ImportationMaterialProgrammingE!B:V,21,0),"")</f>
        <v/>
      </c>
      <c r="N84" s="15" t="str">
        <f>IF(VLOOKUP(A84,[2]ImportationMaterialProgrammingE!B:Y,24,0)=0,"",VLOOKUP(A84,[2]ImportationMaterialProgrammingE!B:Y,24,0))</f>
        <v>03/03/2022</v>
      </c>
      <c r="P84" s="3" t="e">
        <f>#N/A</f>
        <v>#N/A</v>
      </c>
      <c r="R84" s="3" t="s">
        <v>586</v>
      </c>
      <c r="S84" s="16" t="str">
        <f>VLOOKUP(A84,[2]ImportationMaterialProgrammingE!B:AN,39,0)</f>
        <v xml:space="preserve">          </v>
      </c>
      <c r="T84" s="22" t="str">
        <f>VLOOKUP(F84,[3]Relatório!$A$1:$AK$65536,29,0)</f>
        <v/>
      </c>
      <c r="U84" s="22" t="s">
        <v>587</v>
      </c>
      <c r="V84" s="17" t="str">
        <f>VLOOKUP(A84,[2]ImportationMaterialProgrammingE!B:F,5,0)</f>
        <v/>
      </c>
      <c r="W84" s="22" t="str">
        <f>VLOOKUP(F84,[3]Relatório!$A$1:$AK$65536,33,0)</f>
        <v/>
      </c>
      <c r="X84" s="22" t="s">
        <v>587</v>
      </c>
      <c r="Y84" s="18" t="e">
        <f>#N/A</f>
        <v>#N/A</v>
      </c>
      <c r="AB84" s="15" t="str">
        <f>VLOOKUP(A84,[2]ImportationMaterialProgrammingE!B:X,23,0)</f>
        <v>DTA EADI</v>
      </c>
      <c r="AC84" s="1" t="str">
        <f>IF(AB84="DTA TRANSP","",VLOOKUP(A84,[2]ImportationMaterialProgrammingE!$B:$V,21,0))</f>
        <v/>
      </c>
      <c r="AD84" s="1" t="s">
        <v>587</v>
      </c>
      <c r="AE84" s="1" t="e">
        <f>#N/A</f>
        <v>#N/A</v>
      </c>
      <c r="AF84" s="22" t="str">
        <f>VLOOKUP(F84,[3]Relatório!$A$1:$AK$65536,36,0)</f>
        <v/>
      </c>
      <c r="AG84" s="22" t="s">
        <v>587</v>
      </c>
      <c r="AJ84" s="24"/>
      <c r="AK84" s="24"/>
      <c r="AL84" s="24"/>
      <c r="AM84" s="24"/>
    </row>
    <row r="85" spans="1:39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VLOOKUP(A85,[2]ImportationMaterialProgrammingE!B$3:C$1048576,2,0)</f>
        <v xml:space="preserve">540200772 </v>
      </c>
      <c r="F85" s="40">
        <v>540200772</v>
      </c>
      <c r="G85" s="3" t="s">
        <v>585</v>
      </c>
      <c r="H85" s="3" t="s">
        <v>452</v>
      </c>
      <c r="I85" s="17" t="e">
        <f>#N/A</f>
        <v>#N/A</v>
      </c>
      <c r="J85" s="15" t="str">
        <f>IF(VLOOKUP(A85,[2]ImportationMaterialProgrammingE!B$4:U$1048576,20,0)=0,"",VLOOKUP(A85,[2]ImportationMaterialProgrammingE!B$4:U$1048576,20,0))</f>
        <v>17/03/2022</v>
      </c>
      <c r="K85" s="15" t="s">
        <v>622</v>
      </c>
      <c r="L85" s="15" t="str">
        <f>IF(VLOOKUP(A85,[2]ImportationMaterialProgrammingE!B$3:Y$1048576,24,0)&lt;&gt;"","Sim","Não")</f>
        <v>Sim</v>
      </c>
      <c r="M85" s="15" t="str">
        <f>IF(VLOOKUP(A85,[2]ImportationMaterialProgrammingE!B:X,23,0)="DTA TRANSP",VLOOKUP(A85,[2]ImportationMaterialProgrammingE!B:V,21,0),"")</f>
        <v/>
      </c>
      <c r="N85" s="15" t="str">
        <f>IF(VLOOKUP(A85,[2]ImportationMaterialProgrammingE!B:Y,24,0)=0,"",VLOOKUP(A85,[2]ImportationMaterialProgrammingE!B:Y,24,0))</f>
        <v>03/03/2022</v>
      </c>
      <c r="P85" s="3" t="e">
        <f>#N/A</f>
        <v>#N/A</v>
      </c>
      <c r="R85" s="3" t="s">
        <v>586</v>
      </c>
      <c r="S85" s="16" t="str">
        <f>VLOOKUP(A85,[2]ImportationMaterialProgrammingE!B:AN,39,0)</f>
        <v xml:space="preserve">          </v>
      </c>
      <c r="T85" s="22">
        <f>VLOOKUP(F85,[3]Relatório!$A$1:$AK$65536,29,0)</f>
        <v>44638</v>
      </c>
      <c r="U85" s="22">
        <v>44638</v>
      </c>
      <c r="V85" s="17" t="str">
        <f>VLOOKUP(A85,[2]ImportationMaterialProgrammingE!B:F,5,0)</f>
        <v/>
      </c>
      <c r="W85" s="22">
        <f>VLOOKUP(F85,[3]Relatório!$A$1:$AK$65536,33,0)</f>
        <v>44638</v>
      </c>
      <c r="X85" s="22">
        <v>44638</v>
      </c>
      <c r="Y85" s="18" t="e">
        <f>#N/A</f>
        <v>#N/A</v>
      </c>
      <c r="AB85" s="15" t="str">
        <f>VLOOKUP(A85,[2]ImportationMaterialProgrammingE!B:X,23,0)</f>
        <v>MBB</v>
      </c>
      <c r="AC85" s="1" t="str">
        <f>IF(AB85="DTA TRANSP","",VLOOKUP(A85,[2]ImportationMaterialProgrammingE!$B:$V,21,0))</f>
        <v>18/03/2022</v>
      </c>
      <c r="AD85" s="1" t="s">
        <v>617</v>
      </c>
      <c r="AE85" s="1" t="e">
        <f>#N/A</f>
        <v>#N/A</v>
      </c>
      <c r="AF85" s="22">
        <f>VLOOKUP(F85,[3]Relatório!$A$1:$AK$65536,36,0)</f>
        <v>44642</v>
      </c>
      <c r="AG85" s="22">
        <v>44642</v>
      </c>
      <c r="AJ85" s="24"/>
      <c r="AK85" s="24"/>
      <c r="AL85" s="24"/>
      <c r="AM85" s="24"/>
    </row>
    <row r="86" spans="1:39" hidden="1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VLOOKUP(A86,[2]ImportationMaterialProgrammingE!B$3:C$1048576,2,0)</f>
        <v xml:space="preserve">540200773 </v>
      </c>
      <c r="F86" s="40">
        <v>540200773</v>
      </c>
      <c r="G86" s="3" t="s">
        <v>585</v>
      </c>
      <c r="H86" s="3" t="s">
        <v>452</v>
      </c>
      <c r="I86" s="17" t="e">
        <f>#N/A</f>
        <v>#N/A</v>
      </c>
      <c r="J86" s="15" t="str">
        <f>IF(VLOOKUP(A86,[2]ImportationMaterialProgrammingE!B$4:U$1048576,20,0)=0,"",VLOOKUP(A86,[2]ImportationMaterialProgrammingE!B$4:U$1048576,20,0))</f>
        <v>22/03/2022</v>
      </c>
      <c r="K86" s="15" t="s">
        <v>605</v>
      </c>
      <c r="L86" s="15" t="str">
        <f>IF(VLOOKUP(A86,[2]ImportationMaterialProgrammingE!B$3:Y$1048576,24,0)&lt;&gt;"","Sim","Não")</f>
        <v>Sim</v>
      </c>
      <c r="M86" s="15" t="str">
        <f>IF(VLOOKUP(A86,[2]ImportationMaterialProgrammingE!B:X,23,0)="DTA TRANSP",VLOOKUP(A86,[2]ImportationMaterialProgrammingE!B:V,21,0),"")</f>
        <v/>
      </c>
      <c r="N86" s="15" t="str">
        <f>IF(VLOOKUP(A86,[2]ImportationMaterialProgrammingE!B:Y,24,0)=0,"",VLOOKUP(A86,[2]ImportationMaterialProgrammingE!B:Y,24,0))</f>
        <v>03/03/2022</v>
      </c>
      <c r="P86" s="3" t="e">
        <f>#N/A</f>
        <v>#N/A</v>
      </c>
      <c r="R86" s="3" t="s">
        <v>586</v>
      </c>
      <c r="S86" s="16" t="str">
        <f>VLOOKUP(A86,[2]ImportationMaterialProgrammingE!B:AN,39,0)</f>
        <v>2204337829</v>
      </c>
      <c r="T86" s="22">
        <f>VLOOKUP(F86,[3]Relatório!$A$1:$AK$65536,29,0)</f>
        <v>44627</v>
      </c>
      <c r="U86" s="22">
        <v>44627</v>
      </c>
      <c r="V86" s="17" t="str">
        <f>VLOOKUP(A86,[2]ImportationMaterialProgrammingE!B:F,5,0)</f>
        <v>VERDE</v>
      </c>
      <c r="W86" s="22">
        <f>VLOOKUP(F86,[3]Relatório!$A$1:$AK$65536,33,0)</f>
        <v>44627</v>
      </c>
      <c r="X86" s="22">
        <v>44627</v>
      </c>
      <c r="Y86" s="18" t="e">
        <f>#N/A</f>
        <v>#N/A</v>
      </c>
      <c r="AB86" s="15" t="str">
        <f>VLOOKUP(A86,[2]ImportationMaterialProgrammingE!B:X,23,0)</f>
        <v>DTA EADI</v>
      </c>
      <c r="AC86" s="1" t="str">
        <f>IF(AB86="DTA TRANSP","",VLOOKUP(A86,[2]ImportationMaterialProgrammingE!$B:$V,21,0))</f>
        <v/>
      </c>
      <c r="AD86" s="1" t="s">
        <v>587</v>
      </c>
      <c r="AE86" s="1" t="e">
        <f>#N/A</f>
        <v>#N/A</v>
      </c>
      <c r="AF86" s="22" t="str">
        <f>VLOOKUP(F86,[3]Relatório!$A$1:$AK$65536,36,0)</f>
        <v/>
      </c>
      <c r="AG86" s="22" t="s">
        <v>587</v>
      </c>
      <c r="AJ86" s="24"/>
      <c r="AK86" s="24"/>
      <c r="AL86" s="24"/>
      <c r="AM86" s="24"/>
    </row>
    <row r="87" spans="1:39" hidden="1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VLOOKUP(A87,[2]ImportationMaterialProgrammingE!B$3:C$1048576,2,0)</f>
        <v xml:space="preserve">540200774 </v>
      </c>
      <c r="F87" s="40">
        <v>540200774</v>
      </c>
      <c r="G87" s="3" t="s">
        <v>585</v>
      </c>
      <c r="H87" s="3" t="s">
        <v>452</v>
      </c>
      <c r="I87" s="17" t="e">
        <f>#N/A</f>
        <v>#N/A</v>
      </c>
      <c r="J87" s="15" t="str">
        <f>IF(VLOOKUP(A87,[2]ImportationMaterialProgrammingE!B$4:U$1048576,20,0)=0,"",VLOOKUP(A87,[2]ImportationMaterialProgrammingE!B$4:U$1048576,20,0))</f>
        <v/>
      </c>
      <c r="K87" s="15" t="s">
        <v>587</v>
      </c>
      <c r="L87" s="15" t="str">
        <f>IF(VLOOKUP(A87,[2]ImportationMaterialProgrammingE!B$3:Y$1048576,24,0)&lt;&gt;"","Sim","Não")</f>
        <v>Não</v>
      </c>
      <c r="M87" s="15" t="str">
        <f>IF(VLOOKUP(A87,[2]ImportationMaterialProgrammingE!B:X,23,0)="DTA TRANSP",VLOOKUP(A87,[2]ImportationMaterialProgrammingE!B:V,21,0),"")</f>
        <v>22/03/2022</v>
      </c>
      <c r="N87" s="15" t="str">
        <f>IF(VLOOKUP(A87,[2]ImportationMaterialProgrammingE!B:Y,24,0)=0,"",VLOOKUP(A87,[2]ImportationMaterialProgrammingE!B:Y,24,0))</f>
        <v/>
      </c>
      <c r="P87" s="3" t="e">
        <f>#N/A</f>
        <v>#N/A</v>
      </c>
      <c r="Q87" s="3" t="s">
        <v>453</v>
      </c>
      <c r="R87" s="3" t="s">
        <v>586</v>
      </c>
      <c r="S87" s="16" t="str">
        <f>VLOOKUP(A87,[2]ImportationMaterialProgrammingE!B:AN,39,0)</f>
        <v xml:space="preserve">          </v>
      </c>
      <c r="T87" s="22" t="str">
        <f>VLOOKUP(F87,[3]Relatório!$A$1:$AK$65536,29,0)</f>
        <v/>
      </c>
      <c r="U87" s="22" t="s">
        <v>587</v>
      </c>
      <c r="V87" s="17" t="str">
        <f>VLOOKUP(A87,[2]ImportationMaterialProgrammingE!B:F,5,0)</f>
        <v/>
      </c>
      <c r="W87" s="22" t="str">
        <f>VLOOKUP(F87,[3]Relatório!$A$1:$AK$65536,33,0)</f>
        <v/>
      </c>
      <c r="X87" s="22" t="s">
        <v>587</v>
      </c>
      <c r="Y87" s="18" t="e">
        <f>#N/A</f>
        <v>#N/A</v>
      </c>
      <c r="AB87" s="15" t="str">
        <f>VLOOKUP(A87,[2]ImportationMaterialProgrammingE!B:X,23,0)</f>
        <v>DTA TRANSP</v>
      </c>
      <c r="AC87" s="1" t="str">
        <f>IF(AB87="DTA TRANSP","",VLOOKUP(A87,[2]ImportationMaterialProgrammingE!$B:$V,21,0))</f>
        <v/>
      </c>
      <c r="AD87" s="1" t="s">
        <v>587</v>
      </c>
      <c r="AE87" s="1" t="e">
        <f>#N/A</f>
        <v>#N/A</v>
      </c>
      <c r="AF87" s="22" t="str">
        <f>VLOOKUP(F87,[3]Relatório!$A$1:$AK$65536,36,0)</f>
        <v/>
      </c>
      <c r="AG87" s="22" t="s">
        <v>587</v>
      </c>
      <c r="AJ87" s="24"/>
      <c r="AK87" s="24"/>
      <c r="AL87" s="24"/>
      <c r="AM87" s="24"/>
    </row>
    <row r="88" spans="1:39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VLOOKUP(A88,[2]ImportationMaterialProgrammingE!B$3:C$1048576,2,0)</f>
        <v xml:space="preserve">540200775 </v>
      </c>
      <c r="F88" s="40">
        <v>540200775</v>
      </c>
      <c r="G88" s="3" t="s">
        <v>585</v>
      </c>
      <c r="H88" s="3" t="s">
        <v>452</v>
      </c>
      <c r="I88" s="17" t="e">
        <f>#N/A</f>
        <v>#N/A</v>
      </c>
      <c r="J88" s="15" t="str">
        <f>IF(VLOOKUP(A88,[2]ImportationMaterialProgrammingE!B$4:U$1048576,20,0)=0,"",VLOOKUP(A88,[2]ImportationMaterialProgrammingE!B$4:U$1048576,20,0))</f>
        <v>16/02/2022</v>
      </c>
      <c r="K88" s="15" t="s">
        <v>616</v>
      </c>
      <c r="L88" s="15" t="str">
        <f>IF(VLOOKUP(A88,[2]ImportationMaterialProgrammingE!B$3:Y$1048576,24,0)&lt;&gt;"","Sim","Não")</f>
        <v>Não</v>
      </c>
      <c r="M88" s="15" t="str">
        <f>IF(VLOOKUP(A88,[2]ImportationMaterialProgrammingE!B:X,23,0)="DTA TRANSP",VLOOKUP(A88,[2]ImportationMaterialProgrammingE!B:V,21,0),"")</f>
        <v/>
      </c>
      <c r="N88" s="15" t="str">
        <f>IF(VLOOKUP(A88,[2]ImportationMaterialProgrammingE!B:Y,24,0)=0,"",VLOOKUP(A88,[2]ImportationMaterialProgrammingE!B:Y,24,0))</f>
        <v/>
      </c>
      <c r="P88" s="3" t="e">
        <f>#N/A</f>
        <v>#N/A</v>
      </c>
      <c r="R88" s="3" t="s">
        <v>586</v>
      </c>
      <c r="S88" s="16" t="str">
        <f>VLOOKUP(A88,[2]ImportationMaterialProgrammingE!B:AN,39,0)</f>
        <v>2203418213</v>
      </c>
      <c r="T88" s="22">
        <f>VLOOKUP(F88,[3]Relatório!$A$1:$AK$65536,29,0)</f>
        <v>44613</v>
      </c>
      <c r="U88" s="22">
        <v>44613</v>
      </c>
      <c r="V88" s="17" t="str">
        <f>VLOOKUP(A88,[2]ImportationMaterialProgrammingE!B:F,5,0)</f>
        <v>VERDE</v>
      </c>
      <c r="W88" s="22">
        <f>VLOOKUP(F88,[3]Relatório!$A$1:$AK$65536,33,0)</f>
        <v>44614</v>
      </c>
      <c r="X88" s="22">
        <v>44614</v>
      </c>
      <c r="Y88" s="18" t="e">
        <f>#N/A</f>
        <v>#N/A</v>
      </c>
      <c r="AB88" s="15" t="str">
        <f>VLOOKUP(A88,[2]ImportationMaterialProgrammingE!B:X,23,0)</f>
        <v>FINALIZADO</v>
      </c>
      <c r="AC88" s="1" t="str">
        <f>IF(AB88="DTA TRANSP","",VLOOKUP(A88,[2]ImportationMaterialProgrammingE!$B:$V,21,0))</f>
        <v>23/02/2022</v>
      </c>
      <c r="AD88" s="1" t="s">
        <v>603</v>
      </c>
      <c r="AE88" s="1" t="e">
        <f>#N/A</f>
        <v>#N/A</v>
      </c>
      <c r="AF88" s="22">
        <f>VLOOKUP(F88,[3]Relatório!$A$1:$AK$65536,36,0)</f>
        <v>44614</v>
      </c>
      <c r="AG88" s="22">
        <v>44614</v>
      </c>
      <c r="AH88" s="3" t="s">
        <v>457</v>
      </c>
      <c r="AJ88" s="24"/>
      <c r="AK88" s="24"/>
      <c r="AL88" s="24"/>
      <c r="AM88" s="24"/>
    </row>
    <row r="89" spans="1:39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VLOOKUP(A89,[2]ImportationMaterialProgrammingE!B$3:C$1048576,2,0)</f>
        <v xml:space="preserve">540200778 </v>
      </c>
      <c r="F89" s="40">
        <v>540200778</v>
      </c>
      <c r="G89" s="3" t="s">
        <v>585</v>
      </c>
      <c r="H89" s="3" t="s">
        <v>452</v>
      </c>
      <c r="I89" s="17" t="e">
        <f>#N/A</f>
        <v>#N/A</v>
      </c>
      <c r="J89" s="15" t="str">
        <f>IF(VLOOKUP(A89,[2]ImportationMaterialProgrammingE!B$4:U$1048576,20,0)=0,"",VLOOKUP(A89,[2]ImportationMaterialProgrammingE!B$4:U$1048576,20,0))</f>
        <v>22/03/2022</v>
      </c>
      <c r="K89" s="15" t="s">
        <v>605</v>
      </c>
      <c r="L89" s="15" t="str">
        <f>IF(VLOOKUP(A89,[2]ImportationMaterialProgrammingE!B$3:Y$1048576,24,0)&lt;&gt;"","Sim","Não")</f>
        <v>Sim</v>
      </c>
      <c r="M89" s="15" t="str">
        <f>IF(VLOOKUP(A89,[2]ImportationMaterialProgrammingE!B:X,23,0)="DTA TRANSP",VLOOKUP(A89,[2]ImportationMaterialProgrammingE!B:V,21,0),"")</f>
        <v/>
      </c>
      <c r="N89" s="15" t="str">
        <f>IF(VLOOKUP(A89,[2]ImportationMaterialProgrammingE!B:Y,24,0)=0,"",VLOOKUP(A89,[2]ImportationMaterialProgrammingE!B:Y,24,0))</f>
        <v>03/03/2022</v>
      </c>
      <c r="P89" s="3" t="e">
        <f>#N/A</f>
        <v>#N/A</v>
      </c>
      <c r="R89" s="3" t="s">
        <v>586</v>
      </c>
      <c r="S89" s="16" t="str">
        <f>VLOOKUP(A89,[2]ImportationMaterialProgrammingE!B:AN,39,0)</f>
        <v>2204838658</v>
      </c>
      <c r="T89" s="22">
        <f>VLOOKUP(F89,[3]Relatório!$A$1:$AK$65536,29,0)</f>
        <v>44634</v>
      </c>
      <c r="U89" s="22">
        <v>44634</v>
      </c>
      <c r="V89" s="17" t="str">
        <f>VLOOKUP(A89,[2]ImportationMaterialProgrammingE!B:F,5,0)</f>
        <v>VERDE</v>
      </c>
      <c r="W89" s="22">
        <f>VLOOKUP(F89,[3]Relatório!$A$1:$AK$65536,33,0)</f>
        <v>44634</v>
      </c>
      <c r="X89" s="22">
        <v>44634</v>
      </c>
      <c r="Y89" s="18" t="e">
        <f>#N/A</f>
        <v>#N/A</v>
      </c>
      <c r="AB89" s="15" t="str">
        <f>VLOOKUP(A89,[2]ImportationMaterialProgrammingE!B:X,23,0)</f>
        <v/>
      </c>
      <c r="AC89" s="1" t="str">
        <f>IF(AB89="DTA TRANSP","",VLOOKUP(A89,[2]ImportationMaterialProgrammingE!$B:$V,21,0))</f>
        <v/>
      </c>
      <c r="AD89" s="1" t="s">
        <v>587</v>
      </c>
      <c r="AE89" s="1" t="e">
        <f>#N/A</f>
        <v>#N/A</v>
      </c>
      <c r="AF89" s="22">
        <f>VLOOKUP(F89,[3]Relatório!$A$1:$AK$65536,36,0)</f>
        <v>44642</v>
      </c>
      <c r="AG89" s="22">
        <v>44642</v>
      </c>
      <c r="AJ89" s="24"/>
      <c r="AK89" s="24"/>
      <c r="AL89" s="24"/>
      <c r="AM89" s="24"/>
    </row>
    <row r="90" spans="1:39" hidden="1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VLOOKUP(A90,[2]ImportationMaterialProgrammingE!B$3:C$1048576,2,0)</f>
        <v xml:space="preserve">540200781 </v>
      </c>
      <c r="F90" s="40">
        <v>540200781</v>
      </c>
      <c r="G90" s="3" t="s">
        <v>585</v>
      </c>
      <c r="H90" s="3" t="s">
        <v>452</v>
      </c>
      <c r="I90" s="17" t="e">
        <f>#N/A</f>
        <v>#N/A</v>
      </c>
      <c r="J90" s="15" t="str">
        <f>IF(VLOOKUP(A90,[2]ImportationMaterialProgrammingE!B$4:U$1048576,20,0)=0,"",VLOOKUP(A90,[2]ImportationMaterialProgrammingE!B$4:U$1048576,20,0))</f>
        <v>24/02/2022</v>
      </c>
      <c r="K90" s="15" t="s">
        <v>606</v>
      </c>
      <c r="L90" s="15" t="str">
        <f>IF(VLOOKUP(A90,[2]ImportationMaterialProgrammingE!B$3:Y$1048576,24,0)&lt;&gt;"","Sim","Não")</f>
        <v>Sim</v>
      </c>
      <c r="M90" s="15" t="str">
        <f>IF(VLOOKUP(A90,[2]ImportationMaterialProgrammingE!B:X,23,0)="DTA TRANSP",VLOOKUP(A90,[2]ImportationMaterialProgrammingE!B:V,21,0),"")</f>
        <v/>
      </c>
      <c r="N90" s="15" t="str">
        <f>IF(VLOOKUP(A90,[2]ImportationMaterialProgrammingE!B:Y,24,0)=0,"",VLOOKUP(A90,[2]ImportationMaterialProgrammingE!B:Y,24,0))</f>
        <v>03/03/2022</v>
      </c>
      <c r="P90" s="3" t="e">
        <f>#N/A</f>
        <v>#N/A</v>
      </c>
      <c r="R90" s="3" t="s">
        <v>586</v>
      </c>
      <c r="S90" s="16" t="str">
        <f>VLOOKUP(A90,[2]ImportationMaterialProgrammingE!B:AN,39,0)</f>
        <v xml:space="preserve">          </v>
      </c>
      <c r="T90" s="22" t="str">
        <f>VLOOKUP(F90,[3]Relatório!$A$1:$AK$65536,29,0)</f>
        <v/>
      </c>
      <c r="U90" s="22" t="s">
        <v>587</v>
      </c>
      <c r="V90" s="17" t="str">
        <f>VLOOKUP(A90,[2]ImportationMaterialProgrammingE!B:F,5,0)</f>
        <v/>
      </c>
      <c r="W90" s="22" t="str">
        <f>VLOOKUP(F90,[3]Relatório!$A$1:$AK$65536,33,0)</f>
        <v/>
      </c>
      <c r="X90" s="22" t="s">
        <v>587</v>
      </c>
      <c r="Y90" s="18" t="e">
        <f>#N/A</f>
        <v>#N/A</v>
      </c>
      <c r="AB90" s="15" t="str">
        <f>VLOOKUP(A90,[2]ImportationMaterialProgrammingE!B:X,23,0)</f>
        <v>DTA EADI</v>
      </c>
      <c r="AC90" s="1" t="str">
        <f>IF(AB90="DTA TRANSP","",VLOOKUP(A90,[2]ImportationMaterialProgrammingE!$B:$V,21,0))</f>
        <v/>
      </c>
      <c r="AD90" s="1" t="s">
        <v>587</v>
      </c>
      <c r="AE90" s="1" t="e">
        <f>#N/A</f>
        <v>#N/A</v>
      </c>
      <c r="AF90" s="22" t="str">
        <f>VLOOKUP(F90,[3]Relatório!$A$1:$AK$65536,36,0)</f>
        <v/>
      </c>
      <c r="AG90" s="22" t="s">
        <v>587</v>
      </c>
      <c r="AJ90" s="24"/>
      <c r="AK90" s="24"/>
      <c r="AL90" s="24"/>
      <c r="AM90" s="24"/>
    </row>
    <row r="91" spans="1:39" hidden="1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VLOOKUP(A91,[2]ImportationMaterialProgrammingE!B$3:C$1048576,2,0)</f>
        <v xml:space="preserve">540200782 </v>
      </c>
      <c r="F91" s="40">
        <v>540200782</v>
      </c>
      <c r="G91" s="3" t="s">
        <v>585</v>
      </c>
      <c r="H91" s="3" t="s">
        <v>452</v>
      </c>
      <c r="I91" s="17" t="e">
        <f>#N/A</f>
        <v>#N/A</v>
      </c>
      <c r="J91" s="15" t="str">
        <f>IF(VLOOKUP(A91,[2]ImportationMaterialProgrammingE!B$4:U$1048576,20,0)=0,"",VLOOKUP(A91,[2]ImportationMaterialProgrammingE!B$4:U$1048576,20,0))</f>
        <v>21/02/2022</v>
      </c>
      <c r="K91" s="15" t="s">
        <v>602</v>
      </c>
      <c r="L91" s="15" t="str">
        <f>IF(VLOOKUP(A91,[2]ImportationMaterialProgrammingE!B$3:Y$1048576,24,0)&lt;&gt;"","Sim","Não")</f>
        <v>Não</v>
      </c>
      <c r="M91" s="15" t="str">
        <f>IF(VLOOKUP(A91,[2]ImportationMaterialProgrammingE!B:X,23,0)="DTA TRANSP",VLOOKUP(A91,[2]ImportationMaterialProgrammingE!B:V,21,0),"")</f>
        <v/>
      </c>
      <c r="N91" s="15" t="str">
        <f>IF(VLOOKUP(A91,[2]ImportationMaterialProgrammingE!B:Y,24,0)=0,"",VLOOKUP(A91,[2]ImportationMaterialProgrammingE!B:Y,24,0))</f>
        <v/>
      </c>
      <c r="P91" s="3" t="e">
        <f>#N/A</f>
        <v>#N/A</v>
      </c>
      <c r="R91" s="3" t="s">
        <v>586</v>
      </c>
      <c r="S91" s="16" t="str">
        <f>VLOOKUP(A91,[2]ImportationMaterialProgrammingE!B:AN,39,0)</f>
        <v>2203411677</v>
      </c>
      <c r="T91" s="22">
        <f>VLOOKUP(F91,[3]Relatório!$A$1:$AK$65536,29,0)</f>
        <v>44613</v>
      </c>
      <c r="U91" s="22">
        <v>44613</v>
      </c>
      <c r="V91" s="17" t="str">
        <f>VLOOKUP(A91,[2]ImportationMaterialProgrammingE!B:F,5,0)</f>
        <v>VERMELHO</v>
      </c>
      <c r="W91" s="22" t="str">
        <f>VLOOKUP(F91,[3]Relatório!$A$1:$AK$65536,33,0)</f>
        <v/>
      </c>
      <c r="X91" s="22" t="s">
        <v>587</v>
      </c>
      <c r="Y91" s="18" t="e">
        <f>#N/A</f>
        <v>#N/A</v>
      </c>
      <c r="AB91" s="15" t="str">
        <f>VLOOKUP(A91,[2]ImportationMaterialProgrammingE!B:X,23,0)</f>
        <v/>
      </c>
      <c r="AC91" s="1" t="str">
        <f>IF(AB91="DTA TRANSP","",VLOOKUP(A91,[2]ImportationMaterialProgrammingE!$B:$V,21,0))</f>
        <v/>
      </c>
      <c r="AD91" s="1" t="s">
        <v>587</v>
      </c>
      <c r="AE91" s="1" t="e">
        <f>#N/A</f>
        <v>#N/A</v>
      </c>
      <c r="AF91" s="22" t="str">
        <f>VLOOKUP(F91,[3]Relatório!$A$1:$AK$65536,36,0)</f>
        <v/>
      </c>
      <c r="AG91" s="22" t="s">
        <v>587</v>
      </c>
      <c r="AJ91" s="24"/>
      <c r="AK91" s="24"/>
      <c r="AL91" s="24"/>
      <c r="AM91" s="24"/>
    </row>
    <row r="92" spans="1:39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VLOOKUP(A92,[2]ImportationMaterialProgrammingE!B$3:C$1048576,2,0)</f>
        <v xml:space="preserve">540200762 </v>
      </c>
      <c r="F92" s="40">
        <v>540200762</v>
      </c>
      <c r="G92" s="3" t="s">
        <v>585</v>
      </c>
      <c r="H92" s="3" t="s">
        <v>452</v>
      </c>
      <c r="I92" s="17" t="e">
        <f>#N/A</f>
        <v>#N/A</v>
      </c>
      <c r="J92" s="15" t="str">
        <f>IF(VLOOKUP(A92,[2]ImportationMaterialProgrammingE!B$4:U$1048576,20,0)=0,"",VLOOKUP(A92,[2]ImportationMaterialProgrammingE!B$4:U$1048576,20,0))</f>
        <v>24/03/2022</v>
      </c>
      <c r="K92" s="15" t="s">
        <v>623</v>
      </c>
      <c r="L92" s="15" t="str">
        <f>IF(VLOOKUP(A92,[2]ImportationMaterialProgrammingE!B$3:Y$1048576,24,0)&lt;&gt;"","Sim","Não")</f>
        <v>Sim</v>
      </c>
      <c r="M92" s="15" t="str">
        <f>IF(VLOOKUP(A92,[2]ImportationMaterialProgrammingE!B:X,23,0)="DTA TRANSP",VLOOKUP(A92,[2]ImportationMaterialProgrammingE!B:V,21,0),"")</f>
        <v/>
      </c>
      <c r="N92" s="15" t="str">
        <f>IF(VLOOKUP(A92,[2]ImportationMaterialProgrammingE!B:Y,24,0)=0,"",VLOOKUP(A92,[2]ImportationMaterialProgrammingE!B:Y,24,0))</f>
        <v>03/03/2022</v>
      </c>
      <c r="P92" s="3" t="e">
        <f>#N/A</f>
        <v>#N/A</v>
      </c>
      <c r="R92" s="3" t="s">
        <v>586</v>
      </c>
      <c r="S92" s="16" t="str">
        <f>VLOOKUP(A92,[2]ImportationMaterialProgrammingE!B:AN,39,0)</f>
        <v>2204890234</v>
      </c>
      <c r="T92" s="22">
        <f>VLOOKUP(F92,[3]Relatório!$A$1:$AK$65536,29,0)</f>
        <v>44634</v>
      </c>
      <c r="U92" s="22">
        <v>44634</v>
      </c>
      <c r="V92" s="17" t="str">
        <f>VLOOKUP(A92,[2]ImportationMaterialProgrammingE!B:F,5,0)</f>
        <v>VERDE</v>
      </c>
      <c r="W92" s="22">
        <f>VLOOKUP(F92,[3]Relatório!$A$1:$AK$65536,33,0)</f>
        <v>44635</v>
      </c>
      <c r="X92" s="22">
        <v>44635</v>
      </c>
      <c r="Y92" s="18" t="e">
        <f>#N/A</f>
        <v>#N/A</v>
      </c>
      <c r="AB92" s="15" t="str">
        <f>VLOOKUP(A92,[2]ImportationMaterialProgrammingE!B:X,23,0)</f>
        <v>SBL</v>
      </c>
      <c r="AC92" s="1" t="str">
        <f>IF(AB92="DTA TRANSP","",VLOOKUP(A92,[2]ImportationMaterialProgrammingE!$B:$V,21,0))</f>
        <v>21/03/2022</v>
      </c>
      <c r="AD92" s="1" t="s">
        <v>612</v>
      </c>
      <c r="AE92" s="1" t="e">
        <f>#N/A</f>
        <v>#N/A</v>
      </c>
      <c r="AF92" s="22">
        <f>VLOOKUP(F92,[3]Relatório!$A$1:$AK$65536,36,0)</f>
        <v>44641</v>
      </c>
      <c r="AG92" s="22">
        <v>44641</v>
      </c>
      <c r="AJ92" s="24"/>
      <c r="AK92" s="24"/>
      <c r="AL92" s="24"/>
      <c r="AM92" s="24"/>
    </row>
    <row r="93" spans="1:39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VLOOKUP(A93,[2]ImportationMaterialProgrammingE!B$3:C$1048576,2,0)</f>
        <v xml:space="preserve">540200776 </v>
      </c>
      <c r="F93" s="40">
        <v>540200776</v>
      </c>
      <c r="G93" s="3" t="s">
        <v>585</v>
      </c>
      <c r="H93" s="3" t="s">
        <v>452</v>
      </c>
      <c r="I93" s="17" t="e">
        <f>#N/A</f>
        <v>#N/A</v>
      </c>
      <c r="J93" s="15" t="str">
        <f>IF(VLOOKUP(A93,[2]ImportationMaterialProgrammingE!B$4:U$1048576,20,0)=0,"",VLOOKUP(A93,[2]ImportationMaterialProgrammingE!B$4:U$1048576,20,0))</f>
        <v>23/02/2022</v>
      </c>
      <c r="K93" s="15" t="s">
        <v>603</v>
      </c>
      <c r="L93" s="15" t="str">
        <f>IF(VLOOKUP(A93,[2]ImportationMaterialProgrammingE!B$3:Y$1048576,24,0)&lt;&gt;"","Sim","Não")</f>
        <v>Não</v>
      </c>
      <c r="M93" s="15" t="str">
        <f>IF(VLOOKUP(A93,[2]ImportationMaterialProgrammingE!B:X,23,0)="DTA TRANSP",VLOOKUP(A93,[2]ImportationMaterialProgrammingE!B:V,21,0),"")</f>
        <v/>
      </c>
      <c r="N93" s="15" t="str">
        <f>IF(VLOOKUP(A93,[2]ImportationMaterialProgrammingE!B:Y,24,0)=0,"",VLOOKUP(A93,[2]ImportationMaterialProgrammingE!B:Y,24,0))</f>
        <v/>
      </c>
      <c r="P93" s="3" t="e">
        <f>#N/A</f>
        <v>#N/A</v>
      </c>
      <c r="R93" s="3" t="s">
        <v>586</v>
      </c>
      <c r="S93" s="16" t="str">
        <f>VLOOKUP(A93,[2]ImportationMaterialProgrammingE!B:AN,39,0)</f>
        <v>2203431511</v>
      </c>
      <c r="T93" s="22">
        <f>VLOOKUP(F93,[3]Relatório!$A$1:$AK$65536,29,0)</f>
        <v>44613</v>
      </c>
      <c r="U93" s="22">
        <v>44613</v>
      </c>
      <c r="V93" s="17" t="str">
        <f>VLOOKUP(A93,[2]ImportationMaterialProgrammingE!B:F,5,0)</f>
        <v>VERDE</v>
      </c>
      <c r="W93" s="22">
        <f>VLOOKUP(F93,[3]Relatório!$A$1:$AK$65536,33,0)</f>
        <v>44614</v>
      </c>
      <c r="X93" s="22">
        <v>44614</v>
      </c>
      <c r="Y93" s="18" t="e">
        <f>#N/A</f>
        <v>#N/A</v>
      </c>
      <c r="AB93" s="15" t="str">
        <f>VLOOKUP(A93,[2]ImportationMaterialProgrammingE!B:X,23,0)</f>
        <v>FINALIZADO</v>
      </c>
      <c r="AC93" s="1" t="str">
        <f>IF(AB93="DTA TRANSP","",VLOOKUP(A93,[2]ImportationMaterialProgrammingE!$B:$V,21,0))</f>
        <v>23/02/2022</v>
      </c>
      <c r="AD93" s="1" t="s">
        <v>603</v>
      </c>
      <c r="AE93" s="1" t="e">
        <f>#N/A</f>
        <v>#N/A</v>
      </c>
      <c r="AF93" s="22">
        <f>VLOOKUP(F93,[3]Relatório!$A$1:$AK$65536,36,0)</f>
        <v>44614</v>
      </c>
      <c r="AG93" s="22">
        <v>44614</v>
      </c>
      <c r="AH93" s="3" t="s">
        <v>457</v>
      </c>
      <c r="AJ93" s="24"/>
      <c r="AK93" s="24"/>
      <c r="AL93" s="24"/>
      <c r="AM93" s="24"/>
    </row>
    <row r="94" spans="1:39" hidden="1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VLOOKUP(A94,[2]ImportationMaterialProgrammingE!B$3:C$1048576,2,0)</f>
        <v xml:space="preserve">540200777 </v>
      </c>
      <c r="F94" s="40">
        <v>540200777</v>
      </c>
      <c r="G94" s="3" t="s">
        <v>585</v>
      </c>
      <c r="H94" s="3" t="s">
        <v>452</v>
      </c>
      <c r="I94" s="17" t="e">
        <f>#N/A</f>
        <v>#N/A</v>
      </c>
      <c r="J94" s="15" t="str">
        <f>IF(VLOOKUP(A94,[2]ImportationMaterialProgrammingE!B$4:U$1048576,20,0)=0,"",VLOOKUP(A94,[2]ImportationMaterialProgrammingE!B$4:U$1048576,20,0))</f>
        <v/>
      </c>
      <c r="K94" s="15" t="s">
        <v>587</v>
      </c>
      <c r="L94" s="15" t="str">
        <f>IF(VLOOKUP(A94,[2]ImportationMaterialProgrammingE!B$3:Y$1048576,24,0)&lt;&gt;"","Sim","Não")</f>
        <v>Sim</v>
      </c>
      <c r="M94" s="15" t="str">
        <f>IF(VLOOKUP(A94,[2]ImportationMaterialProgrammingE!B:X,23,0)="DTA TRANSP",VLOOKUP(A94,[2]ImportationMaterialProgrammingE!B:V,21,0),"")</f>
        <v/>
      </c>
      <c r="N94" s="15" t="str">
        <f>IF(VLOOKUP(A94,[2]ImportationMaterialProgrammingE!B:Y,24,0)=0,"",VLOOKUP(A94,[2]ImportationMaterialProgrammingE!B:Y,24,0))</f>
        <v>03/03/2022</v>
      </c>
      <c r="P94" s="3" t="e">
        <f>#N/A</f>
        <v>#N/A</v>
      </c>
      <c r="R94" s="3" t="s">
        <v>586</v>
      </c>
      <c r="S94" s="16" t="str">
        <f>VLOOKUP(A94,[2]ImportationMaterialProgrammingE!B:AN,39,0)</f>
        <v xml:space="preserve">          </v>
      </c>
      <c r="T94" s="22" t="str">
        <f>VLOOKUP(F94,[3]Relatório!$A$1:$AK$65536,29,0)</f>
        <v/>
      </c>
      <c r="U94" s="22" t="s">
        <v>587</v>
      </c>
      <c r="V94" s="17" t="str">
        <f>VLOOKUP(A94,[2]ImportationMaterialProgrammingE!B:F,5,0)</f>
        <v/>
      </c>
      <c r="W94" s="22" t="str">
        <f>VLOOKUP(F94,[3]Relatório!$A$1:$AK$65536,33,0)</f>
        <v/>
      </c>
      <c r="X94" s="22" t="s">
        <v>587</v>
      </c>
      <c r="Y94" s="18" t="e">
        <f>#N/A</f>
        <v>#N/A</v>
      </c>
      <c r="AB94" s="15" t="str">
        <f>VLOOKUP(A94,[2]ImportationMaterialProgrammingE!B:X,23,0)</f>
        <v>DTA EADI</v>
      </c>
      <c r="AC94" s="1" t="str">
        <f>IF(AB94="DTA TRANSP","",VLOOKUP(A94,[2]ImportationMaterialProgrammingE!$B:$V,21,0))</f>
        <v/>
      </c>
      <c r="AD94" s="1" t="s">
        <v>587</v>
      </c>
      <c r="AE94" s="1" t="e">
        <f>#N/A</f>
        <v>#N/A</v>
      </c>
      <c r="AF94" s="22" t="str">
        <f>VLOOKUP(F94,[3]Relatório!$A$1:$AK$65536,36,0)</f>
        <v/>
      </c>
      <c r="AG94" s="22" t="s">
        <v>587</v>
      </c>
      <c r="AJ94" s="24"/>
      <c r="AK94" s="24"/>
      <c r="AL94" s="24"/>
      <c r="AM94" s="24"/>
    </row>
    <row r="95" spans="1:39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VLOOKUP(A95,[2]ImportationMaterialProgrammingE!B$3:C$1048576,2,0)</f>
        <v xml:space="preserve">540200779 </v>
      </c>
      <c r="F95" s="40">
        <v>540200779</v>
      </c>
      <c r="G95" s="3" t="s">
        <v>585</v>
      </c>
      <c r="H95" s="3" t="s">
        <v>452</v>
      </c>
      <c r="I95" s="17" t="e">
        <f>#N/A</f>
        <v>#N/A</v>
      </c>
      <c r="J95" s="15" t="str">
        <f>IF(VLOOKUP(A95,[2]ImportationMaterialProgrammingE!B$4:U$1048576,20,0)=0,"",VLOOKUP(A95,[2]ImportationMaterialProgrammingE!B$4:U$1048576,20,0))</f>
        <v>24/02/2022</v>
      </c>
      <c r="K95" s="15" t="s">
        <v>606</v>
      </c>
      <c r="L95" s="15" t="str">
        <f>IF(VLOOKUP(A95,[2]ImportationMaterialProgrammingE!B$3:Y$1048576,24,0)&lt;&gt;"","Sim","Não")</f>
        <v>Não</v>
      </c>
      <c r="M95" s="15" t="str">
        <f>IF(VLOOKUP(A95,[2]ImportationMaterialProgrammingE!B:X,23,0)="DTA TRANSP",VLOOKUP(A95,[2]ImportationMaterialProgrammingE!B:V,21,0),"")</f>
        <v/>
      </c>
      <c r="N95" s="15" t="str">
        <f>IF(VLOOKUP(A95,[2]ImportationMaterialProgrammingE!B:Y,24,0)=0,"",VLOOKUP(A95,[2]ImportationMaterialProgrammingE!B:Y,24,0))</f>
        <v/>
      </c>
      <c r="P95" s="3" t="e">
        <f>#N/A</f>
        <v>#N/A</v>
      </c>
      <c r="R95" s="3" t="s">
        <v>586</v>
      </c>
      <c r="S95" s="16" t="str">
        <f>VLOOKUP(A95,[2]ImportationMaterialProgrammingE!B:AN,39,0)</f>
        <v>2203656882</v>
      </c>
      <c r="T95" s="22">
        <f>VLOOKUP(F95,[3]Relatório!$A$1:$AK$65536,29,0)</f>
        <v>44615</v>
      </c>
      <c r="U95" s="22">
        <v>44615</v>
      </c>
      <c r="V95" s="17" t="str">
        <f>VLOOKUP(A95,[2]ImportationMaterialProgrammingE!B:F,5,0)</f>
        <v>VERDE</v>
      </c>
      <c r="W95" s="22">
        <f>VLOOKUP(F95,[3]Relatório!$A$1:$AK$65536,33,0)</f>
        <v>44616</v>
      </c>
      <c r="X95" s="22">
        <v>44616</v>
      </c>
      <c r="Y95" s="18" t="e">
        <f>#N/A</f>
        <v>#N/A</v>
      </c>
      <c r="AB95" s="15" t="str">
        <f>VLOOKUP(A95,[2]ImportationMaterialProgrammingE!B:X,23,0)</f>
        <v>FINALIZADO</v>
      </c>
      <c r="AC95" s="1" t="str">
        <f>IF(AB95="DTA TRANSP","",VLOOKUP(A95,[2]ImportationMaterialProgrammingE!$B:$V,21,0))</f>
        <v>24/02/2022</v>
      </c>
      <c r="AD95" s="1" t="s">
        <v>606</v>
      </c>
      <c r="AE95" s="1" t="e">
        <f>#N/A</f>
        <v>#N/A</v>
      </c>
      <c r="AF95" s="22">
        <f>VLOOKUP(F95,[3]Relatório!$A$1:$AK$65536,36,0)</f>
        <v>44616</v>
      </c>
      <c r="AG95" s="22">
        <v>44616</v>
      </c>
      <c r="AH95" s="3" t="s">
        <v>457</v>
      </c>
      <c r="AJ95" s="24"/>
      <c r="AK95" s="24"/>
      <c r="AL95" s="24"/>
      <c r="AM95" s="24"/>
    </row>
    <row r="96" spans="1:39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VLOOKUP(A96,[2]ImportationMaterialProgrammingE!B$3:C$1048576,2,0)</f>
        <v xml:space="preserve">540200780 </v>
      </c>
      <c r="F96" s="40">
        <v>540200780</v>
      </c>
      <c r="G96" s="3" t="s">
        <v>585</v>
      </c>
      <c r="H96" s="3" t="s">
        <v>452</v>
      </c>
      <c r="I96" s="17" t="e">
        <f>#N/A</f>
        <v>#N/A</v>
      </c>
      <c r="J96" s="15" t="str">
        <f>IF(VLOOKUP(A96,[2]ImportationMaterialProgrammingE!B$4:U$1048576,20,0)=0,"",VLOOKUP(A96,[2]ImportationMaterialProgrammingE!B$4:U$1048576,20,0))</f>
        <v>11/02/2022</v>
      </c>
      <c r="K96" s="15" t="s">
        <v>624</v>
      </c>
      <c r="L96" s="15" t="str">
        <f>IF(VLOOKUP(A96,[2]ImportationMaterialProgrammingE!B$3:Y$1048576,24,0)&lt;&gt;"","Sim","Não")</f>
        <v>Não</v>
      </c>
      <c r="M96" s="15" t="str">
        <f>IF(VLOOKUP(A96,[2]ImportationMaterialProgrammingE!B:X,23,0)="DTA TRANSP",VLOOKUP(A96,[2]ImportationMaterialProgrammingE!B:V,21,0),"")</f>
        <v/>
      </c>
      <c r="N96" s="15" t="str">
        <f>IF(VLOOKUP(A96,[2]ImportationMaterialProgrammingE!B:Y,24,0)=0,"",VLOOKUP(A96,[2]ImportationMaterialProgrammingE!B:Y,24,0))</f>
        <v/>
      </c>
      <c r="P96" s="3" t="e">
        <f>#N/A</f>
        <v>#N/A</v>
      </c>
      <c r="R96" s="3" t="s">
        <v>586</v>
      </c>
      <c r="S96" s="16" t="str">
        <f>VLOOKUP(A96,[2]ImportationMaterialProgrammingE!B:AN,39,0)</f>
        <v>2203418221</v>
      </c>
      <c r="T96" s="22">
        <f>VLOOKUP(F96,[3]Relatório!$A$1:$AK$65536,29,0)</f>
        <v>44613</v>
      </c>
      <c r="U96" s="22">
        <v>44613</v>
      </c>
      <c r="V96" s="17" t="str">
        <f>VLOOKUP(A96,[2]ImportationMaterialProgrammingE!B:F,5,0)</f>
        <v>VERDE</v>
      </c>
      <c r="W96" s="22">
        <f>VLOOKUP(F96,[3]Relatório!$A$1:$AK$65536,33,0)</f>
        <v>44614</v>
      </c>
      <c r="X96" s="22">
        <v>44614</v>
      </c>
      <c r="Y96" s="18" t="e">
        <f>#N/A</f>
        <v>#N/A</v>
      </c>
      <c r="AB96" s="15" t="str">
        <f>VLOOKUP(A96,[2]ImportationMaterialProgrammingE!B:X,23,0)</f>
        <v>FINALIZADO</v>
      </c>
      <c r="AC96" s="1" t="str">
        <f>IF(AB96="DTA TRANSP","",VLOOKUP(A96,[2]ImportationMaterialProgrammingE!$B:$V,21,0))</f>
        <v>23/02/2022</v>
      </c>
      <c r="AD96" s="1" t="s">
        <v>603</v>
      </c>
      <c r="AE96" s="1" t="e">
        <f>#N/A</f>
        <v>#N/A</v>
      </c>
      <c r="AF96" s="22">
        <f>VLOOKUP(F96,[3]Relatório!$A$1:$AK$65536,36,0)</f>
        <v>44614</v>
      </c>
      <c r="AG96" s="22">
        <v>44614</v>
      </c>
      <c r="AH96" s="3" t="s">
        <v>457</v>
      </c>
      <c r="AJ96" s="24"/>
      <c r="AK96" s="24"/>
      <c r="AL96" s="24"/>
      <c r="AM96" s="24"/>
    </row>
    <row r="97" spans="1:39" hidden="1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VLOOKUP(A97,[2]ImportationMaterialProgrammingE!B$3:C$1048576,2,0)</f>
        <v xml:space="preserve">540200961 </v>
      </c>
      <c r="F97" s="40">
        <v>540200961</v>
      </c>
      <c r="G97" s="3" t="s">
        <v>585</v>
      </c>
      <c r="H97" s="3" t="s">
        <v>452</v>
      </c>
      <c r="I97" s="17" t="e">
        <f>#N/A</f>
        <v>#N/A</v>
      </c>
      <c r="J97" s="15" t="str">
        <f>IF(VLOOKUP(A97,[2]ImportationMaterialProgrammingE!B$4:U$1048576,20,0)=0,"",VLOOKUP(A97,[2]ImportationMaterialProgrammingE!B$4:U$1048576,20,0))</f>
        <v/>
      </c>
      <c r="K97" s="15" t="s">
        <v>587</v>
      </c>
      <c r="L97" s="15" t="str">
        <f>IF(VLOOKUP(A97,[2]ImportationMaterialProgrammingE!B$3:Y$1048576,24,0)&lt;&gt;"","Sim","Não")</f>
        <v>Sim</v>
      </c>
      <c r="M97" s="15" t="str">
        <f>IF(VLOOKUP(A97,[2]ImportationMaterialProgrammingE!B:X,23,0)="DTA TRANSP",VLOOKUP(A97,[2]ImportationMaterialProgrammingE!B:V,21,0),"")</f>
        <v/>
      </c>
      <c r="N97" s="15" t="str">
        <f>IF(VLOOKUP(A97,[2]ImportationMaterialProgrammingE!B:Y,24,0)=0,"",VLOOKUP(A97,[2]ImportationMaterialProgrammingE!B:Y,24,0))</f>
        <v>04/03/2022</v>
      </c>
      <c r="P97" s="3" t="e">
        <f>#N/A</f>
        <v>#N/A</v>
      </c>
      <c r="R97" s="3" t="s">
        <v>586</v>
      </c>
      <c r="S97" s="16" t="str">
        <f>VLOOKUP(A97,[2]ImportationMaterialProgrammingE!B:AN,39,0)</f>
        <v xml:space="preserve">          </v>
      </c>
      <c r="T97" s="22" t="str">
        <f>VLOOKUP(F97,[3]Relatório!$A$1:$AK$65536,29,0)</f>
        <v/>
      </c>
      <c r="U97" s="22" t="s">
        <v>587</v>
      </c>
      <c r="V97" s="17" t="str">
        <f>VLOOKUP(A97,[2]ImportationMaterialProgrammingE!B:F,5,0)</f>
        <v/>
      </c>
      <c r="W97" s="22" t="str">
        <f>VLOOKUP(F97,[3]Relatório!$A$1:$AK$65536,33,0)</f>
        <v/>
      </c>
      <c r="X97" s="22" t="s">
        <v>587</v>
      </c>
      <c r="Y97" s="18" t="e">
        <f>#N/A</f>
        <v>#N/A</v>
      </c>
      <c r="AB97" s="15" t="str">
        <f>VLOOKUP(A97,[2]ImportationMaterialProgrammingE!B:X,23,0)</f>
        <v>DTA EADI</v>
      </c>
      <c r="AC97" s="1" t="str">
        <f>IF(AB97="DTA TRANSP","",VLOOKUP(A97,[2]ImportationMaterialProgrammingE!$B:$V,21,0))</f>
        <v/>
      </c>
      <c r="AD97" s="1" t="s">
        <v>587</v>
      </c>
      <c r="AE97" s="1" t="e">
        <f>#N/A</f>
        <v>#N/A</v>
      </c>
      <c r="AF97" s="22" t="str">
        <f>VLOOKUP(F97,[3]Relatório!$A$1:$AK$65536,36,0)</f>
        <v/>
      </c>
      <c r="AG97" s="22" t="s">
        <v>587</v>
      </c>
      <c r="AJ97" s="24"/>
      <c r="AK97" s="24"/>
      <c r="AL97" s="24"/>
      <c r="AM97" s="24"/>
    </row>
    <row r="98" spans="1:39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VLOOKUP(A98,[2]ImportationMaterialProgrammingE!B$3:C$1048576,2,0)</f>
        <v xml:space="preserve">540200783 </v>
      </c>
      <c r="F98" s="40">
        <v>540200783</v>
      </c>
      <c r="G98" s="3" t="s">
        <v>585</v>
      </c>
      <c r="H98" s="3" t="s">
        <v>452</v>
      </c>
      <c r="I98" s="17" t="e">
        <f>#N/A</f>
        <v>#N/A</v>
      </c>
      <c r="J98" s="15" t="str">
        <f>IF(VLOOKUP(A98,[2]ImportationMaterialProgrammingE!B$4:U$1048576,20,0)=0,"",VLOOKUP(A98,[2]ImportationMaterialProgrammingE!B$4:U$1048576,20,0))</f>
        <v>21/02/2022</v>
      </c>
      <c r="K98" s="15" t="s">
        <v>602</v>
      </c>
      <c r="L98" s="15" t="str">
        <f>IF(VLOOKUP(A98,[2]ImportationMaterialProgrammingE!B$3:Y$1048576,24,0)&lt;&gt;"","Sim","Não")</f>
        <v>Não</v>
      </c>
      <c r="M98" s="15" t="str">
        <f>IF(VLOOKUP(A98,[2]ImportationMaterialProgrammingE!B:X,23,0)="DTA TRANSP",VLOOKUP(A98,[2]ImportationMaterialProgrammingE!B:V,21,0),"")</f>
        <v/>
      </c>
      <c r="N98" s="15" t="str">
        <f>IF(VLOOKUP(A98,[2]ImportationMaterialProgrammingE!B:Y,24,0)=0,"",VLOOKUP(A98,[2]ImportationMaterialProgrammingE!B:Y,24,0))</f>
        <v/>
      </c>
      <c r="P98" s="3" t="e">
        <f>#N/A</f>
        <v>#N/A</v>
      </c>
      <c r="R98" s="3" t="s">
        <v>586</v>
      </c>
      <c r="S98" s="16" t="str">
        <f>VLOOKUP(A98,[2]ImportationMaterialProgrammingE!B:AN,39,0)</f>
        <v>2203405278</v>
      </c>
      <c r="T98" s="22">
        <f>VLOOKUP(F98,[3]Relatório!$A$1:$AK$65536,29,0)</f>
        <v>44613</v>
      </c>
      <c r="U98" s="22">
        <v>44613</v>
      </c>
      <c r="V98" s="17" t="str">
        <f>VLOOKUP(A98,[2]ImportationMaterialProgrammingE!B:F,5,0)</f>
        <v>VERDE</v>
      </c>
      <c r="W98" s="22">
        <f>VLOOKUP(F98,[3]Relatório!$A$1:$AK$65536,33,0)</f>
        <v>44613</v>
      </c>
      <c r="X98" s="22">
        <v>44613</v>
      </c>
      <c r="Y98" s="18" t="e">
        <f>#N/A</f>
        <v>#N/A</v>
      </c>
      <c r="AB98" s="15" t="str">
        <f>VLOOKUP(A98,[2]ImportationMaterialProgrammingE!B:X,23,0)</f>
        <v>FINALIZADO</v>
      </c>
      <c r="AC98" s="1" t="str">
        <f>IF(AB98="DTA TRANSP","",VLOOKUP(A98,[2]ImportationMaterialProgrammingE!$B:$V,21,0))</f>
        <v>22/02/2022</v>
      </c>
      <c r="AD98" s="1" t="s">
        <v>601</v>
      </c>
      <c r="AE98" s="1" t="e">
        <f>#N/A</f>
        <v>#N/A</v>
      </c>
      <c r="AF98" s="22">
        <f>VLOOKUP(F98,[3]Relatório!$A$1:$AK$65536,36,0)</f>
        <v>44613</v>
      </c>
      <c r="AG98" s="22">
        <v>44613</v>
      </c>
      <c r="AH98" s="3" t="s">
        <v>457</v>
      </c>
      <c r="AJ98" s="24"/>
      <c r="AK98" s="24"/>
      <c r="AL98" s="24"/>
      <c r="AM98" s="24"/>
    </row>
    <row r="99" spans="1:39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VLOOKUP(A99,[2]ImportationMaterialProgrammingE!B$3:C$1048576,2,0)</f>
        <v xml:space="preserve">540200784 </v>
      </c>
      <c r="F99" s="40">
        <v>540200784</v>
      </c>
      <c r="G99" s="3" t="s">
        <v>585</v>
      </c>
      <c r="H99" s="3" t="s">
        <v>452</v>
      </c>
      <c r="I99" s="17" t="e">
        <f>#N/A</f>
        <v>#N/A</v>
      </c>
      <c r="J99" s="15" t="str">
        <f>IF(VLOOKUP(A99,[2]ImportationMaterialProgrammingE!B$4:U$1048576,20,0)=0,"",VLOOKUP(A99,[2]ImportationMaterialProgrammingE!B$4:U$1048576,20,0))</f>
        <v>18/02/2022</v>
      </c>
      <c r="K99" s="15" t="s">
        <v>625</v>
      </c>
      <c r="L99" s="15" t="str">
        <f>IF(VLOOKUP(A99,[2]ImportationMaterialProgrammingE!B$3:Y$1048576,24,0)&lt;&gt;"","Sim","Não")</f>
        <v>Não</v>
      </c>
      <c r="M99" s="15" t="str">
        <f>IF(VLOOKUP(A99,[2]ImportationMaterialProgrammingE!B:X,23,0)="DTA TRANSP",VLOOKUP(A99,[2]ImportationMaterialProgrammingE!B:V,21,0),"")</f>
        <v/>
      </c>
      <c r="N99" s="15" t="str">
        <f>IF(VLOOKUP(A99,[2]ImportationMaterialProgrammingE!B:Y,24,0)=0,"",VLOOKUP(A99,[2]ImportationMaterialProgrammingE!B:Y,24,0))</f>
        <v/>
      </c>
      <c r="P99" s="3" t="e">
        <f>#N/A</f>
        <v>#N/A</v>
      </c>
      <c r="R99" s="3" t="s">
        <v>586</v>
      </c>
      <c r="S99" s="16" t="str">
        <f>VLOOKUP(A99,[2]ImportationMaterialProgrammingE!B:AN,39,0)</f>
        <v>2203608659</v>
      </c>
      <c r="T99" s="22">
        <f>VLOOKUP(F99,[3]Relatório!$A$1:$AK$65536,29,0)</f>
        <v>44615</v>
      </c>
      <c r="U99" s="22">
        <v>44615</v>
      </c>
      <c r="V99" s="17" t="str">
        <f>VLOOKUP(A99,[2]ImportationMaterialProgrammingE!B:F,5,0)</f>
        <v>VERDE</v>
      </c>
      <c r="W99" s="22">
        <f>VLOOKUP(F99,[3]Relatório!$A$1:$AK$65536,33,0)</f>
        <v>44615</v>
      </c>
      <c r="X99" s="22">
        <v>44615</v>
      </c>
      <c r="Y99" s="18" t="e">
        <f>#N/A</f>
        <v>#N/A</v>
      </c>
      <c r="AB99" s="15" t="str">
        <f>VLOOKUP(A99,[2]ImportationMaterialProgrammingE!B:X,23,0)</f>
        <v>FINALIZADO</v>
      </c>
      <c r="AC99" s="1" t="str">
        <f>IF(AB99="DTA TRANSP","",VLOOKUP(A99,[2]ImportationMaterialProgrammingE!$B:$V,21,0))</f>
        <v>02/03/2022</v>
      </c>
      <c r="AD99" s="1" t="s">
        <v>608</v>
      </c>
      <c r="AE99" s="1" t="e">
        <f>#N/A</f>
        <v>#N/A</v>
      </c>
      <c r="AF99" s="22">
        <f>VLOOKUP(F99,[3]Relatório!$A$1:$AK$65536,36,0)</f>
        <v>44615</v>
      </c>
      <c r="AG99" s="22">
        <v>44615</v>
      </c>
      <c r="AH99" s="3" t="s">
        <v>457</v>
      </c>
      <c r="AJ99" s="24"/>
      <c r="AK99" s="24"/>
      <c r="AL99" s="24"/>
      <c r="AM99" s="24"/>
    </row>
    <row r="100" spans="1:39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VLOOKUP(A100,[2]ImportationMaterialProgrammingE!B$3:C$1048576,2,0)</f>
        <v xml:space="preserve">540200880 </v>
      </c>
      <c r="F100" s="40">
        <v>540200880</v>
      </c>
      <c r="G100" s="3" t="s">
        <v>585</v>
      </c>
      <c r="H100" s="3" t="s">
        <v>452</v>
      </c>
      <c r="I100" s="17" t="e">
        <f>#N/A</f>
        <v>#N/A</v>
      </c>
      <c r="J100" s="15" t="str">
        <f>IF(VLOOKUP(A100,[2]ImportationMaterialProgrammingE!B$4:U$1048576,20,0)=0,"",VLOOKUP(A100,[2]ImportationMaterialProgrammingE!B$4:U$1048576,20,0))</f>
        <v>21/02/2022</v>
      </c>
      <c r="K100" s="15" t="s">
        <v>602</v>
      </c>
      <c r="L100" s="15" t="str">
        <f>IF(VLOOKUP(A100,[2]ImportationMaterialProgrammingE!B$3:Y$1048576,24,0)&lt;&gt;"","Sim","Não")</f>
        <v>Não</v>
      </c>
      <c r="M100" s="15" t="str">
        <f>IF(VLOOKUP(A100,[2]ImportationMaterialProgrammingE!B:X,23,0)="DTA TRANSP",VLOOKUP(A100,[2]ImportationMaterialProgrammingE!B:V,21,0),"")</f>
        <v/>
      </c>
      <c r="N100" s="15" t="str">
        <f>IF(VLOOKUP(A100,[2]ImportationMaterialProgrammingE!B:Y,24,0)=0,"",VLOOKUP(A100,[2]ImportationMaterialProgrammingE!B:Y,24,0))</f>
        <v/>
      </c>
      <c r="P100" s="3" t="e">
        <f>#N/A</f>
        <v>#N/A</v>
      </c>
      <c r="R100" s="3" t="s">
        <v>586</v>
      </c>
      <c r="S100" s="16" t="str">
        <f>VLOOKUP(A100,[2]ImportationMaterialProgrammingE!B:AN,39,0)</f>
        <v>2203405359</v>
      </c>
      <c r="T100" s="22">
        <f>VLOOKUP(F100,[3]Relatório!$A$1:$AK$65536,29,0)</f>
        <v>44613</v>
      </c>
      <c r="U100" s="22">
        <v>44613</v>
      </c>
      <c r="V100" s="17" t="str">
        <f>VLOOKUP(A100,[2]ImportationMaterialProgrammingE!B:F,5,0)</f>
        <v>VERDE</v>
      </c>
      <c r="W100" s="22">
        <f>VLOOKUP(F100,[3]Relatório!$A$1:$AK$65536,33,0)</f>
        <v>44613</v>
      </c>
      <c r="X100" s="22">
        <v>44613</v>
      </c>
      <c r="Y100" s="18" t="e">
        <f>#N/A</f>
        <v>#N/A</v>
      </c>
      <c r="AB100" s="15" t="str">
        <f>VLOOKUP(A100,[2]ImportationMaterialProgrammingE!B:X,23,0)</f>
        <v>FINALIZADO</v>
      </c>
      <c r="AC100" s="1" t="str">
        <f>IF(AB100="DTA TRANSP","",VLOOKUP(A100,[2]ImportationMaterialProgrammingE!$B:$V,21,0))</f>
        <v>23/02/2022</v>
      </c>
      <c r="AD100" s="1" t="s">
        <v>603</v>
      </c>
      <c r="AE100" s="1" t="e">
        <f>#N/A</f>
        <v>#N/A</v>
      </c>
      <c r="AF100" s="22">
        <f>VLOOKUP(F100,[3]Relatório!$A$1:$AK$65536,36,0)</f>
        <v>44614</v>
      </c>
      <c r="AG100" s="22">
        <v>44614</v>
      </c>
      <c r="AH100" s="3" t="s">
        <v>457</v>
      </c>
      <c r="AJ100" s="24"/>
      <c r="AK100" s="24"/>
      <c r="AL100" s="24"/>
      <c r="AM100" s="24"/>
    </row>
    <row r="101" spans="1:39" hidden="1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VLOOKUP(A101,[2]ImportationMaterialProgrammingE!B$3:C$1048576,2,0)</f>
        <v xml:space="preserve">540200785 </v>
      </c>
      <c r="F101" s="40">
        <v>540200785</v>
      </c>
      <c r="G101" s="3" t="s">
        <v>585</v>
      </c>
      <c r="H101" s="3" t="s">
        <v>452</v>
      </c>
      <c r="I101" s="17" t="e">
        <f>#N/A</f>
        <v>#N/A</v>
      </c>
      <c r="J101" s="15" t="str">
        <f>IF(VLOOKUP(A101,[2]ImportationMaterialProgrammingE!B$4:U$1048576,20,0)=0,"",VLOOKUP(A101,[2]ImportationMaterialProgrammingE!B$4:U$1048576,20,0))</f>
        <v/>
      </c>
      <c r="K101" s="15" t="s">
        <v>587</v>
      </c>
      <c r="L101" s="15" t="str">
        <f>IF(VLOOKUP(A101,[2]ImportationMaterialProgrammingE!B$3:Y$1048576,24,0)&lt;&gt;"","Sim","Não")</f>
        <v>Sim</v>
      </c>
      <c r="M101" s="15" t="str">
        <f>IF(VLOOKUP(A101,[2]ImportationMaterialProgrammingE!B:X,23,0)="DTA TRANSP",VLOOKUP(A101,[2]ImportationMaterialProgrammingE!B:V,21,0),"")</f>
        <v/>
      </c>
      <c r="N101" s="15" t="str">
        <f>IF(VLOOKUP(A101,[2]ImportationMaterialProgrammingE!B:Y,24,0)=0,"",VLOOKUP(A101,[2]ImportationMaterialProgrammingE!B:Y,24,0))</f>
        <v>04/03/2022</v>
      </c>
      <c r="P101" s="3" t="e">
        <f>#N/A</f>
        <v>#N/A</v>
      </c>
      <c r="R101" s="3" t="s">
        <v>586</v>
      </c>
      <c r="S101" s="16" t="str">
        <f>VLOOKUP(A101,[2]ImportationMaterialProgrammingE!B:AN,39,0)</f>
        <v xml:space="preserve">          </v>
      </c>
      <c r="T101" s="22" t="str">
        <f>VLOOKUP(F101,[3]Relatório!$A$1:$AK$65536,29,0)</f>
        <v/>
      </c>
      <c r="U101" s="22" t="s">
        <v>587</v>
      </c>
      <c r="V101" s="17" t="str">
        <f>VLOOKUP(A101,[2]ImportationMaterialProgrammingE!B:F,5,0)</f>
        <v/>
      </c>
      <c r="W101" s="22" t="str">
        <f>VLOOKUP(F101,[3]Relatório!$A$1:$AK$65536,33,0)</f>
        <v/>
      </c>
      <c r="X101" s="22" t="s">
        <v>587</v>
      </c>
      <c r="Y101" s="18" t="e">
        <f>#N/A</f>
        <v>#N/A</v>
      </c>
      <c r="AB101" s="15" t="str">
        <f>VLOOKUP(A101,[2]ImportationMaterialProgrammingE!B:X,23,0)</f>
        <v>DTA EADI</v>
      </c>
      <c r="AC101" s="1" t="str">
        <f>IF(AB101="DTA TRANSP","",VLOOKUP(A101,[2]ImportationMaterialProgrammingE!$B:$V,21,0))</f>
        <v/>
      </c>
      <c r="AD101" s="1" t="s">
        <v>587</v>
      </c>
      <c r="AE101" s="1" t="e">
        <f>#N/A</f>
        <v>#N/A</v>
      </c>
      <c r="AF101" s="22" t="str">
        <f>VLOOKUP(F101,[3]Relatório!$A$1:$AK$65536,36,0)</f>
        <v/>
      </c>
      <c r="AG101" s="22" t="s">
        <v>587</v>
      </c>
      <c r="AJ101" s="24"/>
      <c r="AK101" s="24"/>
      <c r="AL101" s="24"/>
      <c r="AM101" s="24"/>
    </row>
    <row r="102" spans="1:39" hidden="1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VLOOKUP(A102,[2]ImportationMaterialProgrammingE!B$3:C$1048576,2,0)</f>
        <v xml:space="preserve">540200786 </v>
      </c>
      <c r="F102" s="40">
        <v>540200786</v>
      </c>
      <c r="G102" s="3" t="s">
        <v>585</v>
      </c>
      <c r="H102" s="3" t="s">
        <v>452</v>
      </c>
      <c r="I102" s="17" t="e">
        <f>#N/A</f>
        <v>#N/A</v>
      </c>
      <c r="J102" s="15" t="str">
        <f>IF(VLOOKUP(A102,[2]ImportationMaterialProgrammingE!B$4:U$1048576,20,0)=0,"",VLOOKUP(A102,[2]ImportationMaterialProgrammingE!B$4:U$1048576,20,0))</f>
        <v>23/03/2022</v>
      </c>
      <c r="K102" s="15" t="s">
        <v>626</v>
      </c>
      <c r="L102" s="15" t="str">
        <f>IF(VLOOKUP(A102,[2]ImportationMaterialProgrammingE!B$3:Y$1048576,24,0)&lt;&gt;"","Sim","Não")</f>
        <v>Não</v>
      </c>
      <c r="M102" s="15" t="str">
        <f>IF(VLOOKUP(A102,[2]ImportationMaterialProgrammingE!B:X,23,0)="DTA TRANSP",VLOOKUP(A102,[2]ImportationMaterialProgrammingE!B:V,21,0),"")</f>
        <v>22/03/2022</v>
      </c>
      <c r="N102" s="15" t="str">
        <f>IF(VLOOKUP(A102,[2]ImportationMaterialProgrammingE!B:Y,24,0)=0,"",VLOOKUP(A102,[2]ImportationMaterialProgrammingE!B:Y,24,0))</f>
        <v/>
      </c>
      <c r="P102" s="3" t="e">
        <f>#N/A</f>
        <v>#N/A</v>
      </c>
      <c r="R102" s="3" t="s">
        <v>586</v>
      </c>
      <c r="S102" s="16" t="str">
        <f>VLOOKUP(A102,[2]ImportationMaterialProgrammingE!B:AN,39,0)</f>
        <v xml:space="preserve">          </v>
      </c>
      <c r="T102" s="22">
        <f>VLOOKUP(F102,[3]Relatório!$A$1:$AK$65536,29,0)</f>
        <v>44642</v>
      </c>
      <c r="U102" s="22">
        <v>44642</v>
      </c>
      <c r="V102" s="17" t="str">
        <f>VLOOKUP(A102,[2]ImportationMaterialProgrammingE!B:F,5,0)</f>
        <v/>
      </c>
      <c r="W102" s="22">
        <f>VLOOKUP(F102,[3]Relatório!$A$1:$AK$65536,33,0)</f>
        <v>44642</v>
      </c>
      <c r="X102" s="22">
        <v>44642</v>
      </c>
      <c r="Y102" s="18" t="e">
        <f>#N/A</f>
        <v>#N/A</v>
      </c>
      <c r="AB102" s="15" t="str">
        <f>VLOOKUP(A102,[2]ImportationMaterialProgrammingE!B:X,23,0)</f>
        <v>DTA TRANSP</v>
      </c>
      <c r="AC102" s="1" t="str">
        <f>IF(AB102="DTA TRANSP","",VLOOKUP(A102,[2]ImportationMaterialProgrammingE!$B:$V,21,0))</f>
        <v/>
      </c>
      <c r="AD102" s="1" t="s">
        <v>587</v>
      </c>
      <c r="AE102" s="1" t="e">
        <f>#N/A</f>
        <v>#N/A</v>
      </c>
      <c r="AF102" s="22" t="str">
        <f>VLOOKUP(F102,[3]Relatório!$A$1:$AK$65536,36,0)</f>
        <v/>
      </c>
      <c r="AG102" s="22" t="s">
        <v>587</v>
      </c>
      <c r="AJ102" s="24"/>
      <c r="AK102" s="24"/>
      <c r="AL102" s="24"/>
      <c r="AM102" s="24"/>
    </row>
    <row r="103" spans="1:39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VLOOKUP(A103,[2]ImportationMaterialProgrammingE!B$3:C$1048576,2,0)</f>
        <v xml:space="preserve">540200787 </v>
      </c>
      <c r="F103" s="40">
        <v>540200787</v>
      </c>
      <c r="G103" s="3" t="s">
        <v>585</v>
      </c>
      <c r="H103" s="3" t="s">
        <v>452</v>
      </c>
      <c r="I103" s="17" t="e">
        <f>#N/A</f>
        <v>#N/A</v>
      </c>
      <c r="J103" s="15" t="str">
        <f>IF(VLOOKUP(A103,[2]ImportationMaterialProgrammingE!B$4:U$1048576,20,0)=0,"",VLOOKUP(A103,[2]ImportationMaterialProgrammingE!B$4:U$1048576,20,0))</f>
        <v/>
      </c>
      <c r="K103" s="15" t="s">
        <v>587</v>
      </c>
      <c r="L103" s="15" t="str">
        <f>IF(VLOOKUP(A103,[2]ImportationMaterialProgrammingE!B$3:Y$1048576,24,0)&lt;&gt;"","Sim","Não")</f>
        <v>Não</v>
      </c>
      <c r="M103" s="15" t="str">
        <f>IF(VLOOKUP(A103,[2]ImportationMaterialProgrammingE!B:X,23,0)="DTA TRANSP",VLOOKUP(A103,[2]ImportationMaterialProgrammingE!B:V,21,0),"")</f>
        <v/>
      </c>
      <c r="N103" s="15" t="str">
        <f>IF(VLOOKUP(A103,[2]ImportationMaterialProgrammingE!B:Y,24,0)=0,"",VLOOKUP(A103,[2]ImportationMaterialProgrammingE!B:Y,24,0))</f>
        <v/>
      </c>
      <c r="P103" s="3" t="e">
        <f>#N/A</f>
        <v>#N/A</v>
      </c>
      <c r="R103" s="3" t="s">
        <v>586</v>
      </c>
      <c r="S103" s="16" t="str">
        <f>VLOOKUP(A103,[2]ImportationMaterialProgrammingE!B:AN,39,0)</f>
        <v>2204075077</v>
      </c>
      <c r="T103" s="22">
        <f>VLOOKUP(F103,[3]Relatório!$A$1:$AK$65536,29,0)</f>
        <v>44623</v>
      </c>
      <c r="U103" s="22">
        <v>44623</v>
      </c>
      <c r="V103" s="17" t="str">
        <f>VLOOKUP(A103,[2]ImportationMaterialProgrammingE!B:F,5,0)</f>
        <v>VERDE</v>
      </c>
      <c r="W103" s="22">
        <f>VLOOKUP(F103,[3]Relatório!$A$1:$AK$65536,33,0)</f>
        <v>44624</v>
      </c>
      <c r="X103" s="22">
        <v>44624</v>
      </c>
      <c r="Y103" s="18" t="e">
        <f>#N/A</f>
        <v>#N/A</v>
      </c>
      <c r="AB103" s="15" t="str">
        <f>VLOOKUP(A103,[2]ImportationMaterialProgrammingE!B:X,23,0)</f>
        <v/>
      </c>
      <c r="AC103" s="1" t="str">
        <f>IF(AB103="DTA TRANSP","",VLOOKUP(A103,[2]ImportationMaterialProgrammingE!$B:$V,21,0))</f>
        <v/>
      </c>
      <c r="AD103" s="1" t="s">
        <v>587</v>
      </c>
      <c r="AE103" s="1" t="e">
        <f>#N/A</f>
        <v>#N/A</v>
      </c>
      <c r="AF103" s="22">
        <f>VLOOKUP(F103,[3]Relatório!$A$1:$AK$65536,36,0)</f>
        <v>44627</v>
      </c>
      <c r="AG103" s="22">
        <v>44627</v>
      </c>
      <c r="AH103" s="3" t="s">
        <v>457</v>
      </c>
      <c r="AJ103" s="24"/>
      <c r="AK103" s="24"/>
      <c r="AL103" s="24"/>
      <c r="AM103" s="24"/>
    </row>
    <row r="104" spans="1:39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VLOOKUP(A104,[2]ImportationMaterialProgrammingE!B$3:C$1048576,2,0)</f>
        <v xml:space="preserve">540200788 </v>
      </c>
      <c r="F104" s="40">
        <v>540200788</v>
      </c>
      <c r="G104" s="3" t="s">
        <v>585</v>
      </c>
      <c r="H104" s="3" t="s">
        <v>452</v>
      </c>
      <c r="I104" s="17" t="e">
        <f>#N/A</f>
        <v>#N/A</v>
      </c>
      <c r="J104" s="15" t="str">
        <f>IF(VLOOKUP(A104,[2]ImportationMaterialProgrammingE!B$4:U$1048576,20,0)=0,"",VLOOKUP(A104,[2]ImportationMaterialProgrammingE!B$4:U$1048576,20,0))</f>
        <v>22/02/2022</v>
      </c>
      <c r="K104" s="15" t="s">
        <v>601</v>
      </c>
      <c r="L104" s="15" t="str">
        <f>IF(VLOOKUP(A104,[2]ImportationMaterialProgrammingE!B$3:Y$1048576,24,0)&lt;&gt;"","Sim","Não")</f>
        <v>Não</v>
      </c>
      <c r="M104" s="15" t="str">
        <f>IF(VLOOKUP(A104,[2]ImportationMaterialProgrammingE!B:X,23,0)="DTA TRANSP",VLOOKUP(A104,[2]ImportationMaterialProgrammingE!B:V,21,0),"")</f>
        <v/>
      </c>
      <c r="N104" s="15" t="str">
        <f>IF(VLOOKUP(A104,[2]ImportationMaterialProgrammingE!B:Y,24,0)=0,"",VLOOKUP(A104,[2]ImportationMaterialProgrammingE!B:Y,24,0))</f>
        <v/>
      </c>
      <c r="P104" s="3" t="e">
        <f>#N/A</f>
        <v>#N/A</v>
      </c>
      <c r="R104" s="3" t="s">
        <v>586</v>
      </c>
      <c r="S104" s="16" t="str">
        <f>VLOOKUP(A104,[2]ImportationMaterialProgrammingE!B:AN,39,0)</f>
        <v>2203427441</v>
      </c>
      <c r="T104" s="22">
        <f>VLOOKUP(F104,[3]Relatório!$A$1:$AK$65536,29,0)</f>
        <v>44613</v>
      </c>
      <c r="U104" s="22">
        <v>44613</v>
      </c>
      <c r="V104" s="17" t="str">
        <f>VLOOKUP(A104,[2]ImportationMaterialProgrammingE!B:F,5,0)</f>
        <v>VERDE</v>
      </c>
      <c r="W104" s="22">
        <f>VLOOKUP(F104,[3]Relatório!$A$1:$AK$65536,33,0)</f>
        <v>44614</v>
      </c>
      <c r="X104" s="22">
        <v>44614</v>
      </c>
      <c r="Y104" s="18" t="e">
        <f>#N/A</f>
        <v>#N/A</v>
      </c>
      <c r="AB104" s="15" t="str">
        <f>VLOOKUP(A104,[2]ImportationMaterialProgrammingE!B:X,23,0)</f>
        <v>FINALIZADO</v>
      </c>
      <c r="AC104" s="1" t="str">
        <f>IF(AB104="DTA TRANSP","",VLOOKUP(A104,[2]ImportationMaterialProgrammingE!$B:$V,21,0))</f>
        <v>23/02/2022</v>
      </c>
      <c r="AD104" s="1" t="s">
        <v>603</v>
      </c>
      <c r="AE104" s="1" t="e">
        <f>#N/A</f>
        <v>#N/A</v>
      </c>
      <c r="AF104" s="22">
        <f>VLOOKUP(F104,[3]Relatório!$A$1:$AK$65536,36,0)</f>
        <v>44614</v>
      </c>
      <c r="AG104" s="22">
        <v>44614</v>
      </c>
      <c r="AH104" s="3" t="s">
        <v>457</v>
      </c>
      <c r="AJ104" s="24"/>
      <c r="AK104" s="24"/>
      <c r="AL104" s="24"/>
      <c r="AM104" s="24"/>
    </row>
    <row r="105" spans="1:39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VLOOKUP(A105,[2]ImportationMaterialProgrammingE!B$3:C$1048576,2,0)</f>
        <v xml:space="preserve">540200789 </v>
      </c>
      <c r="F105" s="40">
        <v>540200789</v>
      </c>
      <c r="G105" s="3" t="s">
        <v>585</v>
      </c>
      <c r="H105" s="3" t="s">
        <v>452</v>
      </c>
      <c r="I105" s="17" t="e">
        <f>#N/A</f>
        <v>#N/A</v>
      </c>
      <c r="J105" s="15" t="str">
        <f>IF(VLOOKUP(A105,[2]ImportationMaterialProgrammingE!B$4:U$1048576,20,0)=0,"",VLOOKUP(A105,[2]ImportationMaterialProgrammingE!B$4:U$1048576,20,0))</f>
        <v>22/02/2022</v>
      </c>
      <c r="K105" s="15" t="s">
        <v>601</v>
      </c>
      <c r="L105" s="15" t="str">
        <f>IF(VLOOKUP(A105,[2]ImportationMaterialProgrammingE!B$3:Y$1048576,24,0)&lt;&gt;"","Sim","Não")</f>
        <v>Não</v>
      </c>
      <c r="M105" s="15" t="str">
        <f>IF(VLOOKUP(A105,[2]ImportationMaterialProgrammingE!B:X,23,0)="DTA TRANSP",VLOOKUP(A105,[2]ImportationMaterialProgrammingE!B:V,21,0),"")</f>
        <v/>
      </c>
      <c r="N105" s="15" t="str">
        <f>IF(VLOOKUP(A105,[2]ImportationMaterialProgrammingE!B:Y,24,0)=0,"",VLOOKUP(A105,[2]ImportationMaterialProgrammingE!B:Y,24,0))</f>
        <v/>
      </c>
      <c r="P105" s="3" t="e">
        <f>#N/A</f>
        <v>#N/A</v>
      </c>
      <c r="R105" s="3" t="s">
        <v>586</v>
      </c>
      <c r="S105" s="16" t="str">
        <f>VLOOKUP(A105,[2]ImportationMaterialProgrammingE!B:AN,39,0)</f>
        <v>2203427395</v>
      </c>
      <c r="T105" s="22">
        <f>VLOOKUP(F105,[3]Relatório!$A$1:$AK$65536,29,0)</f>
        <v>44613</v>
      </c>
      <c r="U105" s="22">
        <v>44613</v>
      </c>
      <c r="V105" s="17" t="str">
        <f>VLOOKUP(A105,[2]ImportationMaterialProgrammingE!B:F,5,0)</f>
        <v>VERDE</v>
      </c>
      <c r="W105" s="22">
        <f>VLOOKUP(F105,[3]Relatório!$A$1:$AK$65536,33,0)</f>
        <v>44614</v>
      </c>
      <c r="X105" s="22">
        <v>44614</v>
      </c>
      <c r="Y105" s="18" t="e">
        <f>#N/A</f>
        <v>#N/A</v>
      </c>
      <c r="AB105" s="15" t="str">
        <f>VLOOKUP(A105,[2]ImportationMaterialProgrammingE!B:X,23,0)</f>
        <v>FINALIZADO</v>
      </c>
      <c r="AC105" s="1" t="str">
        <f>IF(AB105="DTA TRANSP","",VLOOKUP(A105,[2]ImportationMaterialProgrammingE!$B:$V,21,0))</f>
        <v>22/02/2022</v>
      </c>
      <c r="AD105" s="1" t="s">
        <v>601</v>
      </c>
      <c r="AE105" s="1" t="e">
        <f>#N/A</f>
        <v>#N/A</v>
      </c>
      <c r="AF105" s="22">
        <f>VLOOKUP(F105,[3]Relatório!$A$1:$AK$65536,36,0)</f>
        <v>44614</v>
      </c>
      <c r="AG105" s="22">
        <v>44614</v>
      </c>
      <c r="AH105" s="3" t="s">
        <v>457</v>
      </c>
      <c r="AJ105" s="24"/>
      <c r="AK105" s="24"/>
      <c r="AL105" s="24"/>
      <c r="AM105" s="24"/>
    </row>
    <row r="106" spans="1:39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VLOOKUP(A106,[2]ImportationMaterialProgrammingE!B$3:C$1048576,2,0)</f>
        <v xml:space="preserve">540200790 </v>
      </c>
      <c r="F106" s="40">
        <v>540200790</v>
      </c>
      <c r="G106" s="3" t="s">
        <v>585</v>
      </c>
      <c r="H106" s="3" t="s">
        <v>452</v>
      </c>
      <c r="I106" s="17" t="e">
        <f>#N/A</f>
        <v>#N/A</v>
      </c>
      <c r="J106" s="15" t="str">
        <f>IF(VLOOKUP(A106,[2]ImportationMaterialProgrammingE!B$4:U$1048576,20,0)=0,"",VLOOKUP(A106,[2]ImportationMaterialProgrammingE!B$4:U$1048576,20,0))</f>
        <v>23/02/2022</v>
      </c>
      <c r="K106" s="15" t="s">
        <v>603</v>
      </c>
      <c r="L106" s="15" t="str">
        <f>IF(VLOOKUP(A106,[2]ImportationMaterialProgrammingE!B$3:Y$1048576,24,0)&lt;&gt;"","Sim","Não")</f>
        <v>Não</v>
      </c>
      <c r="M106" s="15" t="str">
        <f>IF(VLOOKUP(A106,[2]ImportationMaterialProgrammingE!B:X,23,0)="DTA TRANSP",VLOOKUP(A106,[2]ImportationMaterialProgrammingE!B:V,21,0),"")</f>
        <v/>
      </c>
      <c r="N106" s="15" t="str">
        <f>IF(VLOOKUP(A106,[2]ImportationMaterialProgrammingE!B:Y,24,0)=0,"",VLOOKUP(A106,[2]ImportationMaterialProgrammingE!B:Y,24,0))</f>
        <v/>
      </c>
      <c r="P106" s="3" t="e">
        <f>#N/A</f>
        <v>#N/A</v>
      </c>
      <c r="R106" s="3" t="s">
        <v>586</v>
      </c>
      <c r="S106" s="16" t="str">
        <f>VLOOKUP(A106,[2]ImportationMaterialProgrammingE!B:AN,39,0)</f>
        <v>2203431520</v>
      </c>
      <c r="T106" s="22">
        <f>VLOOKUP(F106,[3]Relatório!$A$1:$AK$65536,29,0)</f>
        <v>44613</v>
      </c>
      <c r="U106" s="22">
        <v>44613</v>
      </c>
      <c r="V106" s="17" t="str">
        <f>VLOOKUP(A106,[2]ImportationMaterialProgrammingE!B:F,5,0)</f>
        <v>VERDE</v>
      </c>
      <c r="W106" s="22">
        <f>VLOOKUP(F106,[3]Relatório!$A$1:$AK$65536,33,0)</f>
        <v>44614</v>
      </c>
      <c r="X106" s="22">
        <v>44614</v>
      </c>
      <c r="Y106" s="18" t="e">
        <f>#N/A</f>
        <v>#N/A</v>
      </c>
      <c r="AB106" s="15" t="str">
        <f>VLOOKUP(A106,[2]ImportationMaterialProgrammingE!B:X,23,0)</f>
        <v>FINALIZADO</v>
      </c>
      <c r="AC106" s="1" t="str">
        <f>IF(AB106="DTA TRANSP","",VLOOKUP(A106,[2]ImportationMaterialProgrammingE!$B:$V,21,0))</f>
        <v>23/02/2022</v>
      </c>
      <c r="AD106" s="1" t="s">
        <v>603</v>
      </c>
      <c r="AE106" s="1" t="e">
        <f>#N/A</f>
        <v>#N/A</v>
      </c>
      <c r="AF106" s="22">
        <f>VLOOKUP(F106,[3]Relatório!$A$1:$AK$65536,36,0)</f>
        <v>44614</v>
      </c>
      <c r="AG106" s="22">
        <v>44614</v>
      </c>
      <c r="AH106" s="3" t="s">
        <v>457</v>
      </c>
      <c r="AJ106" s="24"/>
      <c r="AK106" s="24"/>
      <c r="AL106" s="24"/>
      <c r="AM106" s="24"/>
    </row>
    <row r="107" spans="1:39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VLOOKUP(A107,[2]ImportationMaterialProgrammingE!B$3:C$1048576,2,0)</f>
        <v xml:space="preserve">540200792 </v>
      </c>
      <c r="F107" s="40">
        <v>540200792</v>
      </c>
      <c r="G107" s="3" t="s">
        <v>585</v>
      </c>
      <c r="H107" s="3" t="s">
        <v>452</v>
      </c>
      <c r="I107" s="17" t="e">
        <f>#N/A</f>
        <v>#N/A</v>
      </c>
      <c r="J107" s="15" t="str">
        <f>IF(VLOOKUP(A107,[2]ImportationMaterialProgrammingE!B$4:U$1048576,20,0)=0,"",VLOOKUP(A107,[2]ImportationMaterialProgrammingE!B$4:U$1048576,20,0))</f>
        <v>22/02/2022</v>
      </c>
      <c r="K107" s="15" t="s">
        <v>601</v>
      </c>
      <c r="L107" s="15" t="str">
        <f>IF(VLOOKUP(A107,[2]ImportationMaterialProgrammingE!B$3:Y$1048576,24,0)&lt;&gt;"","Sim","Não")</f>
        <v>Não</v>
      </c>
      <c r="M107" s="15" t="str">
        <f>IF(VLOOKUP(A107,[2]ImportationMaterialProgrammingE!B:X,23,0)="DTA TRANSP",VLOOKUP(A107,[2]ImportationMaterialProgrammingE!B:V,21,0),"")</f>
        <v/>
      </c>
      <c r="N107" s="15" t="str">
        <f>IF(VLOOKUP(A107,[2]ImportationMaterialProgrammingE!B:Y,24,0)=0,"",VLOOKUP(A107,[2]ImportationMaterialProgrammingE!B:Y,24,0))</f>
        <v/>
      </c>
      <c r="P107" s="3" t="e">
        <f>#N/A</f>
        <v>#N/A</v>
      </c>
      <c r="R107" s="3" t="s">
        <v>586</v>
      </c>
      <c r="S107" s="16" t="str">
        <f>VLOOKUP(A107,[2]ImportationMaterialProgrammingE!B:AN,39,0)</f>
        <v>2203427425</v>
      </c>
      <c r="T107" s="22">
        <f>VLOOKUP(F107,[3]Relatório!$A$1:$AK$65536,29,0)</f>
        <v>44613</v>
      </c>
      <c r="U107" s="22">
        <v>44613</v>
      </c>
      <c r="V107" s="17" t="str">
        <f>VLOOKUP(A107,[2]ImportationMaterialProgrammingE!B:F,5,0)</f>
        <v>VERDE</v>
      </c>
      <c r="W107" s="22">
        <f>VLOOKUP(F107,[3]Relatório!$A$1:$AK$65536,33,0)</f>
        <v>44614</v>
      </c>
      <c r="X107" s="22">
        <v>44614</v>
      </c>
      <c r="Y107" s="18" t="e">
        <f>#N/A</f>
        <v>#N/A</v>
      </c>
      <c r="AB107" s="15" t="str">
        <f>VLOOKUP(A107,[2]ImportationMaterialProgrammingE!B:X,23,0)</f>
        <v>FINALIZADO</v>
      </c>
      <c r="AC107" s="1" t="str">
        <f>IF(AB107="DTA TRANSP","",VLOOKUP(A107,[2]ImportationMaterialProgrammingE!$B:$V,21,0))</f>
        <v>22/02/2022</v>
      </c>
      <c r="AD107" s="1" t="s">
        <v>601</v>
      </c>
      <c r="AE107" s="1" t="e">
        <f>#N/A</f>
        <v>#N/A</v>
      </c>
      <c r="AF107" s="22">
        <f>VLOOKUP(F107,[3]Relatório!$A$1:$AK$65536,36,0)</f>
        <v>44614</v>
      </c>
      <c r="AG107" s="22">
        <v>44614</v>
      </c>
      <c r="AH107" s="3" t="s">
        <v>457</v>
      </c>
      <c r="AJ107" s="24"/>
      <c r="AK107" s="24"/>
      <c r="AL107" s="24"/>
      <c r="AM107" s="24"/>
    </row>
    <row r="108" spans="1:39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VLOOKUP(A108,[2]ImportationMaterialProgrammingE!B$3:C$1048576,2,0)</f>
        <v xml:space="preserve">540200791 </v>
      </c>
      <c r="F108" s="40">
        <v>540200791</v>
      </c>
      <c r="G108" s="3" t="s">
        <v>585</v>
      </c>
      <c r="H108" s="3" t="s">
        <v>452</v>
      </c>
      <c r="I108" s="17" t="e">
        <f>#N/A</f>
        <v>#N/A</v>
      </c>
      <c r="J108" s="15" t="str">
        <f>IF(VLOOKUP(A108,[2]ImportationMaterialProgrammingE!B$4:U$1048576,20,0)=0,"",VLOOKUP(A108,[2]ImportationMaterialProgrammingE!B$4:U$1048576,20,0))</f>
        <v>22/02/2022</v>
      </c>
      <c r="K108" s="15" t="s">
        <v>601</v>
      </c>
      <c r="L108" s="15" t="str">
        <f>IF(VLOOKUP(A108,[2]ImportationMaterialProgrammingE!B$3:Y$1048576,24,0)&lt;&gt;"","Sim","Não")</f>
        <v>Não</v>
      </c>
      <c r="M108" s="15" t="str">
        <f>IF(VLOOKUP(A108,[2]ImportationMaterialProgrammingE!B:X,23,0)="DTA TRANSP",VLOOKUP(A108,[2]ImportationMaterialProgrammingE!B:V,21,0),"")</f>
        <v/>
      </c>
      <c r="N108" s="15" t="str">
        <f>IF(VLOOKUP(A108,[2]ImportationMaterialProgrammingE!B:Y,24,0)=0,"",VLOOKUP(A108,[2]ImportationMaterialProgrammingE!B:Y,24,0))</f>
        <v/>
      </c>
      <c r="P108" s="3" t="e">
        <f>#N/A</f>
        <v>#N/A</v>
      </c>
      <c r="R108" s="3" t="s">
        <v>586</v>
      </c>
      <c r="S108" s="16" t="str">
        <f>VLOOKUP(A108,[2]ImportationMaterialProgrammingE!B:AN,39,0)</f>
        <v>2203410140</v>
      </c>
      <c r="T108" s="22">
        <f>VLOOKUP(F108,[3]Relatório!$A$1:$AK$65536,29,0)</f>
        <v>44613</v>
      </c>
      <c r="U108" s="22">
        <v>44613</v>
      </c>
      <c r="V108" s="17" t="str">
        <f>VLOOKUP(A108,[2]ImportationMaterialProgrammingE!B:F,5,0)</f>
        <v>VERDE</v>
      </c>
      <c r="W108" s="22">
        <f>VLOOKUP(F108,[3]Relatório!$A$1:$AK$65536,33,0)</f>
        <v>44613</v>
      </c>
      <c r="X108" s="22">
        <v>44613</v>
      </c>
      <c r="Y108" s="18" t="e">
        <f>#N/A</f>
        <v>#N/A</v>
      </c>
      <c r="AB108" s="15" t="str">
        <f>VLOOKUP(A108,[2]ImportationMaterialProgrammingE!B:X,23,0)</f>
        <v>FINALIZADO</v>
      </c>
      <c r="AC108" s="1" t="str">
        <f>IF(AB108="DTA TRANSP","",VLOOKUP(A108,[2]ImportationMaterialProgrammingE!$B:$V,21,0))</f>
        <v>22/02/2022</v>
      </c>
      <c r="AD108" s="1" t="s">
        <v>601</v>
      </c>
      <c r="AE108" s="1" t="e">
        <f>#N/A</f>
        <v>#N/A</v>
      </c>
      <c r="AF108" s="22">
        <f>VLOOKUP(F108,[3]Relatório!$A$1:$AK$65536,36,0)</f>
        <v>44613</v>
      </c>
      <c r="AG108" s="22">
        <v>44613</v>
      </c>
      <c r="AH108" s="3" t="s">
        <v>457</v>
      </c>
      <c r="AJ108" s="24"/>
      <c r="AK108" s="24"/>
      <c r="AL108" s="24"/>
      <c r="AM108" s="24"/>
    </row>
    <row r="109" spans="1:39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VLOOKUP(A109,[2]ImportationMaterialProgrammingE!B$3:C$1048576,2,0)</f>
        <v xml:space="preserve">540200793 </v>
      </c>
      <c r="F109" s="40">
        <v>540200793</v>
      </c>
      <c r="G109" s="3" t="s">
        <v>585</v>
      </c>
      <c r="H109" s="3" t="s">
        <v>452</v>
      </c>
      <c r="I109" s="17" t="e">
        <f>#N/A</f>
        <v>#N/A</v>
      </c>
      <c r="J109" s="15" t="str">
        <f>IF(VLOOKUP(A109,[2]ImportationMaterialProgrammingE!B$4:U$1048576,20,0)=0,"",VLOOKUP(A109,[2]ImportationMaterialProgrammingE!B$4:U$1048576,20,0))</f>
        <v>25/02/2022</v>
      </c>
      <c r="K109" s="15" t="s">
        <v>627</v>
      </c>
      <c r="L109" s="15" t="str">
        <f>IF(VLOOKUP(A109,[2]ImportationMaterialProgrammingE!B$3:Y$1048576,24,0)&lt;&gt;"","Sim","Não")</f>
        <v>Não</v>
      </c>
      <c r="M109" s="15" t="str">
        <f>IF(VLOOKUP(A109,[2]ImportationMaterialProgrammingE!B:X,23,0)="DTA TRANSP",VLOOKUP(A109,[2]ImportationMaterialProgrammingE!B:V,21,0),"")</f>
        <v/>
      </c>
      <c r="N109" s="15" t="str">
        <f>IF(VLOOKUP(A109,[2]ImportationMaterialProgrammingE!B:Y,24,0)=0,"",VLOOKUP(A109,[2]ImportationMaterialProgrammingE!B:Y,24,0))</f>
        <v/>
      </c>
      <c r="P109" s="3" t="e">
        <f>#N/A</f>
        <v>#N/A</v>
      </c>
      <c r="R109" s="3" t="s">
        <v>586</v>
      </c>
      <c r="S109" s="16" t="str">
        <f>VLOOKUP(A109,[2]ImportationMaterialProgrammingE!B:AN,39,0)</f>
        <v>2203431872</v>
      </c>
      <c r="T109" s="22">
        <f>VLOOKUP(F109,[3]Relatório!$A$1:$AK$65536,29,0)</f>
        <v>44613</v>
      </c>
      <c r="U109" s="22">
        <v>44613</v>
      </c>
      <c r="V109" s="17" t="str">
        <f>VLOOKUP(A109,[2]ImportationMaterialProgrammingE!B:F,5,0)</f>
        <v>VERDE</v>
      </c>
      <c r="W109" s="22">
        <f>VLOOKUP(F109,[3]Relatório!$A$1:$AK$65536,33,0)</f>
        <v>44614</v>
      </c>
      <c r="X109" s="22">
        <v>44614</v>
      </c>
      <c r="Y109" s="18" t="e">
        <f>#N/A</f>
        <v>#N/A</v>
      </c>
      <c r="AB109" s="15" t="str">
        <f>VLOOKUP(A109,[2]ImportationMaterialProgrammingE!B:X,23,0)</f>
        <v>FINALIZADO</v>
      </c>
      <c r="AC109" s="1" t="str">
        <f>IF(AB109="DTA TRANSP","",VLOOKUP(A109,[2]ImportationMaterialProgrammingE!$B:$V,21,0))</f>
        <v>23/02/2022</v>
      </c>
      <c r="AD109" s="1" t="s">
        <v>603</v>
      </c>
      <c r="AE109" s="1" t="e">
        <f>#N/A</f>
        <v>#N/A</v>
      </c>
      <c r="AF109" s="22">
        <f>VLOOKUP(F109,[3]Relatório!$A$1:$AK$65536,36,0)</f>
        <v>44614</v>
      </c>
      <c r="AG109" s="22">
        <v>44614</v>
      </c>
      <c r="AH109" s="3" t="s">
        <v>457</v>
      </c>
      <c r="AJ109" s="24"/>
      <c r="AK109" s="24"/>
      <c r="AL109" s="24"/>
      <c r="AM109" s="24"/>
    </row>
    <row r="110" spans="1:39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VLOOKUP(A110,[2]ImportationMaterialProgrammingE!B$3:C$1048576,2,0)</f>
        <v xml:space="preserve">540200794 </v>
      </c>
      <c r="F110" s="40">
        <v>540200794</v>
      </c>
      <c r="G110" s="3" t="s">
        <v>585</v>
      </c>
      <c r="H110" s="3" t="s">
        <v>452</v>
      </c>
      <c r="I110" s="17" t="e">
        <f>#N/A</f>
        <v>#N/A</v>
      </c>
      <c r="J110" s="15" t="str">
        <f>IF(VLOOKUP(A110,[2]ImportationMaterialProgrammingE!B$4:U$1048576,20,0)=0,"",VLOOKUP(A110,[2]ImportationMaterialProgrammingE!B$4:U$1048576,20,0))</f>
        <v>11/03/2022</v>
      </c>
      <c r="K110" s="15" t="s">
        <v>607</v>
      </c>
      <c r="L110" s="15" t="str">
        <f>IF(VLOOKUP(A110,[2]ImportationMaterialProgrammingE!B$3:Y$1048576,24,0)&lt;&gt;"","Sim","Não")</f>
        <v>Não</v>
      </c>
      <c r="M110" s="15" t="str">
        <f>IF(VLOOKUP(A110,[2]ImportationMaterialProgrammingE!B:X,23,0)="DTA TRANSP",VLOOKUP(A110,[2]ImportationMaterialProgrammingE!B:V,21,0),"")</f>
        <v/>
      </c>
      <c r="N110" s="15" t="str">
        <f>IF(VLOOKUP(A110,[2]ImportationMaterialProgrammingE!B:Y,24,0)=0,"",VLOOKUP(A110,[2]ImportationMaterialProgrammingE!B:Y,24,0))</f>
        <v/>
      </c>
      <c r="P110" s="3" t="e">
        <f>#N/A</f>
        <v>#N/A</v>
      </c>
      <c r="R110" s="3" t="s">
        <v>586</v>
      </c>
      <c r="S110" s="16" t="str">
        <f>VLOOKUP(A110,[2]ImportationMaterialProgrammingE!B:AN,39,0)</f>
        <v>2204636222</v>
      </c>
      <c r="T110" s="22">
        <f>VLOOKUP(F110,[3]Relatório!$A$1:$AK$65536,29,0)</f>
        <v>44630</v>
      </c>
      <c r="U110" s="22">
        <v>44630</v>
      </c>
      <c r="V110" s="17" t="str">
        <f>VLOOKUP(A110,[2]ImportationMaterialProgrammingE!B:F,5,0)</f>
        <v>VERDE</v>
      </c>
      <c r="W110" s="22">
        <f>VLOOKUP(F110,[3]Relatório!$A$1:$AK$65536,33,0)</f>
        <v>44630</v>
      </c>
      <c r="X110" s="22">
        <v>44630</v>
      </c>
      <c r="Y110" s="18" t="e">
        <f>#N/A</f>
        <v>#N/A</v>
      </c>
      <c r="AB110" s="15" t="str">
        <f>VLOOKUP(A110,[2]ImportationMaterialProgrammingE!B:X,23,0)</f>
        <v>EM DESOVA</v>
      </c>
      <c r="AC110" s="1" t="str">
        <f>IF(AB110="DTA TRANSP","",VLOOKUP(A110,[2]ImportationMaterialProgrammingE!$B:$V,21,0))</f>
        <v>11/03/2022</v>
      </c>
      <c r="AD110" s="1" t="s">
        <v>607</v>
      </c>
      <c r="AE110" s="1" t="e">
        <f>#N/A</f>
        <v>#N/A</v>
      </c>
      <c r="AF110" s="22">
        <f>VLOOKUP(F110,[3]Relatório!$A$1:$AK$65536,36,0)</f>
        <v>44631</v>
      </c>
      <c r="AG110" s="22">
        <v>44631</v>
      </c>
      <c r="AH110" s="3" t="s">
        <v>457</v>
      </c>
      <c r="AJ110" s="24"/>
      <c r="AK110" s="24"/>
      <c r="AL110" s="24"/>
      <c r="AM110" s="24"/>
    </row>
    <row r="111" spans="1:39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VLOOKUP(A111,[2]ImportationMaterialProgrammingE!B$3:C$1048576,2,0)</f>
        <v xml:space="preserve">540200795 </v>
      </c>
      <c r="F111" s="40">
        <v>540200795</v>
      </c>
      <c r="G111" s="3" t="s">
        <v>585</v>
      </c>
      <c r="H111" s="3" t="s">
        <v>452</v>
      </c>
      <c r="I111" s="17" t="e">
        <f>#N/A</f>
        <v>#N/A</v>
      </c>
      <c r="J111" s="15" t="str">
        <f>IF(VLOOKUP(A111,[2]ImportationMaterialProgrammingE!B$4:U$1048576,20,0)=0,"",VLOOKUP(A111,[2]ImportationMaterialProgrammingE!B$4:U$1048576,20,0))</f>
        <v>21/02/2022</v>
      </c>
      <c r="K111" s="15" t="s">
        <v>602</v>
      </c>
      <c r="L111" s="15" t="str">
        <f>IF(VLOOKUP(A111,[2]ImportationMaterialProgrammingE!B$3:Y$1048576,24,0)&lt;&gt;"","Sim","Não")</f>
        <v>Não</v>
      </c>
      <c r="M111" s="15" t="str">
        <f>IF(VLOOKUP(A111,[2]ImportationMaterialProgrammingE!B:X,23,0)="DTA TRANSP",VLOOKUP(A111,[2]ImportationMaterialProgrammingE!B:V,21,0),"")</f>
        <v/>
      </c>
      <c r="N111" s="15" t="str">
        <f>IF(VLOOKUP(A111,[2]ImportationMaterialProgrammingE!B:Y,24,0)=0,"",VLOOKUP(A111,[2]ImportationMaterialProgrammingE!B:Y,24,0))</f>
        <v/>
      </c>
      <c r="P111" s="3" t="e">
        <f>#N/A</f>
        <v>#N/A</v>
      </c>
      <c r="R111" s="3" t="s">
        <v>586</v>
      </c>
      <c r="S111" s="16" t="str">
        <f>VLOOKUP(A111,[2]ImportationMaterialProgrammingE!B:AN,39,0)</f>
        <v>2203405197</v>
      </c>
      <c r="T111" s="22">
        <f>VLOOKUP(F111,[3]Relatório!$A$1:$AK$65536,29,0)</f>
        <v>44613</v>
      </c>
      <c r="U111" s="22">
        <v>44613</v>
      </c>
      <c r="V111" s="17" t="str">
        <f>VLOOKUP(A111,[2]ImportationMaterialProgrammingE!B:F,5,0)</f>
        <v>VERDE</v>
      </c>
      <c r="W111" s="22">
        <f>VLOOKUP(F111,[3]Relatório!$A$1:$AK$65536,33,0)</f>
        <v>44613</v>
      </c>
      <c r="X111" s="22">
        <v>44613</v>
      </c>
      <c r="Y111" s="18" t="e">
        <f>#N/A</f>
        <v>#N/A</v>
      </c>
      <c r="AB111" s="15" t="str">
        <f>VLOOKUP(A111,[2]ImportationMaterialProgrammingE!B:X,23,0)</f>
        <v>FINALIZADO</v>
      </c>
      <c r="AC111" s="1" t="str">
        <f>IF(AB111="DTA TRANSP","",VLOOKUP(A111,[2]ImportationMaterialProgrammingE!$B:$V,21,0))</f>
        <v>22/02/2022</v>
      </c>
      <c r="AD111" s="1" t="s">
        <v>601</v>
      </c>
      <c r="AE111" s="1" t="e">
        <f>#N/A</f>
        <v>#N/A</v>
      </c>
      <c r="AF111" s="22">
        <f>VLOOKUP(F111,[3]Relatório!$A$1:$AK$65536,36,0)</f>
        <v>44613</v>
      </c>
      <c r="AG111" s="22">
        <v>44613</v>
      </c>
      <c r="AH111" s="3" t="s">
        <v>457</v>
      </c>
      <c r="AJ111" s="24"/>
      <c r="AK111" s="24"/>
      <c r="AL111" s="24"/>
      <c r="AM111" s="24"/>
    </row>
    <row r="112" spans="1:39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VLOOKUP(A112,[2]ImportationMaterialProgrammingE!B$3:C$1048576,2,0)</f>
        <v xml:space="preserve">540200796 </v>
      </c>
      <c r="F112" s="40">
        <v>540200796</v>
      </c>
      <c r="G112" s="3" t="s">
        <v>585</v>
      </c>
      <c r="H112" s="3" t="s">
        <v>452</v>
      </c>
      <c r="I112" s="17" t="e">
        <f>#N/A</f>
        <v>#N/A</v>
      </c>
      <c r="J112" s="15" t="str">
        <f>IF(VLOOKUP(A112,[2]ImportationMaterialProgrammingE!B$4:U$1048576,20,0)=0,"",VLOOKUP(A112,[2]ImportationMaterialProgrammingE!B$4:U$1048576,20,0))</f>
        <v>21/02/2022</v>
      </c>
      <c r="K112" s="15" t="s">
        <v>602</v>
      </c>
      <c r="L112" s="15" t="str">
        <f>IF(VLOOKUP(A112,[2]ImportationMaterialProgrammingE!B$3:Y$1048576,24,0)&lt;&gt;"","Sim","Não")</f>
        <v>Não</v>
      </c>
      <c r="M112" s="15" t="str">
        <f>IF(VLOOKUP(A112,[2]ImportationMaterialProgrammingE!B:X,23,0)="DTA TRANSP",VLOOKUP(A112,[2]ImportationMaterialProgrammingE!B:V,21,0),"")</f>
        <v/>
      </c>
      <c r="N112" s="15" t="str">
        <f>IF(VLOOKUP(A112,[2]ImportationMaterialProgrammingE!B:Y,24,0)=0,"",VLOOKUP(A112,[2]ImportationMaterialProgrammingE!B:Y,24,0))</f>
        <v/>
      </c>
      <c r="P112" s="3" t="e">
        <f>#N/A</f>
        <v>#N/A</v>
      </c>
      <c r="R112" s="3" t="s">
        <v>586</v>
      </c>
      <c r="S112" s="16" t="str">
        <f>VLOOKUP(A112,[2]ImportationMaterialProgrammingE!B:AN,39,0)</f>
        <v>2203405235</v>
      </c>
      <c r="T112" s="22">
        <f>VLOOKUP(F112,[3]Relatório!$A$1:$AK$65536,29,0)</f>
        <v>44613</v>
      </c>
      <c r="U112" s="22">
        <v>44613</v>
      </c>
      <c r="V112" s="17" t="str">
        <f>VLOOKUP(A112,[2]ImportationMaterialProgrammingE!B:F,5,0)</f>
        <v>VERDE</v>
      </c>
      <c r="W112" s="22">
        <f>VLOOKUP(F112,[3]Relatório!$A$1:$AK$65536,33,0)</f>
        <v>44613</v>
      </c>
      <c r="X112" s="22">
        <v>44613</v>
      </c>
      <c r="Y112" s="18" t="e">
        <f>#N/A</f>
        <v>#N/A</v>
      </c>
      <c r="AB112" s="15" t="str">
        <f>VLOOKUP(A112,[2]ImportationMaterialProgrammingE!B:X,23,0)</f>
        <v>FINALIZADO</v>
      </c>
      <c r="AC112" s="1" t="str">
        <f>IF(AB112="DTA TRANSP","",VLOOKUP(A112,[2]ImportationMaterialProgrammingE!$B:$V,21,0))</f>
        <v>22/02/2022</v>
      </c>
      <c r="AD112" s="1" t="s">
        <v>601</v>
      </c>
      <c r="AE112" s="1" t="e">
        <f>#N/A</f>
        <v>#N/A</v>
      </c>
      <c r="AF112" s="22">
        <f>VLOOKUP(F112,[3]Relatório!$A$1:$AK$65536,36,0)</f>
        <v>44613</v>
      </c>
      <c r="AG112" s="22">
        <v>44613</v>
      </c>
      <c r="AH112" s="3" t="s">
        <v>457</v>
      </c>
      <c r="AJ112" s="24"/>
      <c r="AK112" s="24"/>
      <c r="AL112" s="24"/>
      <c r="AM112" s="24"/>
    </row>
    <row r="113" spans="1:39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VLOOKUP(A113,[2]ImportationMaterialProgrammingE!B$3:C$1048576,2,0)</f>
        <v xml:space="preserve">540200797 </v>
      </c>
      <c r="F113" s="40">
        <v>540200797</v>
      </c>
      <c r="G113" s="3" t="s">
        <v>585</v>
      </c>
      <c r="H113" s="3" t="s">
        <v>452</v>
      </c>
      <c r="I113" s="17" t="e">
        <f>#N/A</f>
        <v>#N/A</v>
      </c>
      <c r="J113" s="15" t="str">
        <f>IF(VLOOKUP(A113,[2]ImportationMaterialProgrammingE!B$4:U$1048576,20,0)=0,"",VLOOKUP(A113,[2]ImportationMaterialProgrammingE!B$4:U$1048576,20,0))</f>
        <v>21/03/2022</v>
      </c>
      <c r="K113" s="15" t="s">
        <v>612</v>
      </c>
      <c r="L113" s="15" t="str">
        <f>IF(VLOOKUP(A113,[2]ImportationMaterialProgrammingE!B$3:Y$1048576,24,0)&lt;&gt;"","Sim","Não")</f>
        <v>Não</v>
      </c>
      <c r="M113" s="15" t="str">
        <f>IF(VLOOKUP(A113,[2]ImportationMaterialProgrammingE!B:X,23,0)="DTA TRANSP",VLOOKUP(A113,[2]ImportationMaterialProgrammingE!B:V,21,0),"")</f>
        <v/>
      </c>
      <c r="N113" s="15" t="str">
        <f>IF(VLOOKUP(A113,[2]ImportationMaterialProgrammingE!B:Y,24,0)=0,"",VLOOKUP(A113,[2]ImportationMaterialProgrammingE!B:Y,24,0))</f>
        <v/>
      </c>
      <c r="P113" s="3" t="e">
        <f>#N/A</f>
        <v>#N/A</v>
      </c>
      <c r="R113" s="3" t="s">
        <v>586</v>
      </c>
      <c r="S113" s="16" t="str">
        <f>VLOOKUP(A113,[2]ImportationMaterialProgrammingE!B:AN,39,0)</f>
        <v>2204631824</v>
      </c>
      <c r="T113" s="22">
        <f>VLOOKUP(F113,[3]Relatório!$A$1:$AK$65536,29,0)</f>
        <v>44630</v>
      </c>
      <c r="U113" s="22">
        <v>44630</v>
      </c>
      <c r="V113" s="17" t="str">
        <f>VLOOKUP(A113,[2]ImportationMaterialProgrammingE!B:F,5,0)</f>
        <v>VERDE</v>
      </c>
      <c r="W113" s="22">
        <f>VLOOKUP(F113,[3]Relatório!$A$1:$AK$65536,33,0)</f>
        <v>44630</v>
      </c>
      <c r="X113" s="22">
        <v>44630</v>
      </c>
      <c r="Y113" s="18" t="e">
        <f>#N/A</f>
        <v>#N/A</v>
      </c>
      <c r="AB113" s="15" t="str">
        <f>VLOOKUP(A113,[2]ImportationMaterialProgrammingE!B:X,23,0)</f>
        <v>MBB</v>
      </c>
      <c r="AC113" s="1" t="str">
        <f>IF(AB113="DTA TRANSP","",VLOOKUP(A113,[2]ImportationMaterialProgrammingE!$B:$V,21,0))</f>
        <v>21/03/2022</v>
      </c>
      <c r="AD113" s="1" t="s">
        <v>612</v>
      </c>
      <c r="AE113" s="1" t="e">
        <f>#N/A</f>
        <v>#N/A</v>
      </c>
      <c r="AF113" s="22">
        <f>VLOOKUP(F113,[3]Relatório!$A$1:$AK$65536,36,0)</f>
        <v>44638</v>
      </c>
      <c r="AG113" s="22">
        <v>44638</v>
      </c>
      <c r="AJ113" s="24"/>
      <c r="AK113" s="24"/>
      <c r="AL113" s="24"/>
      <c r="AM113" s="24"/>
    </row>
    <row r="114" spans="1:39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VLOOKUP(A114,[2]ImportationMaterialProgrammingE!B$3:C$1048576,2,0)</f>
        <v xml:space="preserve">540200807 </v>
      </c>
      <c r="F114" s="40">
        <v>540200807</v>
      </c>
      <c r="G114" s="3" t="s">
        <v>585</v>
      </c>
      <c r="H114" s="3" t="s">
        <v>452</v>
      </c>
      <c r="I114" s="17" t="e">
        <f>#N/A</f>
        <v>#N/A</v>
      </c>
      <c r="J114" s="15" t="str">
        <f>IF(VLOOKUP(A114,[2]ImportationMaterialProgrammingE!B$4:U$1048576,20,0)=0,"",VLOOKUP(A114,[2]ImportationMaterialProgrammingE!B$4:U$1048576,20,0))</f>
        <v>23/02/2022</v>
      </c>
      <c r="K114" s="15" t="s">
        <v>603</v>
      </c>
      <c r="L114" s="15" t="str">
        <f>IF(VLOOKUP(A114,[2]ImportationMaterialProgrammingE!B$3:Y$1048576,24,0)&lt;&gt;"","Sim","Não")</f>
        <v>Não</v>
      </c>
      <c r="M114" s="15" t="str">
        <f>IF(VLOOKUP(A114,[2]ImportationMaterialProgrammingE!B:X,23,0)="DTA TRANSP",VLOOKUP(A114,[2]ImportationMaterialProgrammingE!B:V,21,0),"")</f>
        <v/>
      </c>
      <c r="N114" s="15" t="str">
        <f>IF(VLOOKUP(A114,[2]ImportationMaterialProgrammingE!B:Y,24,0)=0,"",VLOOKUP(A114,[2]ImportationMaterialProgrammingE!B:Y,24,0))</f>
        <v/>
      </c>
      <c r="P114" s="3" t="e">
        <f>#N/A</f>
        <v>#N/A</v>
      </c>
      <c r="R114" s="3" t="s">
        <v>586</v>
      </c>
      <c r="S114" s="16" t="str">
        <f>VLOOKUP(A114,[2]ImportationMaterialProgrammingE!B:AN,39,0)</f>
        <v>2203545690</v>
      </c>
      <c r="T114" s="22">
        <f>VLOOKUP(F114,[3]Relatório!$A$1:$AK$65536,29,0)</f>
        <v>44614</v>
      </c>
      <c r="U114" s="22">
        <v>44614</v>
      </c>
      <c r="V114" s="17" t="str">
        <f>VLOOKUP(A114,[2]ImportationMaterialProgrammingE!B:F,5,0)</f>
        <v>VERDE</v>
      </c>
      <c r="W114" s="22">
        <f>VLOOKUP(F114,[3]Relatório!$A$1:$AK$65536,33,0)</f>
        <v>44615</v>
      </c>
      <c r="X114" s="22">
        <v>44615</v>
      </c>
      <c r="Y114" s="18" t="e">
        <f>#N/A</f>
        <v>#N/A</v>
      </c>
      <c r="AB114" s="15" t="str">
        <f>VLOOKUP(A114,[2]ImportationMaterialProgrammingE!B:X,23,0)</f>
        <v>FINALIZADO</v>
      </c>
      <c r="AC114" s="1" t="str">
        <f>IF(AB114="DTA TRANSP","",VLOOKUP(A114,[2]ImportationMaterialProgrammingE!$B:$V,21,0))</f>
        <v>23/02/2022</v>
      </c>
      <c r="AD114" s="1" t="s">
        <v>603</v>
      </c>
      <c r="AE114" s="1" t="e">
        <f>#N/A</f>
        <v>#N/A</v>
      </c>
      <c r="AF114" s="22">
        <f>VLOOKUP(F114,[3]Relatório!$A$1:$AK$65536,36,0)</f>
        <v>44615</v>
      </c>
      <c r="AG114" s="22">
        <v>44615</v>
      </c>
      <c r="AH114" s="3" t="s">
        <v>457</v>
      </c>
      <c r="AJ114" s="24"/>
      <c r="AK114" s="24"/>
      <c r="AL114" s="24"/>
      <c r="AM114" s="24"/>
    </row>
    <row r="115" spans="1:39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VLOOKUP(A115,[2]ImportationMaterialProgrammingE!B$3:C$1048576,2,0)</f>
        <v xml:space="preserve">540200806 </v>
      </c>
      <c r="F115" s="40">
        <v>540200806</v>
      </c>
      <c r="G115" s="3" t="s">
        <v>585</v>
      </c>
      <c r="H115" s="3" t="s">
        <v>452</v>
      </c>
      <c r="I115" s="17" t="e">
        <f>#N/A</f>
        <v>#N/A</v>
      </c>
      <c r="J115" s="15" t="str">
        <f>IF(VLOOKUP(A115,[2]ImportationMaterialProgrammingE!B$4:U$1048576,20,0)=0,"",VLOOKUP(A115,[2]ImportationMaterialProgrammingE!B$4:U$1048576,20,0))</f>
        <v>23/02/2022</v>
      </c>
      <c r="K115" s="15" t="s">
        <v>603</v>
      </c>
      <c r="L115" s="15" t="str">
        <f>IF(VLOOKUP(A115,[2]ImportationMaterialProgrammingE!B$3:Y$1048576,24,0)&lt;&gt;"","Sim","Não")</f>
        <v>Não</v>
      </c>
      <c r="M115" s="15" t="str">
        <f>IF(VLOOKUP(A115,[2]ImportationMaterialProgrammingE!B:X,23,0)="DTA TRANSP",VLOOKUP(A115,[2]ImportationMaterialProgrammingE!B:V,21,0),"")</f>
        <v/>
      </c>
      <c r="N115" s="15" t="str">
        <f>IF(VLOOKUP(A115,[2]ImportationMaterialProgrammingE!B:Y,24,0)=0,"",VLOOKUP(A115,[2]ImportationMaterialProgrammingE!B:Y,24,0))</f>
        <v/>
      </c>
      <c r="P115" s="3" t="e">
        <f>#N/A</f>
        <v>#N/A</v>
      </c>
      <c r="R115" s="3" t="s">
        <v>586</v>
      </c>
      <c r="S115" s="16" t="str">
        <f>VLOOKUP(A115,[2]ImportationMaterialProgrammingE!B:AN,39,0)</f>
        <v>2203545681</v>
      </c>
      <c r="T115" s="22">
        <f>VLOOKUP(F115,[3]Relatório!$A$1:$AK$65536,29,0)</f>
        <v>44614</v>
      </c>
      <c r="U115" s="22">
        <v>44614</v>
      </c>
      <c r="V115" s="17" t="str">
        <f>VLOOKUP(A115,[2]ImportationMaterialProgrammingE!B:F,5,0)</f>
        <v>VERDE</v>
      </c>
      <c r="W115" s="22">
        <f>VLOOKUP(F115,[3]Relatório!$A$1:$AK$65536,33,0)</f>
        <v>44615</v>
      </c>
      <c r="X115" s="22">
        <v>44615</v>
      </c>
      <c r="Y115" s="18" t="e">
        <f>#N/A</f>
        <v>#N/A</v>
      </c>
      <c r="AB115" s="15" t="str">
        <f>VLOOKUP(A115,[2]ImportationMaterialProgrammingE!B:X,23,0)</f>
        <v>FINALIZADO</v>
      </c>
      <c r="AC115" s="1" t="str">
        <f>IF(AB115="DTA TRANSP","",VLOOKUP(A115,[2]ImportationMaterialProgrammingE!$B:$V,21,0))</f>
        <v>23/02/2022</v>
      </c>
      <c r="AD115" s="1" t="s">
        <v>603</v>
      </c>
      <c r="AE115" s="1" t="e">
        <f>#N/A</f>
        <v>#N/A</v>
      </c>
      <c r="AF115" s="22">
        <f>VLOOKUP(F115,[3]Relatório!$A$1:$AK$65536,36,0)</f>
        <v>44615</v>
      </c>
      <c r="AG115" s="22">
        <v>44615</v>
      </c>
      <c r="AH115" s="3" t="s">
        <v>457</v>
      </c>
      <c r="AJ115" s="24"/>
      <c r="AK115" s="24"/>
      <c r="AL115" s="24"/>
      <c r="AM115" s="24"/>
    </row>
    <row r="116" spans="1:39" hidden="1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VLOOKUP(A116,[2]ImportationMaterialProgrammingE!B$3:C$1048576,2,0)</f>
        <v xml:space="preserve">540200798 </v>
      </c>
      <c r="F116" s="40">
        <v>540200798</v>
      </c>
      <c r="G116" s="3" t="s">
        <v>585</v>
      </c>
      <c r="H116" s="3" t="s">
        <v>452</v>
      </c>
      <c r="I116" s="17" t="e">
        <f>#N/A</f>
        <v>#N/A</v>
      </c>
      <c r="J116" s="15" t="str">
        <f>IF(VLOOKUP(A116,[2]ImportationMaterialProgrammingE!B$4:U$1048576,20,0)=0,"",VLOOKUP(A116,[2]ImportationMaterialProgrammingE!B$4:U$1048576,20,0))</f>
        <v/>
      </c>
      <c r="K116" s="15" t="s">
        <v>587</v>
      </c>
      <c r="L116" s="15" t="str">
        <f>IF(VLOOKUP(A116,[2]ImportationMaterialProgrammingE!B$3:Y$1048576,24,0)&lt;&gt;"","Sim","Não")</f>
        <v>Não</v>
      </c>
      <c r="M116" s="15" t="str">
        <f>IF(VLOOKUP(A116,[2]ImportationMaterialProgrammingE!B:X,23,0)="DTA TRANSP",VLOOKUP(A116,[2]ImportationMaterialProgrammingE!B:V,21,0),"")</f>
        <v>16/03/2022</v>
      </c>
      <c r="N116" s="15" t="str">
        <f>IF(VLOOKUP(A116,[2]ImportationMaterialProgrammingE!B:Y,24,0)=0,"",VLOOKUP(A116,[2]ImportationMaterialProgrammingE!B:Y,24,0))</f>
        <v/>
      </c>
      <c r="P116" s="3" t="e">
        <f>#N/A</f>
        <v>#N/A</v>
      </c>
      <c r="R116" s="3" t="s">
        <v>586</v>
      </c>
      <c r="S116" s="16" t="str">
        <f>VLOOKUP(A116,[2]ImportationMaterialProgrammingE!B:AN,39,0)</f>
        <v>2205127739</v>
      </c>
      <c r="T116" s="22">
        <f>VLOOKUP(F116,[3]Relatório!$A$1:$AK$65536,29,0)</f>
        <v>44637</v>
      </c>
      <c r="U116" s="22">
        <v>44637</v>
      </c>
      <c r="V116" s="17" t="str">
        <f>VLOOKUP(A116,[2]ImportationMaterialProgrammingE!B:F,5,0)</f>
        <v>VERDE</v>
      </c>
      <c r="W116" s="22">
        <f>VLOOKUP(F116,[3]Relatório!$A$1:$AK$65536,33,0)</f>
        <v>44637</v>
      </c>
      <c r="X116" s="22">
        <v>44637</v>
      </c>
      <c r="Y116" s="18" t="e">
        <f>#N/A</f>
        <v>#N/A</v>
      </c>
      <c r="AB116" s="15" t="str">
        <f>VLOOKUP(A116,[2]ImportationMaterialProgrammingE!B:X,23,0)</f>
        <v>DTA TRANSP</v>
      </c>
      <c r="AC116" s="1" t="str">
        <f>IF(AB116="DTA TRANSP","",VLOOKUP(A116,[2]ImportationMaterialProgrammingE!$B:$V,21,0))</f>
        <v/>
      </c>
      <c r="AD116" s="1" t="s">
        <v>587</v>
      </c>
      <c r="AE116" s="1" t="e">
        <f>#N/A</f>
        <v>#N/A</v>
      </c>
      <c r="AF116" s="22" t="str">
        <f>VLOOKUP(F116,[3]Relatório!$A$1:$AK$65536,36,0)</f>
        <v/>
      </c>
      <c r="AG116" s="22" t="s">
        <v>587</v>
      </c>
      <c r="AJ116" s="24"/>
      <c r="AK116" s="24"/>
      <c r="AL116" s="24"/>
      <c r="AM116" s="24"/>
    </row>
    <row r="117" spans="1:39" hidden="1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VLOOKUP(A117,[2]ImportationMaterialProgrammingE!B$3:C$1048576,2,0)</f>
        <v xml:space="preserve">540200799 </v>
      </c>
      <c r="F117" s="40">
        <v>540200799</v>
      </c>
      <c r="G117" s="3" t="s">
        <v>585</v>
      </c>
      <c r="H117" s="3" t="s">
        <v>452</v>
      </c>
      <c r="I117" s="17" t="e">
        <f>#N/A</f>
        <v>#N/A</v>
      </c>
      <c r="J117" s="15" t="str">
        <f>IF(VLOOKUP(A117,[2]ImportationMaterialProgrammingE!B$4:U$1048576,20,0)=0,"",VLOOKUP(A117,[2]ImportationMaterialProgrammingE!B$4:U$1048576,20,0))</f>
        <v/>
      </c>
      <c r="K117" s="15" t="s">
        <v>587</v>
      </c>
      <c r="L117" s="15" t="str">
        <f>IF(VLOOKUP(A117,[2]ImportationMaterialProgrammingE!B$3:Y$1048576,24,0)&lt;&gt;"","Sim","Não")</f>
        <v>Sim</v>
      </c>
      <c r="M117" s="15" t="str">
        <f>IF(VLOOKUP(A117,[2]ImportationMaterialProgrammingE!B:X,23,0)="DTA TRANSP",VLOOKUP(A117,[2]ImportationMaterialProgrammingE!B:V,21,0),"")</f>
        <v/>
      </c>
      <c r="N117" s="15" t="str">
        <f>IF(VLOOKUP(A117,[2]ImportationMaterialProgrammingE!B:Y,24,0)=0,"",VLOOKUP(A117,[2]ImportationMaterialProgrammingE!B:Y,24,0))</f>
        <v>04/03/2022</v>
      </c>
      <c r="P117" s="3" t="e">
        <f>#N/A</f>
        <v>#N/A</v>
      </c>
      <c r="R117" s="3" t="s">
        <v>586</v>
      </c>
      <c r="S117" s="16" t="str">
        <f>VLOOKUP(A117,[2]ImportationMaterialProgrammingE!B:AN,39,0)</f>
        <v xml:space="preserve">          </v>
      </c>
      <c r="T117" s="22" t="str">
        <f>VLOOKUP(F117,[3]Relatório!$A$1:$AK$65536,29,0)</f>
        <v/>
      </c>
      <c r="U117" s="22" t="s">
        <v>587</v>
      </c>
      <c r="V117" s="17" t="str">
        <f>VLOOKUP(A117,[2]ImportationMaterialProgrammingE!B:F,5,0)</f>
        <v/>
      </c>
      <c r="W117" s="22" t="str">
        <f>VLOOKUP(F117,[3]Relatório!$A$1:$AK$65536,33,0)</f>
        <v/>
      </c>
      <c r="X117" s="22" t="s">
        <v>587</v>
      </c>
      <c r="Y117" s="18" t="e">
        <f>#N/A</f>
        <v>#N/A</v>
      </c>
      <c r="AB117" s="15" t="str">
        <f>VLOOKUP(A117,[2]ImportationMaterialProgrammingE!B:X,23,0)</f>
        <v>DTA EADI</v>
      </c>
      <c r="AC117" s="1" t="str">
        <f>IF(AB117="DTA TRANSP","",VLOOKUP(A117,[2]ImportationMaterialProgrammingE!$B:$V,21,0))</f>
        <v/>
      </c>
      <c r="AD117" s="1" t="s">
        <v>587</v>
      </c>
      <c r="AE117" s="1" t="e">
        <f>#N/A</f>
        <v>#N/A</v>
      </c>
      <c r="AF117" s="22" t="str">
        <f>VLOOKUP(F117,[3]Relatório!$A$1:$AK$65536,36,0)</f>
        <v/>
      </c>
      <c r="AG117" s="22" t="s">
        <v>587</v>
      </c>
      <c r="AJ117" s="24"/>
      <c r="AK117" s="24"/>
      <c r="AL117" s="24"/>
      <c r="AM117" s="24"/>
    </row>
    <row r="118" spans="1:39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VLOOKUP(A118,[2]ImportationMaterialProgrammingE!B$3:C$1048576,2,0)</f>
        <v xml:space="preserve">540200801 </v>
      </c>
      <c r="F118" s="40">
        <v>540200801</v>
      </c>
      <c r="G118" s="3" t="s">
        <v>585</v>
      </c>
      <c r="H118" s="3" t="s">
        <v>452</v>
      </c>
      <c r="I118" s="17" t="e">
        <f>#N/A</f>
        <v>#N/A</v>
      </c>
      <c r="J118" s="15" t="str">
        <f>IF(VLOOKUP(A118,[2]ImportationMaterialProgrammingE!B$4:U$1048576,20,0)=0,"",VLOOKUP(A118,[2]ImportationMaterialProgrammingE!B$4:U$1048576,20,0))</f>
        <v>22/02/2022</v>
      </c>
      <c r="K118" s="15" t="s">
        <v>601</v>
      </c>
      <c r="L118" s="15" t="str">
        <f>IF(VLOOKUP(A118,[2]ImportationMaterialProgrammingE!B$3:Y$1048576,24,0)&lt;&gt;"","Sim","Não")</f>
        <v>Não</v>
      </c>
      <c r="M118" s="15" t="str">
        <f>IF(VLOOKUP(A118,[2]ImportationMaterialProgrammingE!B:X,23,0)="DTA TRANSP",VLOOKUP(A118,[2]ImportationMaterialProgrammingE!B:V,21,0),"")</f>
        <v/>
      </c>
      <c r="N118" s="15" t="str">
        <f>IF(VLOOKUP(A118,[2]ImportationMaterialProgrammingE!B:Y,24,0)=0,"",VLOOKUP(A118,[2]ImportationMaterialProgrammingE!B:Y,24,0))</f>
        <v/>
      </c>
      <c r="P118" s="3" t="e">
        <f>#N/A</f>
        <v>#N/A</v>
      </c>
      <c r="R118" s="3" t="s">
        <v>586</v>
      </c>
      <c r="S118" s="16" t="str">
        <f>VLOOKUP(A118,[2]ImportationMaterialProgrammingE!B:AN,39,0)</f>
        <v>2203410158</v>
      </c>
      <c r="T118" s="22">
        <f>VLOOKUP(F118,[3]Relatório!$A$1:$AK$65536,29,0)</f>
        <v>44613</v>
      </c>
      <c r="U118" s="22">
        <v>44613</v>
      </c>
      <c r="V118" s="17" t="str">
        <f>VLOOKUP(A118,[2]ImportationMaterialProgrammingE!B:F,5,0)</f>
        <v>VERDE</v>
      </c>
      <c r="W118" s="22">
        <f>VLOOKUP(F118,[3]Relatório!$A$1:$AK$65536,33,0)</f>
        <v>44613</v>
      </c>
      <c r="X118" s="22">
        <v>44613</v>
      </c>
      <c r="Y118" s="18" t="e">
        <f>#N/A</f>
        <v>#N/A</v>
      </c>
      <c r="AB118" s="15" t="str">
        <f>VLOOKUP(A118,[2]ImportationMaterialProgrammingE!B:X,23,0)</f>
        <v>FINALIZADO</v>
      </c>
      <c r="AC118" s="1" t="str">
        <f>IF(AB118="DTA TRANSP","",VLOOKUP(A118,[2]ImportationMaterialProgrammingE!$B:$V,21,0))</f>
        <v>22/02/2022</v>
      </c>
      <c r="AD118" s="1" t="s">
        <v>601</v>
      </c>
      <c r="AE118" s="1" t="e">
        <f>#N/A</f>
        <v>#N/A</v>
      </c>
      <c r="AF118" s="22">
        <f>VLOOKUP(F118,[3]Relatório!$A$1:$AK$65536,36,0)</f>
        <v>44613</v>
      </c>
      <c r="AG118" s="22">
        <v>44613</v>
      </c>
      <c r="AH118" s="3" t="s">
        <v>457</v>
      </c>
      <c r="AJ118" s="24"/>
      <c r="AK118" s="24"/>
      <c r="AL118" s="24"/>
      <c r="AM118" s="24"/>
    </row>
    <row r="119" spans="1:39" hidden="1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VLOOKUP(A119,[2]ImportationMaterialProgrammingE!B$3:C$1048576,2,0)</f>
        <v xml:space="preserve">540200800 </v>
      </c>
      <c r="F119" s="40">
        <v>540200800</v>
      </c>
      <c r="G119" s="3" t="s">
        <v>585</v>
      </c>
      <c r="H119" s="3" t="s">
        <v>452</v>
      </c>
      <c r="I119" s="17" t="e">
        <f>#N/A</f>
        <v>#N/A</v>
      </c>
      <c r="J119" s="15" t="str">
        <f>IF(VLOOKUP(A119,[2]ImportationMaterialProgrammingE!B$4:U$1048576,20,0)=0,"",VLOOKUP(A119,[2]ImportationMaterialProgrammingE!B$4:U$1048576,20,0))</f>
        <v/>
      </c>
      <c r="K119" s="15" t="s">
        <v>587</v>
      </c>
      <c r="L119" s="15" t="str">
        <f>IF(VLOOKUP(A119,[2]ImportationMaterialProgrammingE!B$3:Y$1048576,24,0)&lt;&gt;"","Sim","Não")</f>
        <v>Sim</v>
      </c>
      <c r="M119" s="15" t="str">
        <f>IF(VLOOKUP(A119,[2]ImportationMaterialProgrammingE!B:X,23,0)="DTA TRANSP",VLOOKUP(A119,[2]ImportationMaterialProgrammingE!B:V,21,0),"")</f>
        <v/>
      </c>
      <c r="N119" s="15" t="str">
        <f>IF(VLOOKUP(A119,[2]ImportationMaterialProgrammingE!B:Y,24,0)=0,"",VLOOKUP(A119,[2]ImportationMaterialProgrammingE!B:Y,24,0))</f>
        <v>04/03/2022</v>
      </c>
      <c r="P119" s="3" t="e">
        <f>#N/A</f>
        <v>#N/A</v>
      </c>
      <c r="R119" s="3" t="s">
        <v>586</v>
      </c>
      <c r="S119" s="16" t="str">
        <f>VLOOKUP(A119,[2]ImportationMaterialProgrammingE!B:AN,39,0)</f>
        <v xml:space="preserve">          </v>
      </c>
      <c r="T119" s="22" t="str">
        <f>VLOOKUP(F119,[3]Relatório!$A$1:$AK$65536,29,0)</f>
        <v/>
      </c>
      <c r="U119" s="22" t="s">
        <v>587</v>
      </c>
      <c r="V119" s="17" t="str">
        <f>VLOOKUP(A119,[2]ImportationMaterialProgrammingE!B:F,5,0)</f>
        <v/>
      </c>
      <c r="W119" s="22" t="str">
        <f>VLOOKUP(F119,[3]Relatório!$A$1:$AK$65536,33,0)</f>
        <v/>
      </c>
      <c r="X119" s="22" t="s">
        <v>587</v>
      </c>
      <c r="Y119" s="18" t="e">
        <f>#N/A</f>
        <v>#N/A</v>
      </c>
      <c r="AB119" s="15" t="str">
        <f>VLOOKUP(A119,[2]ImportationMaterialProgrammingE!B:X,23,0)</f>
        <v>DTA EADI</v>
      </c>
      <c r="AC119" s="1" t="str">
        <f>IF(AB119="DTA TRANSP","",VLOOKUP(A119,[2]ImportationMaterialProgrammingE!$B:$V,21,0))</f>
        <v/>
      </c>
      <c r="AD119" s="1" t="s">
        <v>587</v>
      </c>
      <c r="AE119" s="1" t="e">
        <f>#N/A</f>
        <v>#N/A</v>
      </c>
      <c r="AF119" s="22" t="str">
        <f>VLOOKUP(F119,[3]Relatório!$A$1:$AK$65536,36,0)</f>
        <v/>
      </c>
      <c r="AG119" s="22" t="s">
        <v>587</v>
      </c>
      <c r="AJ119" s="24"/>
      <c r="AK119" s="24"/>
      <c r="AL119" s="24"/>
      <c r="AM119" s="24"/>
    </row>
    <row r="120" spans="1:39" hidden="1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VLOOKUP(A120,[2]ImportationMaterialProgrammingE!B$3:C$1048576,2,0)</f>
        <v xml:space="preserve">540200802 </v>
      </c>
      <c r="F120" s="40">
        <v>540200802</v>
      </c>
      <c r="G120" s="3" t="s">
        <v>585</v>
      </c>
      <c r="H120" s="3" t="s">
        <v>452</v>
      </c>
      <c r="I120" s="17" t="e">
        <f>#N/A</f>
        <v>#N/A</v>
      </c>
      <c r="J120" s="15" t="str">
        <f>IF(VLOOKUP(A120,[2]ImportationMaterialProgrammingE!B$4:U$1048576,20,0)=0,"",VLOOKUP(A120,[2]ImportationMaterialProgrammingE!B$4:U$1048576,20,0))</f>
        <v/>
      </c>
      <c r="K120" s="15" t="s">
        <v>587</v>
      </c>
      <c r="L120" s="15" t="str">
        <f>IF(VLOOKUP(A120,[2]ImportationMaterialProgrammingE!B$3:Y$1048576,24,0)&lt;&gt;"","Sim","Não")</f>
        <v>Sim</v>
      </c>
      <c r="M120" s="15" t="str">
        <f>IF(VLOOKUP(A120,[2]ImportationMaterialProgrammingE!B:X,23,0)="DTA TRANSP",VLOOKUP(A120,[2]ImportationMaterialProgrammingE!B:V,21,0),"")</f>
        <v/>
      </c>
      <c r="N120" s="15" t="str">
        <f>IF(VLOOKUP(A120,[2]ImportationMaterialProgrammingE!B:Y,24,0)=0,"",VLOOKUP(A120,[2]ImportationMaterialProgrammingE!B:Y,24,0))</f>
        <v>04/03/2022</v>
      </c>
      <c r="P120" s="3" t="e">
        <f>#N/A</f>
        <v>#N/A</v>
      </c>
      <c r="R120" s="3" t="s">
        <v>586</v>
      </c>
      <c r="S120" s="16" t="str">
        <f>VLOOKUP(A120,[2]ImportationMaterialProgrammingE!B:AN,39,0)</f>
        <v xml:space="preserve">          </v>
      </c>
      <c r="T120" s="22" t="str">
        <f>VLOOKUP(F120,[3]Relatório!$A$1:$AK$65536,29,0)</f>
        <v/>
      </c>
      <c r="U120" s="22" t="s">
        <v>587</v>
      </c>
      <c r="V120" s="17" t="str">
        <f>VLOOKUP(A120,[2]ImportationMaterialProgrammingE!B:F,5,0)</f>
        <v/>
      </c>
      <c r="W120" s="22" t="str">
        <f>VLOOKUP(F120,[3]Relatório!$A$1:$AK$65536,33,0)</f>
        <v/>
      </c>
      <c r="X120" s="22" t="s">
        <v>587</v>
      </c>
      <c r="Y120" s="18" t="e">
        <f>#N/A</f>
        <v>#N/A</v>
      </c>
      <c r="AB120" s="15" t="str">
        <f>VLOOKUP(A120,[2]ImportationMaterialProgrammingE!B:X,23,0)</f>
        <v>DTA EADI</v>
      </c>
      <c r="AC120" s="1" t="str">
        <f>IF(AB120="DTA TRANSP","",VLOOKUP(A120,[2]ImportationMaterialProgrammingE!$B:$V,21,0))</f>
        <v/>
      </c>
      <c r="AD120" s="1" t="s">
        <v>587</v>
      </c>
      <c r="AE120" s="1" t="e">
        <f>#N/A</f>
        <v>#N/A</v>
      </c>
      <c r="AF120" s="22" t="str">
        <f>VLOOKUP(F120,[3]Relatório!$A$1:$AK$65536,36,0)</f>
        <v/>
      </c>
      <c r="AG120" s="22" t="s">
        <v>587</v>
      </c>
      <c r="AJ120" s="24"/>
      <c r="AK120" s="24"/>
      <c r="AL120" s="24"/>
      <c r="AM120" s="24"/>
    </row>
    <row r="121" spans="1:39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VLOOKUP(A121,[2]ImportationMaterialProgrammingE!B$3:C$1048576,2,0)</f>
        <v xml:space="preserve">540200803 </v>
      </c>
      <c r="F121" s="40">
        <v>540200803</v>
      </c>
      <c r="G121" s="3" t="s">
        <v>585</v>
      </c>
      <c r="H121" s="3" t="s">
        <v>452</v>
      </c>
      <c r="I121" s="17" t="e">
        <f>#N/A</f>
        <v>#N/A</v>
      </c>
      <c r="J121" s="15" t="str">
        <f>IF(VLOOKUP(A121,[2]ImportationMaterialProgrammingE!B$4:U$1048576,20,0)=0,"",VLOOKUP(A121,[2]ImportationMaterialProgrammingE!B$4:U$1048576,20,0))</f>
        <v>22/02/2022</v>
      </c>
      <c r="K121" s="15" t="s">
        <v>601</v>
      </c>
      <c r="L121" s="15" t="str">
        <f>IF(VLOOKUP(A121,[2]ImportationMaterialProgrammingE!B$3:Y$1048576,24,0)&lt;&gt;"","Sim","Não")</f>
        <v>Não</v>
      </c>
      <c r="M121" s="15" t="str">
        <f>IF(VLOOKUP(A121,[2]ImportationMaterialProgrammingE!B:X,23,0)="DTA TRANSP",VLOOKUP(A121,[2]ImportationMaterialProgrammingE!B:V,21,0),"")</f>
        <v/>
      </c>
      <c r="N121" s="15" t="str">
        <f>IF(VLOOKUP(A121,[2]ImportationMaterialProgrammingE!B:Y,24,0)=0,"",VLOOKUP(A121,[2]ImportationMaterialProgrammingE!B:Y,24,0))</f>
        <v/>
      </c>
      <c r="P121" s="3" t="e">
        <f>#N/A</f>
        <v>#N/A</v>
      </c>
      <c r="R121" s="3" t="s">
        <v>586</v>
      </c>
      <c r="S121" s="16" t="str">
        <f>VLOOKUP(A121,[2]ImportationMaterialProgrammingE!B:AN,39,0)</f>
        <v>2203617356</v>
      </c>
      <c r="T121" s="22">
        <f>VLOOKUP(F121,[3]Relatório!$A$1:$AK$65536,29,0)</f>
        <v>44615</v>
      </c>
      <c r="U121" s="22">
        <v>44615</v>
      </c>
      <c r="V121" s="17" t="str">
        <f>VLOOKUP(A121,[2]ImportationMaterialProgrammingE!B:F,5,0)</f>
        <v>VERDE</v>
      </c>
      <c r="W121" s="22">
        <f>VLOOKUP(F121,[3]Relatório!$A$1:$AK$65536,33,0)</f>
        <v>44615</v>
      </c>
      <c r="X121" s="22">
        <v>44615</v>
      </c>
      <c r="Y121" s="18" t="e">
        <f>#N/A</f>
        <v>#N/A</v>
      </c>
      <c r="AB121" s="15" t="str">
        <f>VLOOKUP(A121,[2]ImportationMaterialProgrammingE!B:X,23,0)</f>
        <v>FINALIZADO</v>
      </c>
      <c r="AC121" s="1" t="str">
        <f>IF(AB121="DTA TRANSP","",VLOOKUP(A121,[2]ImportationMaterialProgrammingE!$B:$V,21,0))</f>
        <v>23/02/2022</v>
      </c>
      <c r="AD121" s="1" t="s">
        <v>603</v>
      </c>
      <c r="AE121" s="1" t="e">
        <f>#N/A</f>
        <v>#N/A</v>
      </c>
      <c r="AF121" s="22">
        <f>VLOOKUP(F121,[3]Relatório!$A$1:$AK$65536,36,0)</f>
        <v>44615</v>
      </c>
      <c r="AG121" s="22">
        <v>44615</v>
      </c>
      <c r="AH121" s="3" t="s">
        <v>457</v>
      </c>
      <c r="AJ121" s="24"/>
      <c r="AK121" s="24"/>
      <c r="AL121" s="24"/>
      <c r="AM121" s="24"/>
    </row>
    <row r="122" spans="1:39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VLOOKUP(A122,[2]ImportationMaterialProgrammingE!B$3:C$1048576,2,0)</f>
        <v xml:space="preserve">540200804 </v>
      </c>
      <c r="F122" s="40">
        <v>540200804</v>
      </c>
      <c r="G122" s="3" t="s">
        <v>585</v>
      </c>
      <c r="H122" s="3" t="s">
        <v>452</v>
      </c>
      <c r="I122" s="17" t="e">
        <f>#N/A</f>
        <v>#N/A</v>
      </c>
      <c r="J122" s="15" t="str">
        <f>IF(VLOOKUP(A122,[2]ImportationMaterialProgrammingE!B$4:U$1048576,20,0)=0,"",VLOOKUP(A122,[2]ImportationMaterialProgrammingE!B$4:U$1048576,20,0))</f>
        <v>22/02/2022</v>
      </c>
      <c r="K122" s="15" t="s">
        <v>601</v>
      </c>
      <c r="L122" s="15" t="str">
        <f>IF(VLOOKUP(A122,[2]ImportationMaterialProgrammingE!B$3:Y$1048576,24,0)&lt;&gt;"","Sim","Não")</f>
        <v>Não</v>
      </c>
      <c r="M122" s="15" t="str">
        <f>IF(VLOOKUP(A122,[2]ImportationMaterialProgrammingE!B:X,23,0)="DTA TRANSP",VLOOKUP(A122,[2]ImportationMaterialProgrammingE!B:V,21,0),"")</f>
        <v/>
      </c>
      <c r="N122" s="15" t="str">
        <f>IF(VLOOKUP(A122,[2]ImportationMaterialProgrammingE!B:Y,24,0)=0,"",VLOOKUP(A122,[2]ImportationMaterialProgrammingE!B:Y,24,0))</f>
        <v/>
      </c>
      <c r="P122" s="3" t="e">
        <f>#N/A</f>
        <v>#N/A</v>
      </c>
      <c r="R122" s="3" t="s">
        <v>586</v>
      </c>
      <c r="S122" s="16" t="str">
        <f>VLOOKUP(A122,[2]ImportationMaterialProgrammingE!B:AN,39,0)</f>
        <v>2203410611</v>
      </c>
      <c r="T122" s="22">
        <f>VLOOKUP(F122,[3]Relatório!$A$1:$AK$65536,29,0)</f>
        <v>44613</v>
      </c>
      <c r="U122" s="22">
        <v>44613</v>
      </c>
      <c r="V122" s="17" t="str">
        <f>VLOOKUP(A122,[2]ImportationMaterialProgrammingE!B:F,5,0)</f>
        <v>VERDE</v>
      </c>
      <c r="W122" s="22">
        <f>VLOOKUP(F122,[3]Relatório!$A$1:$AK$65536,33,0)</f>
        <v>44613</v>
      </c>
      <c r="X122" s="22">
        <v>44613</v>
      </c>
      <c r="Y122" s="18" t="e">
        <f>#N/A</f>
        <v>#N/A</v>
      </c>
      <c r="AB122" s="15" t="str">
        <f>VLOOKUP(A122,[2]ImportationMaterialProgrammingE!B:X,23,0)</f>
        <v>FINALIZADO</v>
      </c>
      <c r="AC122" s="1" t="str">
        <f>IF(AB122="DTA TRANSP","",VLOOKUP(A122,[2]ImportationMaterialProgrammingE!$B:$V,21,0))</f>
        <v>22/02/2022</v>
      </c>
      <c r="AD122" s="1" t="s">
        <v>601</v>
      </c>
      <c r="AE122" s="1" t="e">
        <f>#N/A</f>
        <v>#N/A</v>
      </c>
      <c r="AF122" s="22">
        <f>VLOOKUP(F122,[3]Relatório!$A$1:$AK$65536,36,0)</f>
        <v>44613</v>
      </c>
      <c r="AG122" s="22">
        <v>44613</v>
      </c>
      <c r="AH122" s="3" t="s">
        <v>457</v>
      </c>
      <c r="AJ122" s="24"/>
      <c r="AK122" s="24"/>
      <c r="AL122" s="24"/>
      <c r="AM122" s="24"/>
    </row>
    <row r="123" spans="1:39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VLOOKUP(A123,[2]ImportationMaterialProgrammingE!B$3:C$1048576,2,0)</f>
        <v xml:space="preserve">540200805 </v>
      </c>
      <c r="F123" s="40">
        <v>540200805</v>
      </c>
      <c r="G123" s="3" t="s">
        <v>585</v>
      </c>
      <c r="H123" s="3" t="s">
        <v>452</v>
      </c>
      <c r="I123" s="17" t="e">
        <f>#N/A</f>
        <v>#N/A</v>
      </c>
      <c r="J123" s="15" t="str">
        <f>IF(VLOOKUP(A123,[2]ImportationMaterialProgrammingE!B$4:U$1048576,20,0)=0,"",VLOOKUP(A123,[2]ImportationMaterialProgrammingE!B$4:U$1048576,20,0))</f>
        <v>23/03/2022</v>
      </c>
      <c r="K123" s="15" t="s">
        <v>626</v>
      </c>
      <c r="L123" s="15" t="str">
        <f>IF(VLOOKUP(A123,[2]ImportationMaterialProgrammingE!B$3:Y$1048576,24,0)&lt;&gt;"","Sim","Não")</f>
        <v>Não</v>
      </c>
      <c r="M123" s="15" t="str">
        <f>IF(VLOOKUP(A123,[2]ImportationMaterialProgrammingE!B:X,23,0)="DTA TRANSP",VLOOKUP(A123,[2]ImportationMaterialProgrammingE!B:V,21,0),"")</f>
        <v/>
      </c>
      <c r="N123" s="15" t="str">
        <f>IF(VLOOKUP(A123,[2]ImportationMaterialProgrammingE!B:Y,24,0)=0,"",VLOOKUP(A123,[2]ImportationMaterialProgrammingE!B:Y,24,0))</f>
        <v/>
      </c>
      <c r="P123" s="3" t="e">
        <f>#N/A</f>
        <v>#N/A</v>
      </c>
      <c r="R123" s="3" t="s">
        <v>456</v>
      </c>
      <c r="S123" s="16" t="str">
        <f>VLOOKUP(A123,[2]ImportationMaterialProgrammingE!B:AN,39,0)</f>
        <v>2205152920</v>
      </c>
      <c r="T123" s="22">
        <f>VLOOKUP(F123,[3]Relatório!$A$1:$AK$65536,29,0)</f>
        <v>44637</v>
      </c>
      <c r="U123" s="22">
        <v>44637</v>
      </c>
      <c r="V123" s="17" t="str">
        <f>VLOOKUP(A123,[2]ImportationMaterialProgrammingE!B:F,5,0)</f>
        <v/>
      </c>
      <c r="W123" s="22">
        <f>VLOOKUP(F123,[3]Relatório!$A$1:$AK$65536,33,0)</f>
        <v>44638</v>
      </c>
      <c r="X123" s="22">
        <v>44638</v>
      </c>
      <c r="Y123" s="18" t="e">
        <f>#N/A</f>
        <v>#N/A</v>
      </c>
      <c r="AB123" s="15" t="str">
        <f>VLOOKUP(A123,[2]ImportationMaterialProgrammingE!B:X,23,0)</f>
        <v>SBL</v>
      </c>
      <c r="AC123" s="1" t="str">
        <f>IF(AB123="DTA TRANSP","",VLOOKUP(A123,[2]ImportationMaterialProgrammingE!$B:$V,21,0))</f>
        <v/>
      </c>
      <c r="AD123" s="1" t="s">
        <v>587</v>
      </c>
      <c r="AE123" s="1" t="e">
        <f>#N/A</f>
        <v>#N/A</v>
      </c>
      <c r="AF123" s="22">
        <f>VLOOKUP(F123,[3]Relatório!$A$1:$AK$65536,36,0)</f>
        <v>44642</v>
      </c>
      <c r="AG123" s="22">
        <v>44642</v>
      </c>
      <c r="AJ123" s="24"/>
      <c r="AK123" s="24"/>
      <c r="AL123" s="24"/>
      <c r="AM123" s="24"/>
    </row>
    <row r="124" spans="1:39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VLOOKUP(A124,[2]ImportationMaterialProgrammingE!B$3:C$1048576,2,0)</f>
        <v xml:space="preserve">540201116 </v>
      </c>
      <c r="F124" s="40">
        <v>540201116</v>
      </c>
      <c r="G124" s="3" t="s">
        <v>585</v>
      </c>
      <c r="H124" s="3" t="s">
        <v>452</v>
      </c>
      <c r="I124" s="17" t="e">
        <f>#N/A</f>
        <v>#N/A</v>
      </c>
      <c r="J124" s="15" t="str">
        <f>IF(VLOOKUP(A124,[2]ImportationMaterialProgrammingE!B$4:U$1048576,20,0)=0,"",VLOOKUP(A124,[2]ImportationMaterialProgrammingE!B$4:U$1048576,20,0))</f>
        <v>08/03/2022</v>
      </c>
      <c r="K124" s="15" t="s">
        <v>628</v>
      </c>
      <c r="L124" s="15" t="str">
        <f>IF(VLOOKUP(A124,[2]ImportationMaterialProgrammingE!B$3:Y$1048576,24,0)&lt;&gt;"","Sim","Não")</f>
        <v>Não</v>
      </c>
      <c r="M124" s="15" t="str">
        <f>IF(VLOOKUP(A124,[2]ImportationMaterialProgrammingE!B:X,23,0)="DTA TRANSP",VLOOKUP(A124,[2]ImportationMaterialProgrammingE!B:V,21,0),"")</f>
        <v/>
      </c>
      <c r="N124" s="15" t="str">
        <f>IF(VLOOKUP(A124,[2]ImportationMaterialProgrammingE!B:Y,24,0)=0,"",VLOOKUP(A124,[2]ImportationMaterialProgrammingE!B:Y,24,0))</f>
        <v/>
      </c>
      <c r="P124" s="3" t="e">
        <f>#N/A</f>
        <v>#N/A</v>
      </c>
      <c r="R124" s="3" t="s">
        <v>586</v>
      </c>
      <c r="S124" s="16" t="str">
        <f>VLOOKUP(A124,[2]ImportationMaterialProgrammingE!B:AN,39,0)</f>
        <v>2204211094</v>
      </c>
      <c r="T124" s="22">
        <f>VLOOKUP(F124,[3]Relatório!$A$1:$AK$65536,29,0)</f>
        <v>44624</v>
      </c>
      <c r="U124" s="22">
        <v>44624</v>
      </c>
      <c r="V124" s="17" t="str">
        <f>VLOOKUP(A124,[2]ImportationMaterialProgrammingE!B:F,5,0)</f>
        <v>VERDE</v>
      </c>
      <c r="W124" s="22">
        <f>VLOOKUP(F124,[3]Relatório!$A$1:$AK$65536,33,0)</f>
        <v>44627</v>
      </c>
      <c r="X124" s="22">
        <v>44627</v>
      </c>
      <c r="Y124" s="18" t="e">
        <f>#N/A</f>
        <v>#N/A</v>
      </c>
      <c r="AB124" s="15" t="str">
        <f>VLOOKUP(A124,[2]ImportationMaterialProgrammingE!B:X,23,0)</f>
        <v>FINALIZADO</v>
      </c>
      <c r="AC124" s="1" t="str">
        <f>IF(AB124="DTA TRANSP","",VLOOKUP(A124,[2]ImportationMaterialProgrammingE!$B:$V,21,0))</f>
        <v>08/03/2022</v>
      </c>
      <c r="AD124" s="1" t="s">
        <v>628</v>
      </c>
      <c r="AE124" s="1" t="e">
        <f>#N/A</f>
        <v>#N/A</v>
      </c>
      <c r="AF124" s="22">
        <f>VLOOKUP(F124,[3]Relatório!$A$1:$AK$65536,36,0)</f>
        <v>44627</v>
      </c>
      <c r="AG124" s="22">
        <v>44627</v>
      </c>
      <c r="AH124" s="3" t="s">
        <v>457</v>
      </c>
      <c r="AJ124" s="24"/>
      <c r="AK124" s="24"/>
      <c r="AL124" s="24"/>
      <c r="AM124" s="24"/>
    </row>
    <row r="125" spans="1:39" hidden="1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VLOOKUP(A125,[2]ImportationMaterialProgrammingE!B$3:C$1048576,2,0)</f>
        <v xml:space="preserve">540201113 </v>
      </c>
      <c r="F125" s="40">
        <v>540201113</v>
      </c>
      <c r="G125" s="3" t="s">
        <v>585</v>
      </c>
      <c r="H125" s="3" t="s">
        <v>452</v>
      </c>
      <c r="I125" s="17" t="e">
        <f>#N/A</f>
        <v>#N/A</v>
      </c>
      <c r="J125" s="15" t="str">
        <f>IF(VLOOKUP(A125,[2]ImportationMaterialProgrammingE!B$4:U$1048576,20,0)=0,"",VLOOKUP(A125,[2]ImportationMaterialProgrammingE!B$4:U$1048576,20,0))</f>
        <v/>
      </c>
      <c r="K125" s="15" t="s">
        <v>587</v>
      </c>
      <c r="L125" s="15" t="str">
        <f>IF(VLOOKUP(A125,[2]ImportationMaterialProgrammingE!B$3:Y$1048576,24,0)&lt;&gt;"","Sim","Não")</f>
        <v>Não</v>
      </c>
      <c r="M125" s="15" t="str">
        <f>IF(VLOOKUP(A125,[2]ImportationMaterialProgrammingE!B:X,23,0)="DTA TRANSP",VLOOKUP(A125,[2]ImportationMaterialProgrammingE!B:V,21,0),"")</f>
        <v/>
      </c>
      <c r="N125" s="15" t="str">
        <f>IF(VLOOKUP(A125,[2]ImportationMaterialProgrammingE!B:Y,24,0)=0,"",VLOOKUP(A125,[2]ImportationMaterialProgrammingE!B:Y,24,0))</f>
        <v/>
      </c>
      <c r="P125" s="3" t="e">
        <f>#N/A</f>
        <v>#N/A</v>
      </c>
      <c r="R125" s="3" t="s">
        <v>586</v>
      </c>
      <c r="S125" s="16" t="str">
        <f>VLOOKUP(A125,[2]ImportationMaterialProgrammingE!B:AN,39,0)</f>
        <v xml:space="preserve">          </v>
      </c>
      <c r="T125" s="22">
        <f>VLOOKUP(F125,[3]Relatório!$A$1:$AK$65536,29,0)</f>
        <v>44643</v>
      </c>
      <c r="U125" s="22">
        <v>44643</v>
      </c>
      <c r="V125" s="17" t="str">
        <f>VLOOKUP(A125,[2]ImportationMaterialProgrammingE!B:F,5,0)</f>
        <v/>
      </c>
      <c r="W125" s="22" t="str">
        <f>VLOOKUP(F125,[3]Relatório!$A$1:$AK$65536,33,0)</f>
        <v/>
      </c>
      <c r="X125" s="22" t="s">
        <v>587</v>
      </c>
      <c r="Y125" s="18" t="e">
        <f>#N/A</f>
        <v>#N/A</v>
      </c>
      <c r="AB125" s="15" t="str">
        <f>VLOOKUP(A125,[2]ImportationMaterialProgrammingE!B:X,23,0)</f>
        <v>DTA TRANSP</v>
      </c>
      <c r="AC125" s="1" t="str">
        <f>IF(AB125="DTA TRANSP","",VLOOKUP(A125,[2]ImportationMaterialProgrammingE!$B:$V,21,0))</f>
        <v/>
      </c>
      <c r="AD125" s="1" t="s">
        <v>587</v>
      </c>
      <c r="AE125" s="1" t="e">
        <f>#N/A</f>
        <v>#N/A</v>
      </c>
      <c r="AF125" s="22" t="str">
        <f>VLOOKUP(F125,[3]Relatório!$A$1:$AK$65536,36,0)</f>
        <v/>
      </c>
      <c r="AG125" s="22" t="s">
        <v>587</v>
      </c>
      <c r="AJ125" s="24"/>
      <c r="AK125" s="24"/>
      <c r="AL125" s="24"/>
      <c r="AM125" s="24"/>
    </row>
    <row r="126" spans="1:39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VLOOKUP(A126,[2]ImportationMaterialProgrammingE!B$3:C$1048576,2,0)</f>
        <v xml:space="preserve">540201222 </v>
      </c>
      <c r="F126" s="40">
        <v>540201222</v>
      </c>
      <c r="G126" s="3" t="s">
        <v>585</v>
      </c>
      <c r="H126" s="3" t="s">
        <v>452</v>
      </c>
      <c r="I126" s="17" t="e">
        <f>#N/A</f>
        <v>#N/A</v>
      </c>
      <c r="J126" s="15" t="str">
        <f>IF(VLOOKUP(A126,[2]ImportationMaterialProgrammingE!B$4:U$1048576,20,0)=0,"",VLOOKUP(A126,[2]ImportationMaterialProgrammingE!B$4:U$1048576,20,0))</f>
        <v>25/02/2022</v>
      </c>
      <c r="K126" s="15" t="s">
        <v>627</v>
      </c>
      <c r="L126" s="15" t="str">
        <f>IF(VLOOKUP(A126,[2]ImportationMaterialProgrammingE!B$3:Y$1048576,24,0)&lt;&gt;"","Sim","Não")</f>
        <v>Não</v>
      </c>
      <c r="M126" s="15" t="str">
        <f>IF(VLOOKUP(A126,[2]ImportationMaterialProgrammingE!B:X,23,0)="DTA TRANSP",VLOOKUP(A126,[2]ImportationMaterialProgrammingE!B:V,21,0),"")</f>
        <v/>
      </c>
      <c r="N126" s="15" t="str">
        <f>IF(VLOOKUP(A126,[2]ImportationMaterialProgrammingE!B:Y,24,0)=0,"",VLOOKUP(A126,[2]ImportationMaterialProgrammingE!B:Y,24,0))</f>
        <v/>
      </c>
      <c r="P126" s="3" t="e">
        <f>#N/A</f>
        <v>#N/A</v>
      </c>
      <c r="R126" s="3" t="s">
        <v>586</v>
      </c>
      <c r="S126" s="16" t="str">
        <f>VLOOKUP(A126,[2]ImportationMaterialProgrammingE!B:AN,39,0)</f>
        <v>2204183872</v>
      </c>
      <c r="T126" s="22">
        <f>VLOOKUP(F126,[3]Relatório!$A$1:$AK$65536,29,0)</f>
        <v>44624</v>
      </c>
      <c r="U126" s="22">
        <v>44624</v>
      </c>
      <c r="V126" s="17" t="str">
        <f>VLOOKUP(A126,[2]ImportationMaterialProgrammingE!B:F,5,0)</f>
        <v>VERDE</v>
      </c>
      <c r="W126" s="22">
        <f>VLOOKUP(F126,[3]Relatório!$A$1:$AK$65536,33,0)</f>
        <v>44624</v>
      </c>
      <c r="X126" s="22">
        <v>44624</v>
      </c>
      <c r="Y126" s="18" t="e">
        <f>#N/A</f>
        <v>#N/A</v>
      </c>
      <c r="AB126" s="15" t="str">
        <f>VLOOKUP(A126,[2]ImportationMaterialProgrammingE!B:X,23,0)</f>
        <v>FINALIZADO</v>
      </c>
      <c r="AC126" s="1" t="str">
        <f>IF(AB126="DTA TRANSP","",VLOOKUP(A126,[2]ImportationMaterialProgrammingE!$B:$V,21,0))</f>
        <v>04/03/2022</v>
      </c>
      <c r="AD126" s="1" t="s">
        <v>611</v>
      </c>
      <c r="AE126" s="1" t="e">
        <f>#N/A</f>
        <v>#N/A</v>
      </c>
      <c r="AF126" s="22">
        <f>VLOOKUP(F126,[3]Relatório!$A$1:$AK$65536,36,0)</f>
        <v>44627</v>
      </c>
      <c r="AG126" s="22">
        <v>44627</v>
      </c>
      <c r="AH126" s="3" t="s">
        <v>457</v>
      </c>
      <c r="AJ126" s="24"/>
      <c r="AK126" s="24"/>
      <c r="AL126" s="24"/>
      <c r="AM126" s="24"/>
    </row>
    <row r="127" spans="1:39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VLOOKUP(A127,[2]ImportationMaterialProgrammingE!B$3:C$1048576,2,0)</f>
        <v xml:space="preserve">540201309 </v>
      </c>
      <c r="F127" s="40">
        <v>540201309</v>
      </c>
      <c r="G127" s="3" t="s">
        <v>585</v>
      </c>
      <c r="H127" s="3" t="s">
        <v>452</v>
      </c>
      <c r="I127" s="17" t="e">
        <f>#N/A</f>
        <v>#N/A</v>
      </c>
      <c r="J127" s="15" t="str">
        <f>IF(VLOOKUP(A127,[2]ImportationMaterialProgrammingE!B$4:U$1048576,20,0)=0,"",VLOOKUP(A127,[2]ImportationMaterialProgrammingE!B$4:U$1048576,20,0))</f>
        <v>25/02/2022</v>
      </c>
      <c r="K127" s="15" t="s">
        <v>627</v>
      </c>
      <c r="L127" s="15" t="str">
        <f>IF(VLOOKUP(A127,[2]ImportationMaterialProgrammingE!B$3:Y$1048576,24,0)&lt;&gt;"","Sim","Não")</f>
        <v>Não</v>
      </c>
      <c r="M127" s="15" t="str">
        <f>IF(VLOOKUP(A127,[2]ImportationMaterialProgrammingE!B:X,23,0)="DTA TRANSP",VLOOKUP(A127,[2]ImportationMaterialProgrammingE!B:V,21,0),"")</f>
        <v/>
      </c>
      <c r="N127" s="15" t="str">
        <f>IF(VLOOKUP(A127,[2]ImportationMaterialProgrammingE!B:Y,24,0)=0,"",VLOOKUP(A127,[2]ImportationMaterialProgrammingE!B:Y,24,0))</f>
        <v/>
      </c>
      <c r="P127" s="3" t="e">
        <f>#N/A</f>
        <v>#N/A</v>
      </c>
      <c r="R127" s="3" t="s">
        <v>586</v>
      </c>
      <c r="S127" s="16" t="str">
        <f>VLOOKUP(A127,[2]ImportationMaterialProgrammingE!B:AN,39,0)</f>
        <v>2203696531</v>
      </c>
      <c r="T127" s="22">
        <f>VLOOKUP(F127,[3]Relatório!$A$1:$AK$65536,29,0)</f>
        <v>44616</v>
      </c>
      <c r="U127" s="22">
        <v>44616</v>
      </c>
      <c r="V127" s="17" t="str">
        <f>VLOOKUP(A127,[2]ImportationMaterialProgrammingE!B:F,5,0)</f>
        <v>VERDE</v>
      </c>
      <c r="W127" s="22">
        <f>VLOOKUP(F127,[3]Relatório!$A$1:$AK$65536,33,0)</f>
        <v>44616</v>
      </c>
      <c r="X127" s="22">
        <v>44616</v>
      </c>
      <c r="Y127" s="18" t="e">
        <f>#N/A</f>
        <v>#N/A</v>
      </c>
      <c r="AB127" s="15" t="str">
        <f>VLOOKUP(A127,[2]ImportationMaterialProgrammingE!B:X,23,0)</f>
        <v>FINALIZADO</v>
      </c>
      <c r="AC127" s="1" t="str">
        <f>IF(AB127="DTA TRANSP","",VLOOKUP(A127,[2]ImportationMaterialProgrammingE!$B:$V,21,0))</f>
        <v>25/02/2022</v>
      </c>
      <c r="AD127" s="1" t="s">
        <v>627</v>
      </c>
      <c r="AE127" s="1" t="e">
        <f>#N/A</f>
        <v>#N/A</v>
      </c>
      <c r="AF127" s="22">
        <f>VLOOKUP(F127,[3]Relatório!$A$1:$AK$65536,36,0)</f>
        <v>44616</v>
      </c>
      <c r="AG127" s="22">
        <v>44616</v>
      </c>
      <c r="AH127" s="3" t="s">
        <v>457</v>
      </c>
      <c r="AJ127" s="24"/>
      <c r="AK127" s="24"/>
      <c r="AL127" s="24"/>
      <c r="AM127" s="24"/>
    </row>
    <row r="128" spans="1:39" hidden="1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VLOOKUP(A128,[2]ImportationMaterialProgrammingE!B$3:C$1048576,2,0)</f>
        <v xml:space="preserve">540201221 </v>
      </c>
      <c r="F128" s="40">
        <v>540201221</v>
      </c>
      <c r="G128" s="3" t="s">
        <v>585</v>
      </c>
      <c r="H128" s="3" t="s">
        <v>452</v>
      </c>
      <c r="I128" s="17" t="e">
        <f>#N/A</f>
        <v>#N/A</v>
      </c>
      <c r="J128" s="15" t="str">
        <f>IF(VLOOKUP(A128,[2]ImportationMaterialProgrammingE!B$4:U$1048576,20,0)=0,"",VLOOKUP(A128,[2]ImportationMaterialProgrammingE!B$4:U$1048576,20,0))</f>
        <v>03/03/2022</v>
      </c>
      <c r="K128" s="15" t="s">
        <v>618</v>
      </c>
      <c r="L128" s="15" t="str">
        <f>IF(VLOOKUP(A128,[2]ImportationMaterialProgrammingE!B$3:Y$1048576,24,0)&lt;&gt;"","Sim","Não")</f>
        <v>Não</v>
      </c>
      <c r="M128" s="15" t="str">
        <f>IF(VLOOKUP(A128,[2]ImportationMaterialProgrammingE!B:X,23,0)="DTA TRANSP",VLOOKUP(A128,[2]ImportationMaterialProgrammingE!B:V,21,0),"")</f>
        <v>22/03/2022</v>
      </c>
      <c r="N128" s="15" t="str">
        <f>IF(VLOOKUP(A128,[2]ImportationMaterialProgrammingE!B:Y,24,0)=0,"",VLOOKUP(A128,[2]ImportationMaterialProgrammingE!B:Y,24,0))</f>
        <v/>
      </c>
      <c r="P128" s="3" t="e">
        <f>#N/A</f>
        <v>#N/A</v>
      </c>
      <c r="R128" s="3" t="s">
        <v>459</v>
      </c>
      <c r="S128" s="16" t="str">
        <f>VLOOKUP(A128,[2]ImportationMaterialProgrammingE!B:AN,39,0)</f>
        <v xml:space="preserve">          </v>
      </c>
      <c r="T128" s="22" t="str">
        <f>VLOOKUP(F128,[3]Relatório!$A$1:$AK$65536,29,0)</f>
        <v/>
      </c>
      <c r="U128" s="22" t="s">
        <v>587</v>
      </c>
      <c r="V128" s="17" t="str">
        <f>VLOOKUP(A128,[2]ImportationMaterialProgrammingE!B:F,5,0)</f>
        <v/>
      </c>
      <c r="W128" s="22" t="str">
        <f>VLOOKUP(F128,[3]Relatório!$A$1:$AK$65536,33,0)</f>
        <v/>
      </c>
      <c r="X128" s="22" t="s">
        <v>587</v>
      </c>
      <c r="Y128" s="18" t="e">
        <f>#N/A</f>
        <v>#N/A</v>
      </c>
      <c r="AB128" s="15" t="str">
        <f>VLOOKUP(A128,[2]ImportationMaterialProgrammingE!B:X,23,0)</f>
        <v>DTA TRANSP</v>
      </c>
      <c r="AC128" s="1" t="str">
        <f>IF(AB128="DTA TRANSP","",VLOOKUP(A128,[2]ImportationMaterialProgrammingE!$B:$V,21,0))</f>
        <v/>
      </c>
      <c r="AD128" s="1" t="s">
        <v>587</v>
      </c>
      <c r="AE128" s="1" t="e">
        <f>#N/A</f>
        <v>#N/A</v>
      </c>
      <c r="AF128" s="22" t="str">
        <f>VLOOKUP(F128,[3]Relatório!$A$1:$AK$65536,36,0)</f>
        <v/>
      </c>
      <c r="AG128" s="22" t="s">
        <v>587</v>
      </c>
      <c r="AJ128" s="24"/>
      <c r="AK128" s="24"/>
      <c r="AL128" s="24"/>
      <c r="AM128" s="24"/>
    </row>
    <row r="129" spans="1:39" hidden="1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VLOOKUP(A129,[2]ImportationMaterialProgrammingE!B$3:C$1048576,2,0)</f>
        <v xml:space="preserve">540201118 </v>
      </c>
      <c r="F129" s="40">
        <v>540201118</v>
      </c>
      <c r="G129" s="3" t="s">
        <v>585</v>
      </c>
      <c r="H129" s="3" t="s">
        <v>452</v>
      </c>
      <c r="I129" s="17" t="e">
        <f>#N/A</f>
        <v>#N/A</v>
      </c>
      <c r="J129" s="15" t="str">
        <f>IF(VLOOKUP(A129,[2]ImportationMaterialProgrammingE!B$4:U$1048576,20,0)=0,"",VLOOKUP(A129,[2]ImportationMaterialProgrammingE!B$4:U$1048576,20,0))</f>
        <v>17/03/2022</v>
      </c>
      <c r="K129" s="15" t="s">
        <v>622</v>
      </c>
      <c r="L129" s="15" t="str">
        <f>IF(VLOOKUP(A129,[2]ImportationMaterialProgrammingE!B$3:Y$1048576,24,0)&lt;&gt;"","Sim","Não")</f>
        <v>Sim</v>
      </c>
      <c r="M129" s="15" t="str">
        <f>IF(VLOOKUP(A129,[2]ImportationMaterialProgrammingE!B:X,23,0)="DTA TRANSP",VLOOKUP(A129,[2]ImportationMaterialProgrammingE!B:V,21,0),"")</f>
        <v/>
      </c>
      <c r="N129" s="15" t="str">
        <f>IF(VLOOKUP(A129,[2]ImportationMaterialProgrammingE!B:Y,24,0)=0,"",VLOOKUP(A129,[2]ImportationMaterialProgrammingE!B:Y,24,0))</f>
        <v>11/03/2022</v>
      </c>
      <c r="P129" s="3" t="e">
        <f>#N/A</f>
        <v>#N/A</v>
      </c>
      <c r="R129" s="3" t="s">
        <v>586</v>
      </c>
      <c r="S129" s="16" t="str">
        <f>VLOOKUP(A129,[2]ImportationMaterialProgrammingE!B:AN,39,0)</f>
        <v>2205125582</v>
      </c>
      <c r="T129" s="22">
        <f>VLOOKUP(F129,[3]Relatório!$A$1:$AK$65536,29,0)</f>
        <v>44637</v>
      </c>
      <c r="U129" s="22">
        <v>44637</v>
      </c>
      <c r="V129" s="17" t="str">
        <f>VLOOKUP(A129,[2]ImportationMaterialProgrammingE!B:F,5,0)</f>
        <v>VERDE</v>
      </c>
      <c r="W129" s="22">
        <f>VLOOKUP(F129,[3]Relatório!$A$1:$AK$65536,33,0)</f>
        <v>44637</v>
      </c>
      <c r="X129" s="22">
        <v>44637</v>
      </c>
      <c r="Y129" s="18" t="e">
        <f>#N/A</f>
        <v>#N/A</v>
      </c>
      <c r="AB129" s="15" t="str">
        <f>VLOOKUP(A129,[2]ImportationMaterialProgrammingE!B:X,23,0)</f>
        <v>SBL</v>
      </c>
      <c r="AC129" s="1" t="str">
        <f>IF(AB129="DTA TRANSP","",VLOOKUP(A129,[2]ImportationMaterialProgrammingE!$B:$V,21,0))</f>
        <v>17/03/2022</v>
      </c>
      <c r="AD129" s="1" t="s">
        <v>622</v>
      </c>
      <c r="AE129" s="1" t="e">
        <f>#N/A</f>
        <v>#N/A</v>
      </c>
      <c r="AF129" s="22" t="str">
        <f>VLOOKUP(F129,[3]Relatório!$A$1:$AK$65536,36,0)</f>
        <v/>
      </c>
      <c r="AG129" s="22" t="s">
        <v>587</v>
      </c>
      <c r="AJ129" s="24"/>
      <c r="AK129" s="24"/>
      <c r="AL129" s="24"/>
      <c r="AM129" s="24"/>
    </row>
    <row r="130" spans="1:39" hidden="1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VLOOKUP(A130,[2]ImportationMaterialProgrammingE!B$3:C$1048576,2,0)</f>
        <v xml:space="preserve">540201223 </v>
      </c>
      <c r="F130" s="40">
        <v>540201223</v>
      </c>
      <c r="G130" s="3" t="s">
        <v>585</v>
      </c>
      <c r="H130" s="3" t="s">
        <v>452</v>
      </c>
      <c r="I130" s="17" t="e">
        <f>#N/A</f>
        <v>#N/A</v>
      </c>
      <c r="J130" s="15" t="str">
        <f>IF(VLOOKUP(A130,[2]ImportationMaterialProgrammingE!B$4:U$1048576,20,0)=0,"",VLOOKUP(A130,[2]ImportationMaterialProgrammingE!B$4:U$1048576,20,0))</f>
        <v/>
      </c>
      <c r="K130" s="15" t="s">
        <v>587</v>
      </c>
      <c r="L130" s="15" t="str">
        <f>IF(VLOOKUP(A130,[2]ImportationMaterialProgrammingE!B$3:Y$1048576,24,0)&lt;&gt;"","Sim","Não")</f>
        <v>Sim</v>
      </c>
      <c r="M130" s="15" t="str">
        <f>IF(VLOOKUP(A130,[2]ImportationMaterialProgrammingE!B:X,23,0)="DTA TRANSP",VLOOKUP(A130,[2]ImportationMaterialProgrammingE!B:V,21,0),"")</f>
        <v/>
      </c>
      <c r="N130" s="15" t="str">
        <f>IF(VLOOKUP(A130,[2]ImportationMaterialProgrammingE!B:Y,24,0)=0,"",VLOOKUP(A130,[2]ImportationMaterialProgrammingE!B:Y,24,0))</f>
        <v>09/03/2022</v>
      </c>
      <c r="P130" s="3" t="e">
        <f>#N/A</f>
        <v>#N/A</v>
      </c>
      <c r="R130" s="3" t="s">
        <v>586</v>
      </c>
      <c r="S130" s="16" t="str">
        <f>VLOOKUP(A130,[2]ImportationMaterialProgrammingE!B:AN,39,0)</f>
        <v xml:space="preserve">          </v>
      </c>
      <c r="T130" s="22" t="str">
        <f>VLOOKUP(F130,[3]Relatório!$A$1:$AK$65536,29,0)</f>
        <v/>
      </c>
      <c r="U130" s="22" t="s">
        <v>587</v>
      </c>
      <c r="V130" s="17" t="str">
        <f>VLOOKUP(A130,[2]ImportationMaterialProgrammingE!B:F,5,0)</f>
        <v/>
      </c>
      <c r="W130" s="22" t="str">
        <f>VLOOKUP(F130,[3]Relatório!$A$1:$AK$65536,33,0)</f>
        <v/>
      </c>
      <c r="X130" s="22" t="s">
        <v>587</v>
      </c>
      <c r="Y130" s="18" t="e">
        <f>#N/A</f>
        <v>#N/A</v>
      </c>
      <c r="AB130" s="15" t="str">
        <f>VLOOKUP(A130,[2]ImportationMaterialProgrammingE!B:X,23,0)</f>
        <v>DTA EADI</v>
      </c>
      <c r="AC130" s="1" t="str">
        <f>IF(AB130="DTA TRANSP","",VLOOKUP(A130,[2]ImportationMaterialProgrammingE!$B:$V,21,0))</f>
        <v/>
      </c>
      <c r="AD130" s="1" t="s">
        <v>587</v>
      </c>
      <c r="AE130" s="1" t="e">
        <f>#N/A</f>
        <v>#N/A</v>
      </c>
      <c r="AF130" s="22" t="str">
        <f>VLOOKUP(F130,[3]Relatório!$A$1:$AK$65536,36,0)</f>
        <v/>
      </c>
      <c r="AG130" s="22" t="s">
        <v>587</v>
      </c>
      <c r="AJ130" s="24"/>
      <c r="AK130" s="24"/>
      <c r="AL130" s="24"/>
      <c r="AM130" s="24"/>
    </row>
    <row r="131" spans="1:39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VLOOKUP(A131,[2]ImportationMaterialProgrammingE!B$3:C$1048576,2,0)</f>
        <v xml:space="preserve">540201131 </v>
      </c>
      <c r="F131" s="40">
        <v>540201131</v>
      </c>
      <c r="G131" s="3" t="s">
        <v>585</v>
      </c>
      <c r="H131" s="3" t="s">
        <v>452</v>
      </c>
      <c r="I131" s="17" t="e">
        <f>#N/A</f>
        <v>#N/A</v>
      </c>
      <c r="J131" s="15" t="str">
        <f>IF(VLOOKUP(A131,[2]ImportationMaterialProgrammingE!B$4:U$1048576,20,0)=0,"",VLOOKUP(A131,[2]ImportationMaterialProgrammingE!B$4:U$1048576,20,0))</f>
        <v>23/02/2022</v>
      </c>
      <c r="K131" s="15" t="s">
        <v>603</v>
      </c>
      <c r="L131" s="15" t="str">
        <f>IF(VLOOKUP(A131,[2]ImportationMaterialProgrammingE!B$3:Y$1048576,24,0)&lt;&gt;"","Sim","Não")</f>
        <v>Não</v>
      </c>
      <c r="M131" s="15" t="str">
        <f>IF(VLOOKUP(A131,[2]ImportationMaterialProgrammingE!B:X,23,0)="DTA TRANSP",VLOOKUP(A131,[2]ImportationMaterialProgrammingE!B:V,21,0),"")</f>
        <v/>
      </c>
      <c r="N131" s="15" t="str">
        <f>IF(VLOOKUP(A131,[2]ImportationMaterialProgrammingE!B:Y,24,0)=0,"",VLOOKUP(A131,[2]ImportationMaterialProgrammingE!B:Y,24,0))</f>
        <v/>
      </c>
      <c r="P131" s="3" t="e">
        <f>#N/A</f>
        <v>#N/A</v>
      </c>
      <c r="R131" s="3" t="s">
        <v>586</v>
      </c>
      <c r="S131" s="16" t="str">
        <f>VLOOKUP(A131,[2]ImportationMaterialProgrammingE!B:AN,39,0)</f>
        <v>2203508654</v>
      </c>
      <c r="T131" s="22">
        <f>VLOOKUP(F131,[3]Relatório!$A$1:$AK$65536,29,0)</f>
        <v>44614</v>
      </c>
      <c r="U131" s="22">
        <v>44614</v>
      </c>
      <c r="V131" s="17" t="str">
        <f>VLOOKUP(A131,[2]ImportationMaterialProgrammingE!B:F,5,0)</f>
        <v>VERDE</v>
      </c>
      <c r="W131" s="22">
        <f>VLOOKUP(F131,[3]Relatório!$A$1:$AK$65536,33,0)</f>
        <v>44614</v>
      </c>
      <c r="X131" s="22">
        <v>44614</v>
      </c>
      <c r="Y131" s="18" t="e">
        <f>#N/A</f>
        <v>#N/A</v>
      </c>
      <c r="AB131" s="15" t="str">
        <f>VLOOKUP(A131,[2]ImportationMaterialProgrammingE!B:X,23,0)</f>
        <v>FINALIZADO</v>
      </c>
      <c r="AC131" s="1" t="str">
        <f>IF(AB131="DTA TRANSP","",VLOOKUP(A131,[2]ImportationMaterialProgrammingE!$B:$V,21,0))</f>
        <v>24/02/2022</v>
      </c>
      <c r="AD131" s="1" t="s">
        <v>606</v>
      </c>
      <c r="AE131" s="1" t="e">
        <f>#N/A</f>
        <v>#N/A</v>
      </c>
      <c r="AF131" s="22">
        <f>VLOOKUP(F131,[3]Relatório!$A$1:$AK$65536,36,0)</f>
        <v>44615</v>
      </c>
      <c r="AG131" s="22">
        <v>44615</v>
      </c>
      <c r="AH131" s="3" t="s">
        <v>457</v>
      </c>
      <c r="AJ131" s="24"/>
      <c r="AK131" s="24"/>
      <c r="AL131" s="24"/>
      <c r="AM131" s="24"/>
    </row>
    <row r="132" spans="1:39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VLOOKUP(A132,[2]ImportationMaterialProgrammingE!B$3:C$1048576,2,0)</f>
        <v xml:space="preserve">540201224 </v>
      </c>
      <c r="F132" s="40">
        <v>540201224</v>
      </c>
      <c r="G132" s="3" t="s">
        <v>585</v>
      </c>
      <c r="H132" s="3" t="s">
        <v>452</v>
      </c>
      <c r="I132" s="17" t="e">
        <f>#N/A</f>
        <v>#N/A</v>
      </c>
      <c r="J132" s="15" t="str">
        <f>IF(VLOOKUP(A132,[2]ImportationMaterialProgrammingE!B$4:U$1048576,20,0)=0,"",VLOOKUP(A132,[2]ImportationMaterialProgrammingE!B$4:U$1048576,20,0))</f>
        <v>21/02/2022</v>
      </c>
      <c r="K132" s="15" t="s">
        <v>602</v>
      </c>
      <c r="L132" s="15" t="str">
        <f>IF(VLOOKUP(A132,[2]ImportationMaterialProgrammingE!B$3:Y$1048576,24,0)&lt;&gt;"","Sim","Não")</f>
        <v>Não</v>
      </c>
      <c r="M132" s="15" t="str">
        <f>IF(VLOOKUP(A132,[2]ImportationMaterialProgrammingE!B:X,23,0)="DTA TRANSP",VLOOKUP(A132,[2]ImportationMaterialProgrammingE!B:V,21,0),"")</f>
        <v/>
      </c>
      <c r="N132" s="15" t="str">
        <f>IF(VLOOKUP(A132,[2]ImportationMaterialProgrammingE!B:Y,24,0)=0,"",VLOOKUP(A132,[2]ImportationMaterialProgrammingE!B:Y,24,0))</f>
        <v/>
      </c>
      <c r="P132" s="3" t="e">
        <f>#N/A</f>
        <v>#N/A</v>
      </c>
      <c r="R132" s="3" t="s">
        <v>586</v>
      </c>
      <c r="S132" s="16" t="str">
        <f>VLOOKUP(A132,[2]ImportationMaterialProgrammingE!B:AN,39,0)</f>
        <v>2203512120</v>
      </c>
      <c r="T132" s="22">
        <f>VLOOKUP(F132,[3]Relatório!$A$1:$AK$65536,29,0)</f>
        <v>44614</v>
      </c>
      <c r="U132" s="22">
        <v>44614</v>
      </c>
      <c r="V132" s="17" t="str">
        <f>VLOOKUP(A132,[2]ImportationMaterialProgrammingE!B:F,5,0)</f>
        <v>VERDE</v>
      </c>
      <c r="W132" s="22">
        <f>VLOOKUP(F132,[3]Relatório!$A$1:$AK$65536,33,0)</f>
        <v>44614</v>
      </c>
      <c r="X132" s="22">
        <v>44614</v>
      </c>
      <c r="Y132" s="18" t="e">
        <f>#N/A</f>
        <v>#N/A</v>
      </c>
      <c r="AB132" s="15" t="str">
        <f>VLOOKUP(A132,[2]ImportationMaterialProgrammingE!B:X,23,0)</f>
        <v>SBL</v>
      </c>
      <c r="AC132" s="1" t="str">
        <f>IF(AB132="DTA TRANSP","",VLOOKUP(A132,[2]ImportationMaterialProgrammingE!$B:$V,21,0))</f>
        <v>11/03/2022</v>
      </c>
      <c r="AD132" s="1" t="s">
        <v>607</v>
      </c>
      <c r="AE132" s="1" t="e">
        <f>#N/A</f>
        <v>#N/A</v>
      </c>
      <c r="AF132" s="22">
        <f>VLOOKUP(F132,[3]Relatório!$A$1:$AK$65536,36,0)</f>
        <v>44630</v>
      </c>
      <c r="AG132" s="22">
        <v>44630</v>
      </c>
      <c r="AH132" s="3" t="s">
        <v>457</v>
      </c>
      <c r="AJ132" s="24"/>
      <c r="AK132" s="24"/>
      <c r="AL132" s="24"/>
      <c r="AM132" s="24"/>
    </row>
    <row r="133" spans="1:39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VLOOKUP(A133,[2]ImportationMaterialProgrammingE!B$3:C$1048576,2,0)</f>
        <v xml:space="preserve">540201226 </v>
      </c>
      <c r="F133" s="40">
        <v>540201226</v>
      </c>
      <c r="G133" s="3" t="s">
        <v>585</v>
      </c>
      <c r="H133" s="3" t="s">
        <v>452</v>
      </c>
      <c r="I133" s="17" t="e">
        <f>#N/A</f>
        <v>#N/A</v>
      </c>
      <c r="J133" s="15" t="str">
        <f>IF(VLOOKUP(A133,[2]ImportationMaterialProgrammingE!B$4:U$1048576,20,0)=0,"",VLOOKUP(A133,[2]ImportationMaterialProgrammingE!B$4:U$1048576,20,0))</f>
        <v>03/03/2022</v>
      </c>
      <c r="K133" s="15" t="s">
        <v>618</v>
      </c>
      <c r="L133" s="15" t="str">
        <f>IF(VLOOKUP(A133,[2]ImportationMaterialProgrammingE!B$3:Y$1048576,24,0)&lt;&gt;"","Sim","Não")</f>
        <v>Não</v>
      </c>
      <c r="M133" s="15" t="str">
        <f>IF(VLOOKUP(A133,[2]ImportationMaterialProgrammingE!B:X,23,0)="DTA TRANSP",VLOOKUP(A133,[2]ImportationMaterialProgrammingE!B:V,21,0),"")</f>
        <v/>
      </c>
      <c r="N133" s="15" t="str">
        <f>IF(VLOOKUP(A133,[2]ImportationMaterialProgrammingE!B:Y,24,0)=0,"",VLOOKUP(A133,[2]ImportationMaterialProgrammingE!B:Y,24,0))</f>
        <v/>
      </c>
      <c r="P133" s="3" t="e">
        <f>#N/A</f>
        <v>#N/A</v>
      </c>
      <c r="R133" s="3" t="s">
        <v>586</v>
      </c>
      <c r="S133" s="16" t="str">
        <f>VLOOKUP(A133,[2]ImportationMaterialProgrammingE!B:AN,39,0)</f>
        <v>2203512147</v>
      </c>
      <c r="T133" s="22">
        <f>VLOOKUP(F133,[3]Relatório!$A$1:$AK$65536,29,0)</f>
        <v>44614</v>
      </c>
      <c r="U133" s="22">
        <v>44614</v>
      </c>
      <c r="V133" s="17" t="str">
        <f>VLOOKUP(A133,[2]ImportationMaterialProgrammingE!B:F,5,0)</f>
        <v>VERDE</v>
      </c>
      <c r="W133" s="22">
        <f>VLOOKUP(F133,[3]Relatório!$A$1:$AK$65536,33,0)</f>
        <v>44614</v>
      </c>
      <c r="X133" s="22">
        <v>44614</v>
      </c>
      <c r="Y133" s="18" t="e">
        <f>#N/A</f>
        <v>#N/A</v>
      </c>
      <c r="AB133" s="15" t="str">
        <f>VLOOKUP(A133,[2]ImportationMaterialProgrammingE!B:X,23,0)</f>
        <v>MBB</v>
      </c>
      <c r="AC133" s="1" t="str">
        <f>IF(AB133="DTA TRANSP","",VLOOKUP(A133,[2]ImportationMaterialProgrammingE!$B:$V,21,0))</f>
        <v/>
      </c>
      <c r="AD133" s="1" t="s">
        <v>587</v>
      </c>
      <c r="AE133" s="1" t="e">
        <f>#N/A</f>
        <v>#N/A</v>
      </c>
      <c r="AF133" s="22">
        <f>VLOOKUP(F133,[3]Relatório!$A$1:$AK$65536,36,0)</f>
        <v>44642</v>
      </c>
      <c r="AG133" s="22">
        <v>44642</v>
      </c>
      <c r="AJ133" s="24"/>
      <c r="AK133" s="24"/>
      <c r="AL133" s="24"/>
      <c r="AM133" s="24"/>
    </row>
    <row r="134" spans="1:39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VLOOKUP(A134,[2]ImportationMaterialProgrammingE!B$3:C$1048576,2,0)</f>
        <v xml:space="preserve">540201228 </v>
      </c>
      <c r="F134" s="40">
        <v>540201228</v>
      </c>
      <c r="G134" s="3" t="s">
        <v>585</v>
      </c>
      <c r="H134" s="3" t="s">
        <v>452</v>
      </c>
      <c r="I134" s="17" t="e">
        <f>#N/A</f>
        <v>#N/A</v>
      </c>
      <c r="J134" s="15" t="str">
        <f>IF(VLOOKUP(A134,[2]ImportationMaterialProgrammingE!B$4:U$1048576,20,0)=0,"",VLOOKUP(A134,[2]ImportationMaterialProgrammingE!B$4:U$1048576,20,0))</f>
        <v>07/03/2022</v>
      </c>
      <c r="K134" s="15" t="s">
        <v>629</v>
      </c>
      <c r="L134" s="15" t="str">
        <f>IF(VLOOKUP(A134,[2]ImportationMaterialProgrammingE!B$3:Y$1048576,24,0)&lt;&gt;"","Sim","Não")</f>
        <v>Não</v>
      </c>
      <c r="M134" s="15" t="str">
        <f>IF(VLOOKUP(A134,[2]ImportationMaterialProgrammingE!B:X,23,0)="DTA TRANSP",VLOOKUP(A134,[2]ImportationMaterialProgrammingE!B:V,21,0),"")</f>
        <v/>
      </c>
      <c r="N134" s="15" t="str">
        <f>IF(VLOOKUP(A134,[2]ImportationMaterialProgrammingE!B:Y,24,0)=0,"",VLOOKUP(A134,[2]ImportationMaterialProgrammingE!B:Y,24,0))</f>
        <v/>
      </c>
      <c r="P134" s="3" t="e">
        <f>#N/A</f>
        <v>#N/A</v>
      </c>
      <c r="R134" s="3" t="s">
        <v>586</v>
      </c>
      <c r="S134" s="16" t="str">
        <f>VLOOKUP(A134,[2]ImportationMaterialProgrammingE!B:AN,39,0)</f>
        <v>2204311129</v>
      </c>
      <c r="T134" s="22">
        <f>VLOOKUP(F134,[3]Relatório!$A$1:$AK$65536,29,0)</f>
        <v>44627</v>
      </c>
      <c r="U134" s="22">
        <v>44627</v>
      </c>
      <c r="V134" s="17" t="str">
        <f>VLOOKUP(A134,[2]ImportationMaterialProgrammingE!B:F,5,0)</f>
        <v>VERDE</v>
      </c>
      <c r="W134" s="22">
        <f>VLOOKUP(F134,[3]Relatório!$A$1:$AK$65536,33,0)</f>
        <v>44627</v>
      </c>
      <c r="X134" s="22">
        <v>44627</v>
      </c>
      <c r="Y134" s="18" t="e">
        <f>#N/A</f>
        <v>#N/A</v>
      </c>
      <c r="AB134" s="15" t="str">
        <f>VLOOKUP(A134,[2]ImportationMaterialProgrammingE!B:X,23,0)</f>
        <v>FINALIZADO</v>
      </c>
      <c r="AC134" s="1" t="str">
        <f>IF(AB134="DTA TRANSP","",VLOOKUP(A134,[2]ImportationMaterialProgrammingE!$B:$V,21,0))</f>
        <v>07/03/2022</v>
      </c>
      <c r="AD134" s="1" t="s">
        <v>629</v>
      </c>
      <c r="AE134" s="1" t="e">
        <f>#N/A</f>
        <v>#N/A</v>
      </c>
      <c r="AF134" s="22">
        <f>VLOOKUP(F134,[3]Relatório!$A$1:$AK$65536,36,0)</f>
        <v>44627</v>
      </c>
      <c r="AG134" s="22">
        <v>44627</v>
      </c>
      <c r="AH134" s="3" t="s">
        <v>457</v>
      </c>
      <c r="AJ134" s="24"/>
      <c r="AK134" s="24"/>
      <c r="AL134" s="24"/>
      <c r="AM134" s="24"/>
    </row>
    <row r="135" spans="1:39" hidden="1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VLOOKUP(A135,[2]ImportationMaterialProgrammingE!B$3:C$1048576,2,0)</f>
        <v xml:space="preserve">540201229 </v>
      </c>
      <c r="F135" s="40">
        <v>540201229</v>
      </c>
      <c r="G135" s="3" t="s">
        <v>585</v>
      </c>
      <c r="H135" s="3" t="s">
        <v>452</v>
      </c>
      <c r="I135" s="17" t="e">
        <f>#N/A</f>
        <v>#N/A</v>
      </c>
      <c r="J135" s="15" t="str">
        <f>IF(VLOOKUP(A135,[2]ImportationMaterialProgrammingE!B$4:U$1048576,20,0)=0,"",VLOOKUP(A135,[2]ImportationMaterialProgrammingE!B$4:U$1048576,20,0))</f>
        <v/>
      </c>
      <c r="K135" s="15" t="s">
        <v>587</v>
      </c>
      <c r="L135" s="15" t="str">
        <f>IF(VLOOKUP(A135,[2]ImportationMaterialProgrammingE!B$3:Y$1048576,24,0)&lt;&gt;"","Sim","Não")</f>
        <v>Não</v>
      </c>
      <c r="M135" s="15" t="str">
        <f>IF(VLOOKUP(A135,[2]ImportationMaterialProgrammingE!B:X,23,0)="DTA TRANSP",VLOOKUP(A135,[2]ImportationMaterialProgrammingE!B:V,21,0),"")</f>
        <v>09/03/2022</v>
      </c>
      <c r="N135" s="15" t="str">
        <f>IF(VLOOKUP(A135,[2]ImportationMaterialProgrammingE!B:Y,24,0)=0,"",VLOOKUP(A135,[2]ImportationMaterialProgrammingE!B:Y,24,0))</f>
        <v/>
      </c>
      <c r="P135" s="3" t="e">
        <f>#N/A</f>
        <v>#N/A</v>
      </c>
      <c r="R135" s="3" t="s">
        <v>586</v>
      </c>
      <c r="S135" s="16" t="str">
        <f>VLOOKUP(A135,[2]ImportationMaterialProgrammingE!B:AN,39,0)</f>
        <v xml:space="preserve">          </v>
      </c>
      <c r="T135" s="22" t="str">
        <f>VLOOKUP(F135,[3]Relatório!$A$1:$AK$65536,29,0)</f>
        <v/>
      </c>
      <c r="U135" s="22" t="s">
        <v>587</v>
      </c>
      <c r="V135" s="17" t="str">
        <f>VLOOKUP(A135,[2]ImportationMaterialProgrammingE!B:F,5,0)</f>
        <v/>
      </c>
      <c r="W135" s="22" t="str">
        <f>VLOOKUP(F135,[3]Relatório!$A$1:$AK$65536,33,0)</f>
        <v/>
      </c>
      <c r="X135" s="22" t="s">
        <v>587</v>
      </c>
      <c r="Y135" s="18" t="e">
        <f>#N/A</f>
        <v>#N/A</v>
      </c>
      <c r="AB135" s="15" t="str">
        <f>VLOOKUP(A135,[2]ImportationMaterialProgrammingE!B:X,23,0)</f>
        <v>DTA TRANSP</v>
      </c>
      <c r="AC135" s="1" t="str">
        <f>IF(AB135="DTA TRANSP","",VLOOKUP(A135,[2]ImportationMaterialProgrammingE!$B:$V,21,0))</f>
        <v/>
      </c>
      <c r="AD135" s="1" t="s">
        <v>587</v>
      </c>
      <c r="AE135" s="1" t="e">
        <f>#N/A</f>
        <v>#N/A</v>
      </c>
      <c r="AF135" s="22" t="str">
        <f>VLOOKUP(F135,[3]Relatório!$A$1:$AK$65536,36,0)</f>
        <v/>
      </c>
      <c r="AG135" s="22" t="s">
        <v>587</v>
      </c>
      <c r="AJ135" s="24"/>
      <c r="AK135" s="24"/>
      <c r="AL135" s="24"/>
      <c r="AM135" s="24"/>
    </row>
    <row r="136" spans="1:39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VLOOKUP(A136,[2]ImportationMaterialProgrammingE!B$3:C$1048576,2,0)</f>
        <v xml:space="preserve">540201225 </v>
      </c>
      <c r="F136" s="40">
        <v>540201225</v>
      </c>
      <c r="G136" s="3" t="s">
        <v>585</v>
      </c>
      <c r="H136" s="3" t="s">
        <v>452</v>
      </c>
      <c r="I136" s="17" t="e">
        <f>#N/A</f>
        <v>#N/A</v>
      </c>
      <c r="J136" s="15" t="str">
        <f>IF(VLOOKUP(A136,[2]ImportationMaterialProgrammingE!B$4:U$1048576,20,0)=0,"",VLOOKUP(A136,[2]ImportationMaterialProgrammingE!B$4:U$1048576,20,0))</f>
        <v>24/02/2022</v>
      </c>
      <c r="K136" s="15" t="s">
        <v>606</v>
      </c>
      <c r="L136" s="15" t="str">
        <f>IF(VLOOKUP(A136,[2]ImportationMaterialProgrammingE!B$3:Y$1048576,24,0)&lt;&gt;"","Sim","Não")</f>
        <v>Não</v>
      </c>
      <c r="M136" s="15" t="str">
        <f>IF(VLOOKUP(A136,[2]ImportationMaterialProgrammingE!B:X,23,0)="DTA TRANSP",VLOOKUP(A136,[2]ImportationMaterialProgrammingE!B:V,21,0),"")</f>
        <v/>
      </c>
      <c r="N136" s="15" t="str">
        <f>IF(VLOOKUP(A136,[2]ImportationMaterialProgrammingE!B:Y,24,0)=0,"",VLOOKUP(A136,[2]ImportationMaterialProgrammingE!B:Y,24,0))</f>
        <v/>
      </c>
      <c r="P136" s="3" t="e">
        <f>#N/A</f>
        <v>#N/A</v>
      </c>
      <c r="R136" s="3" t="s">
        <v>586</v>
      </c>
      <c r="S136" s="16" t="str">
        <f>VLOOKUP(A136,[2]ImportationMaterialProgrammingE!B:AN,39,0)</f>
        <v>2203609949</v>
      </c>
      <c r="T136" s="22">
        <f>VLOOKUP(F136,[3]Relatório!$A$1:$AK$65536,29,0)</f>
        <v>44615</v>
      </c>
      <c r="U136" s="22">
        <v>44615</v>
      </c>
      <c r="V136" s="17" t="str">
        <f>VLOOKUP(A136,[2]ImportationMaterialProgrammingE!B:F,5,0)</f>
        <v>VERDE</v>
      </c>
      <c r="W136" s="22">
        <f>VLOOKUP(F136,[3]Relatório!$A$1:$AK$65536,33,0)</f>
        <v>44615</v>
      </c>
      <c r="X136" s="22">
        <v>44615</v>
      </c>
      <c r="Y136" s="18" t="e">
        <f>#N/A</f>
        <v>#N/A</v>
      </c>
      <c r="AB136" s="15" t="str">
        <f>VLOOKUP(A136,[2]ImportationMaterialProgrammingE!B:X,23,0)</f>
        <v>FINALIZADO</v>
      </c>
      <c r="AC136" s="1" t="str">
        <f>IF(AB136="DTA TRANSP","",VLOOKUP(A136,[2]ImportationMaterialProgrammingE!$B:$V,21,0))</f>
        <v>24/02/2022</v>
      </c>
      <c r="AD136" s="1" t="s">
        <v>606</v>
      </c>
      <c r="AE136" s="1" t="e">
        <f>#N/A</f>
        <v>#N/A</v>
      </c>
      <c r="AF136" s="22">
        <f>VLOOKUP(F136,[3]Relatório!$A$1:$AK$65536,36,0)</f>
        <v>44615</v>
      </c>
      <c r="AG136" s="22">
        <v>44615</v>
      </c>
      <c r="AH136" s="3" t="s">
        <v>457</v>
      </c>
      <c r="AJ136" s="24"/>
      <c r="AK136" s="24"/>
      <c r="AL136" s="24"/>
      <c r="AM136" s="24"/>
    </row>
    <row r="137" spans="1:39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VLOOKUP(A137,[2]ImportationMaterialProgrammingE!B$3:C$1048576,2,0)</f>
        <v xml:space="preserve">540201227 </v>
      </c>
      <c r="F137" s="40">
        <v>540201227</v>
      </c>
      <c r="G137" s="3" t="s">
        <v>585</v>
      </c>
      <c r="H137" s="3" t="s">
        <v>452</v>
      </c>
      <c r="I137" s="17" t="e">
        <f>#N/A</f>
        <v>#N/A</v>
      </c>
      <c r="J137" s="15" t="str">
        <f>IF(VLOOKUP(A137,[2]ImportationMaterialProgrammingE!B$4:U$1048576,20,0)=0,"",VLOOKUP(A137,[2]ImportationMaterialProgrammingE!B$4:U$1048576,20,0))</f>
        <v>16/03/2022</v>
      </c>
      <c r="K137" s="15" t="s">
        <v>630</v>
      </c>
      <c r="L137" s="15" t="str">
        <f>IF(VLOOKUP(A137,[2]ImportationMaterialProgrammingE!B$3:Y$1048576,24,0)&lt;&gt;"","Sim","Não")</f>
        <v>Sim</v>
      </c>
      <c r="M137" s="15" t="str">
        <f>IF(VLOOKUP(A137,[2]ImportationMaterialProgrammingE!B:X,23,0)="DTA TRANSP",VLOOKUP(A137,[2]ImportationMaterialProgrammingE!B:V,21,0),"")</f>
        <v/>
      </c>
      <c r="N137" s="15" t="str">
        <f>IF(VLOOKUP(A137,[2]ImportationMaterialProgrammingE!B:Y,24,0)=0,"",VLOOKUP(A137,[2]ImportationMaterialProgrammingE!B:Y,24,0))</f>
        <v>09/03/2022</v>
      </c>
      <c r="P137" s="3" t="e">
        <f>#N/A</f>
        <v>#N/A</v>
      </c>
      <c r="R137" s="3" t="s">
        <v>586</v>
      </c>
      <c r="S137" s="16" t="str">
        <f>VLOOKUP(A137,[2]ImportationMaterialProgrammingE!B:AN,39,0)</f>
        <v>2205035982</v>
      </c>
      <c r="T137" s="22">
        <f>VLOOKUP(F137,[3]Relatório!$A$1:$AK$65536,29,0)</f>
        <v>44636</v>
      </c>
      <c r="U137" s="22">
        <v>44636</v>
      </c>
      <c r="V137" s="17" t="str">
        <f>VLOOKUP(A137,[2]ImportationMaterialProgrammingE!B:F,5,0)</f>
        <v>VERDE</v>
      </c>
      <c r="W137" s="22">
        <f>VLOOKUP(F137,[3]Relatório!$A$1:$AK$65536,33,0)</f>
        <v>44636</v>
      </c>
      <c r="X137" s="22">
        <v>44636</v>
      </c>
      <c r="Y137" s="18" t="e">
        <f>#N/A</f>
        <v>#N/A</v>
      </c>
      <c r="AB137" s="15" t="str">
        <f>VLOOKUP(A137,[2]ImportationMaterialProgrammingE!B:X,23,0)</f>
        <v>FINALIZADO</v>
      </c>
      <c r="AC137" s="1" t="str">
        <f>IF(AB137="DTA TRANSP","",VLOOKUP(A137,[2]ImportationMaterialProgrammingE!$B:$V,21,0))</f>
        <v>16/03/2022</v>
      </c>
      <c r="AD137" s="1" t="s">
        <v>630</v>
      </c>
      <c r="AE137" s="1" t="e">
        <f>#N/A</f>
        <v>#N/A</v>
      </c>
      <c r="AF137" s="22">
        <f>VLOOKUP(F137,[3]Relatório!$A$1:$AK$65536,36,0)</f>
        <v>44637</v>
      </c>
      <c r="AG137" s="22">
        <v>44637</v>
      </c>
      <c r="AJ137" s="24"/>
      <c r="AK137" s="24"/>
      <c r="AL137" s="24"/>
      <c r="AM137" s="24"/>
    </row>
    <row r="138" spans="1:39" hidden="1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VLOOKUP(A138,[2]ImportationMaterialProgrammingE!B$3:C$1048576,2,0)</f>
        <v xml:space="preserve">540201230 </v>
      </c>
      <c r="F138" s="40">
        <v>540201230</v>
      </c>
      <c r="G138" s="3" t="s">
        <v>585</v>
      </c>
      <c r="H138" s="3" t="s">
        <v>452</v>
      </c>
      <c r="I138" s="17" t="e">
        <f>#N/A</f>
        <v>#N/A</v>
      </c>
      <c r="J138" s="15" t="str">
        <f>IF(VLOOKUP(A138,[2]ImportationMaterialProgrammingE!B$4:U$1048576,20,0)=0,"",VLOOKUP(A138,[2]ImportationMaterialProgrammingE!B$4:U$1048576,20,0))</f>
        <v/>
      </c>
      <c r="K138" s="15" t="s">
        <v>587</v>
      </c>
      <c r="L138" s="15" t="str">
        <f>IF(VLOOKUP(A138,[2]ImportationMaterialProgrammingE!B$3:Y$1048576,24,0)&lt;&gt;"","Sim","Não")</f>
        <v>Não</v>
      </c>
      <c r="M138" s="15" t="str">
        <f>IF(VLOOKUP(A138,[2]ImportationMaterialProgrammingE!B:X,23,0)="DTA TRANSP",VLOOKUP(A138,[2]ImportationMaterialProgrammingE!B:V,21,0),"")</f>
        <v>10/03/2022</v>
      </c>
      <c r="N138" s="15" t="str">
        <f>IF(VLOOKUP(A138,[2]ImportationMaterialProgrammingE!B:Y,24,0)=0,"",VLOOKUP(A138,[2]ImportationMaterialProgrammingE!B:Y,24,0))</f>
        <v/>
      </c>
      <c r="P138" s="3" t="e">
        <f>#N/A</f>
        <v>#N/A</v>
      </c>
      <c r="R138" s="3" t="s">
        <v>586</v>
      </c>
      <c r="S138" s="16" t="str">
        <f>VLOOKUP(A138,[2]ImportationMaterialProgrammingE!B:AN,39,0)</f>
        <v xml:space="preserve">          </v>
      </c>
      <c r="T138" s="22" t="str">
        <f>VLOOKUP(F138,[3]Relatório!$A$1:$AK$65536,29,0)</f>
        <v/>
      </c>
      <c r="U138" s="22" t="s">
        <v>587</v>
      </c>
      <c r="V138" s="17" t="str">
        <f>VLOOKUP(A138,[2]ImportationMaterialProgrammingE!B:F,5,0)</f>
        <v/>
      </c>
      <c r="W138" s="22" t="str">
        <f>VLOOKUP(F138,[3]Relatório!$A$1:$AK$65536,33,0)</f>
        <v/>
      </c>
      <c r="X138" s="22" t="s">
        <v>587</v>
      </c>
      <c r="Y138" s="18" t="e">
        <f>#N/A</f>
        <v>#N/A</v>
      </c>
      <c r="AB138" s="15" t="str">
        <f>VLOOKUP(A138,[2]ImportationMaterialProgrammingE!B:X,23,0)</f>
        <v>DTA TRANSP</v>
      </c>
      <c r="AC138" s="1" t="str">
        <f>IF(AB138="DTA TRANSP","",VLOOKUP(A138,[2]ImportationMaterialProgrammingE!$B:$V,21,0))</f>
        <v/>
      </c>
      <c r="AD138" s="1" t="s">
        <v>587</v>
      </c>
      <c r="AE138" s="1" t="e">
        <f>#N/A</f>
        <v>#N/A</v>
      </c>
      <c r="AF138" s="22" t="str">
        <f>VLOOKUP(F138,[3]Relatório!$A$1:$AK$65536,36,0)</f>
        <v/>
      </c>
      <c r="AG138" s="22" t="s">
        <v>587</v>
      </c>
      <c r="AJ138" s="24"/>
      <c r="AK138" s="24"/>
      <c r="AL138" s="24"/>
      <c r="AM138" s="24"/>
    </row>
    <row r="139" spans="1:39" hidden="1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VLOOKUP(A139,[2]ImportationMaterialProgrammingE!B$3:C$1048576,2,0)</f>
        <v xml:space="preserve">540201259 </v>
      </c>
      <c r="F139" s="40">
        <v>540201259</v>
      </c>
      <c r="G139" s="3" t="s">
        <v>585</v>
      </c>
      <c r="H139" s="3" t="s">
        <v>452</v>
      </c>
      <c r="I139" s="17" t="e">
        <f>#N/A</f>
        <v>#N/A</v>
      </c>
      <c r="J139" s="15" t="str">
        <f>IF(VLOOKUP(A139,[2]ImportationMaterialProgrammingE!B$4:U$1048576,20,0)=0,"",VLOOKUP(A139,[2]ImportationMaterialProgrammingE!B$4:U$1048576,20,0))</f>
        <v>21/03/2022</v>
      </c>
      <c r="K139" s="15" t="s">
        <v>612</v>
      </c>
      <c r="L139" s="15" t="str">
        <f>IF(VLOOKUP(A139,[2]ImportationMaterialProgrammingE!B$3:Y$1048576,24,0)&lt;&gt;"","Sim","Não")</f>
        <v>Não</v>
      </c>
      <c r="M139" s="15" t="str">
        <f>IF(VLOOKUP(A139,[2]ImportationMaterialProgrammingE!B:X,23,0)="DTA TRANSP",VLOOKUP(A139,[2]ImportationMaterialProgrammingE!B:V,21,0),"")</f>
        <v/>
      </c>
      <c r="N139" s="15" t="str">
        <f>IF(VLOOKUP(A139,[2]ImportationMaterialProgrammingE!B:Y,24,0)=0,"",VLOOKUP(A139,[2]ImportationMaterialProgrammingE!B:Y,24,0))</f>
        <v/>
      </c>
      <c r="P139" s="3" t="e">
        <f>#N/A</f>
        <v>#N/A</v>
      </c>
      <c r="R139" s="3" t="s">
        <v>586</v>
      </c>
      <c r="S139" s="16" t="str">
        <f>VLOOKUP(A139,[2]ImportationMaterialProgrammingE!B:AN,39,0)</f>
        <v>2204776946</v>
      </c>
      <c r="T139" s="22">
        <f>VLOOKUP(F139,[3]Relatório!$A$1:$AK$65536,29,0)</f>
        <v>44631</v>
      </c>
      <c r="U139" s="22">
        <v>44631</v>
      </c>
      <c r="V139" s="17" t="str">
        <f>VLOOKUP(A139,[2]ImportationMaterialProgrammingE!B:F,5,0)</f>
        <v>VERDE</v>
      </c>
      <c r="W139" s="22">
        <f>VLOOKUP(F139,[3]Relatório!$A$1:$AK$65536,33,0)</f>
        <v>44634</v>
      </c>
      <c r="X139" s="22">
        <v>44634</v>
      </c>
      <c r="Y139" s="18" t="e">
        <f>#N/A</f>
        <v>#N/A</v>
      </c>
      <c r="AB139" s="15" t="str">
        <f>VLOOKUP(A139,[2]ImportationMaterialProgrammingE!B:X,23,0)</f>
        <v/>
      </c>
      <c r="AC139" s="1" t="str">
        <f>IF(AB139="DTA TRANSP","",VLOOKUP(A139,[2]ImportationMaterialProgrammingE!$B:$V,21,0))</f>
        <v/>
      </c>
      <c r="AD139" s="1" t="s">
        <v>587</v>
      </c>
      <c r="AE139" s="1" t="e">
        <f>#N/A</f>
        <v>#N/A</v>
      </c>
      <c r="AF139" s="22" t="str">
        <f>VLOOKUP(F139,[3]Relatório!$A$1:$AK$65536,36,0)</f>
        <v/>
      </c>
      <c r="AG139" s="22" t="s">
        <v>587</v>
      </c>
      <c r="AJ139" s="24"/>
      <c r="AK139" s="24"/>
      <c r="AL139" s="24"/>
      <c r="AM139" s="24"/>
    </row>
    <row r="140" spans="1:39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VLOOKUP(A140,[2]ImportationMaterialProgrammingE!B$3:C$1048576,2,0)</f>
        <v xml:space="preserve">540201114 </v>
      </c>
      <c r="F140" s="40">
        <v>540201114</v>
      </c>
      <c r="G140" s="3" t="s">
        <v>585</v>
      </c>
      <c r="H140" s="3" t="s">
        <v>452</v>
      </c>
      <c r="I140" s="17" t="e">
        <f>#N/A</f>
        <v>#N/A</v>
      </c>
      <c r="J140" s="15" t="str">
        <f>IF(VLOOKUP(A140,[2]ImportationMaterialProgrammingE!B$4:U$1048576,20,0)=0,"",VLOOKUP(A140,[2]ImportationMaterialProgrammingE!B$4:U$1048576,20,0))</f>
        <v>23/02/2022</v>
      </c>
      <c r="K140" s="15" t="s">
        <v>603</v>
      </c>
      <c r="L140" s="15" t="str">
        <f>IF(VLOOKUP(A140,[2]ImportationMaterialProgrammingE!B$3:Y$1048576,24,0)&lt;&gt;"","Sim","Não")</f>
        <v>Não</v>
      </c>
      <c r="M140" s="15" t="str">
        <f>IF(VLOOKUP(A140,[2]ImportationMaterialProgrammingE!B:X,23,0)="DTA TRANSP",VLOOKUP(A140,[2]ImportationMaterialProgrammingE!B:V,21,0),"")</f>
        <v/>
      </c>
      <c r="N140" s="15" t="str">
        <f>IF(VLOOKUP(A140,[2]ImportationMaterialProgrammingE!B:Y,24,0)=0,"",VLOOKUP(A140,[2]ImportationMaterialProgrammingE!B:Y,24,0))</f>
        <v/>
      </c>
      <c r="P140" s="3" t="e">
        <f>#N/A</f>
        <v>#N/A</v>
      </c>
      <c r="R140" s="3" t="s">
        <v>586</v>
      </c>
      <c r="S140" s="16" t="str">
        <f>VLOOKUP(A140,[2]ImportationMaterialProgrammingE!B:AN,39,0)</f>
        <v>2203609981</v>
      </c>
      <c r="T140" s="22">
        <f>VLOOKUP(F140,[3]Relatório!$A$1:$AK$65536,29,0)</f>
        <v>44615</v>
      </c>
      <c r="U140" s="22">
        <v>44615</v>
      </c>
      <c r="V140" s="17" t="str">
        <f>VLOOKUP(A140,[2]ImportationMaterialProgrammingE!B:F,5,0)</f>
        <v>VERDE</v>
      </c>
      <c r="W140" s="22">
        <f>VLOOKUP(F140,[3]Relatório!$A$1:$AK$65536,33,0)</f>
        <v>44615</v>
      </c>
      <c r="X140" s="22">
        <v>44615</v>
      </c>
      <c r="Y140" s="18" t="e">
        <f>#N/A</f>
        <v>#N/A</v>
      </c>
      <c r="AB140" s="15" t="str">
        <f>VLOOKUP(A140,[2]ImportationMaterialProgrammingE!B:X,23,0)</f>
        <v>FINALIZADO</v>
      </c>
      <c r="AC140" s="1" t="str">
        <f>IF(AB140="DTA TRANSP","",VLOOKUP(A140,[2]ImportationMaterialProgrammingE!$B:$V,21,0))</f>
        <v>24/02/2022</v>
      </c>
      <c r="AD140" s="1" t="s">
        <v>606</v>
      </c>
      <c r="AE140" s="1" t="e">
        <f>#N/A</f>
        <v>#N/A</v>
      </c>
      <c r="AF140" s="22">
        <f>VLOOKUP(F140,[3]Relatório!$A$1:$AK$65536,36,0)</f>
        <v>44615</v>
      </c>
      <c r="AG140" s="22">
        <v>44615</v>
      </c>
      <c r="AH140" s="3" t="s">
        <v>457</v>
      </c>
      <c r="AJ140" s="24"/>
      <c r="AK140" s="24"/>
      <c r="AL140" s="24"/>
      <c r="AM140" s="24"/>
    </row>
    <row r="141" spans="1:39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VLOOKUP(A141,[2]ImportationMaterialProgrammingE!B$3:C$1048576,2,0)</f>
        <v xml:space="preserve">540201289 </v>
      </c>
      <c r="F141" s="40">
        <v>540201289</v>
      </c>
      <c r="G141" s="3" t="s">
        <v>585</v>
      </c>
      <c r="H141" s="3" t="s">
        <v>452</v>
      </c>
      <c r="I141" s="17" t="e">
        <f>#N/A</f>
        <v>#N/A</v>
      </c>
      <c r="J141" s="15" t="str">
        <f>IF(VLOOKUP(A141,[2]ImportationMaterialProgrammingE!B$4:U$1048576,20,0)=0,"",VLOOKUP(A141,[2]ImportationMaterialProgrammingE!B$4:U$1048576,20,0))</f>
        <v>22/02/2022</v>
      </c>
      <c r="K141" s="15" t="s">
        <v>601</v>
      </c>
      <c r="L141" s="15" t="str">
        <f>IF(VLOOKUP(A141,[2]ImportationMaterialProgrammingE!B$3:Y$1048576,24,0)&lt;&gt;"","Sim","Não")</f>
        <v>Não</v>
      </c>
      <c r="M141" s="15" t="str">
        <f>IF(VLOOKUP(A141,[2]ImportationMaterialProgrammingE!B:X,23,0)="DTA TRANSP",VLOOKUP(A141,[2]ImportationMaterialProgrammingE!B:V,21,0),"")</f>
        <v/>
      </c>
      <c r="N141" s="15" t="str">
        <f>IF(VLOOKUP(A141,[2]ImportationMaterialProgrammingE!B:Y,24,0)=0,"",VLOOKUP(A141,[2]ImportationMaterialProgrammingE!B:Y,24,0))</f>
        <v/>
      </c>
      <c r="P141" s="3" t="e">
        <f>#N/A</f>
        <v>#N/A</v>
      </c>
      <c r="R141" s="3" t="s">
        <v>586</v>
      </c>
      <c r="S141" s="16" t="str">
        <f>VLOOKUP(A141,[2]ImportationMaterialProgrammingE!B:AN,39,0)</f>
        <v>2203513712</v>
      </c>
      <c r="T141" s="22">
        <f>VLOOKUP(F141,[3]Relatório!$A$1:$AK$65536,29,0)</f>
        <v>44614</v>
      </c>
      <c r="U141" s="22">
        <v>44614</v>
      </c>
      <c r="V141" s="17" t="str">
        <f>VLOOKUP(A141,[2]ImportationMaterialProgrammingE!B:F,5,0)</f>
        <v>VERDE</v>
      </c>
      <c r="W141" s="22">
        <f>VLOOKUP(F141,[3]Relatório!$A$1:$AK$65536,33,0)</f>
        <v>44614</v>
      </c>
      <c r="X141" s="22">
        <v>44614</v>
      </c>
      <c r="Y141" s="18" t="e">
        <f>#N/A</f>
        <v>#N/A</v>
      </c>
      <c r="AB141" s="15" t="str">
        <f>VLOOKUP(A141,[2]ImportationMaterialProgrammingE!B:X,23,0)</f>
        <v>FINALIZADO</v>
      </c>
      <c r="AC141" s="1" t="str">
        <f>IF(AB141="DTA TRANSP","",VLOOKUP(A141,[2]ImportationMaterialProgrammingE!$B:$V,21,0))</f>
        <v>24/02/2022</v>
      </c>
      <c r="AD141" s="1" t="s">
        <v>606</v>
      </c>
      <c r="AE141" s="1" t="e">
        <f>#N/A</f>
        <v>#N/A</v>
      </c>
      <c r="AF141" s="22">
        <f>VLOOKUP(F141,[3]Relatório!$A$1:$AK$65536,36,0)</f>
        <v>44615</v>
      </c>
      <c r="AG141" s="22">
        <v>44615</v>
      </c>
      <c r="AH141" s="3" t="s">
        <v>457</v>
      </c>
      <c r="AJ141" s="24"/>
      <c r="AK141" s="24"/>
      <c r="AL141" s="24"/>
      <c r="AM141" s="24"/>
    </row>
    <row r="142" spans="1:39" hidden="1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VLOOKUP(A142,[2]ImportationMaterialProgrammingE!B$3:C$1048576,2,0)</f>
        <v xml:space="preserve">540201260 </v>
      </c>
      <c r="F142" s="40">
        <v>540201260</v>
      </c>
      <c r="G142" s="3" t="s">
        <v>585</v>
      </c>
      <c r="H142" s="3" t="s">
        <v>452</v>
      </c>
      <c r="I142" s="17" t="e">
        <f>#N/A</f>
        <v>#N/A</v>
      </c>
      <c r="J142" s="15" t="str">
        <f>IF(VLOOKUP(A142,[2]ImportationMaterialProgrammingE!B$4:U$1048576,20,0)=0,"",VLOOKUP(A142,[2]ImportationMaterialProgrammingE!B$4:U$1048576,20,0))</f>
        <v>21/03/2022</v>
      </c>
      <c r="K142" s="15" t="s">
        <v>612</v>
      </c>
      <c r="L142" s="15" t="str">
        <f>IF(VLOOKUP(A142,[2]ImportationMaterialProgrammingE!B$3:Y$1048576,24,0)&lt;&gt;"","Sim","Não")</f>
        <v>Não</v>
      </c>
      <c r="M142" s="15" t="str">
        <f>IF(VLOOKUP(A142,[2]ImportationMaterialProgrammingE!B:X,23,0)="DTA TRANSP",VLOOKUP(A142,[2]ImportationMaterialProgrammingE!B:V,21,0),"")</f>
        <v/>
      </c>
      <c r="N142" s="15" t="str">
        <f>IF(VLOOKUP(A142,[2]ImportationMaterialProgrammingE!B:Y,24,0)=0,"",VLOOKUP(A142,[2]ImportationMaterialProgrammingE!B:Y,24,0))</f>
        <v/>
      </c>
      <c r="P142" s="3" t="e">
        <f>#N/A</f>
        <v>#N/A</v>
      </c>
      <c r="R142" s="3" t="s">
        <v>586</v>
      </c>
      <c r="S142" s="16" t="str">
        <f>VLOOKUP(A142,[2]ImportationMaterialProgrammingE!B:AN,39,0)</f>
        <v>2204730431</v>
      </c>
      <c r="T142" s="22">
        <f>VLOOKUP(F142,[3]Relatório!$A$1:$AK$65536,29,0)</f>
        <v>44631</v>
      </c>
      <c r="U142" s="22">
        <v>44631</v>
      </c>
      <c r="V142" s="17" t="str">
        <f>VLOOKUP(A142,[2]ImportationMaterialProgrammingE!B:F,5,0)</f>
        <v>VERDE</v>
      </c>
      <c r="W142" s="22">
        <f>VLOOKUP(F142,[3]Relatório!$A$1:$AK$65536,33,0)</f>
        <v>44631</v>
      </c>
      <c r="X142" s="22">
        <v>44631</v>
      </c>
      <c r="Y142" s="18" t="e">
        <f>#N/A</f>
        <v>#N/A</v>
      </c>
      <c r="AB142" s="15" t="str">
        <f>VLOOKUP(A142,[2]ImportationMaterialProgrammingE!B:X,23,0)</f>
        <v/>
      </c>
      <c r="AC142" s="1" t="str">
        <f>IF(AB142="DTA TRANSP","",VLOOKUP(A142,[2]ImportationMaterialProgrammingE!$B:$V,21,0))</f>
        <v/>
      </c>
      <c r="AD142" s="1" t="s">
        <v>587</v>
      </c>
      <c r="AE142" s="1" t="e">
        <f>#N/A</f>
        <v>#N/A</v>
      </c>
      <c r="AF142" s="22" t="str">
        <f>VLOOKUP(F142,[3]Relatório!$A$1:$AK$65536,36,0)</f>
        <v/>
      </c>
      <c r="AG142" s="22" t="s">
        <v>587</v>
      </c>
      <c r="AJ142" s="24"/>
      <c r="AK142" s="24"/>
      <c r="AL142" s="24"/>
      <c r="AM142" s="24"/>
    </row>
    <row r="143" spans="1:39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VLOOKUP(A143,[2]ImportationMaterialProgrammingE!B$3:C$1048576,2,0)</f>
        <v xml:space="preserve">540201261 </v>
      </c>
      <c r="F143" s="40">
        <v>540201261</v>
      </c>
      <c r="G143" s="3" t="s">
        <v>585</v>
      </c>
      <c r="H143" s="3" t="s">
        <v>452</v>
      </c>
      <c r="I143" s="17" t="e">
        <f>#N/A</f>
        <v>#N/A</v>
      </c>
      <c r="J143" s="15" t="str">
        <f>IF(VLOOKUP(A143,[2]ImportationMaterialProgrammingE!B$4:U$1048576,20,0)=0,"",VLOOKUP(A143,[2]ImportationMaterialProgrammingE!B$4:U$1048576,20,0))</f>
        <v>24/02/2022</v>
      </c>
      <c r="K143" s="15" t="s">
        <v>606</v>
      </c>
      <c r="L143" s="15" t="str">
        <f>IF(VLOOKUP(A143,[2]ImportationMaterialProgrammingE!B$3:Y$1048576,24,0)&lt;&gt;"","Sim","Não")</f>
        <v>Não</v>
      </c>
      <c r="M143" s="15" t="str">
        <f>IF(VLOOKUP(A143,[2]ImportationMaterialProgrammingE!B:X,23,0)="DTA TRANSP",VLOOKUP(A143,[2]ImportationMaterialProgrammingE!B:V,21,0),"")</f>
        <v/>
      </c>
      <c r="N143" s="15" t="str">
        <f>IF(VLOOKUP(A143,[2]ImportationMaterialProgrammingE!B:Y,24,0)=0,"",VLOOKUP(A143,[2]ImportationMaterialProgrammingE!B:Y,24,0))</f>
        <v/>
      </c>
      <c r="P143" s="3" t="e">
        <f>#N/A</f>
        <v>#N/A</v>
      </c>
      <c r="R143" s="3" t="s">
        <v>586</v>
      </c>
      <c r="S143" s="16" t="str">
        <f>VLOOKUP(A143,[2]ImportationMaterialProgrammingE!B:AN,39,0)</f>
        <v>2203609965</v>
      </c>
      <c r="T143" s="22">
        <f>VLOOKUP(F143,[3]Relatório!$A$1:$AK$65536,29,0)</f>
        <v>44615</v>
      </c>
      <c r="U143" s="22">
        <v>44615</v>
      </c>
      <c r="V143" s="17" t="str">
        <f>VLOOKUP(A143,[2]ImportationMaterialProgrammingE!B:F,5,0)</f>
        <v>VERDE</v>
      </c>
      <c r="W143" s="22">
        <f>VLOOKUP(F143,[3]Relatório!$A$1:$AK$65536,33,0)</f>
        <v>44615</v>
      </c>
      <c r="X143" s="22">
        <v>44615</v>
      </c>
      <c r="Y143" s="18" t="e">
        <f>#N/A</f>
        <v>#N/A</v>
      </c>
      <c r="AB143" s="15" t="str">
        <f>VLOOKUP(A143,[2]ImportationMaterialProgrammingE!B:X,23,0)</f>
        <v>FINALIZADO</v>
      </c>
      <c r="AC143" s="1" t="str">
        <f>IF(AB143="DTA TRANSP","",VLOOKUP(A143,[2]ImportationMaterialProgrammingE!$B:$V,21,0))</f>
        <v>24/02/2022</v>
      </c>
      <c r="AD143" s="1" t="s">
        <v>606</v>
      </c>
      <c r="AE143" s="1" t="e">
        <f>#N/A</f>
        <v>#N/A</v>
      </c>
      <c r="AF143" s="22">
        <f>VLOOKUP(F143,[3]Relatório!$A$1:$AK$65536,36,0)</f>
        <v>44615</v>
      </c>
      <c r="AG143" s="22">
        <v>44615</v>
      </c>
      <c r="AH143" s="3" t="s">
        <v>457</v>
      </c>
      <c r="AJ143" s="24"/>
      <c r="AK143" s="24"/>
      <c r="AL143" s="24"/>
      <c r="AM143" s="24"/>
    </row>
    <row r="144" spans="1:39" hidden="1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VLOOKUP(A144,[2]ImportationMaterialProgrammingE!B$3:C$1048576,2,0)</f>
        <v xml:space="preserve">540201262 </v>
      </c>
      <c r="F144" s="40">
        <v>540201262</v>
      </c>
      <c r="G144" s="3" t="s">
        <v>585</v>
      </c>
      <c r="H144" s="3" t="s">
        <v>452</v>
      </c>
      <c r="I144" s="17" t="e">
        <f>#N/A</f>
        <v>#N/A</v>
      </c>
      <c r="J144" s="15" t="str">
        <f>IF(VLOOKUP(A144,[2]ImportationMaterialProgrammingE!B$4:U$1048576,20,0)=0,"",VLOOKUP(A144,[2]ImportationMaterialProgrammingE!B$4:U$1048576,20,0))</f>
        <v/>
      </c>
      <c r="K144" s="15" t="s">
        <v>587</v>
      </c>
      <c r="L144" s="15" t="str">
        <f>IF(VLOOKUP(A144,[2]ImportationMaterialProgrammingE!B$3:Y$1048576,24,0)&lt;&gt;"","Sim","Não")</f>
        <v>Não</v>
      </c>
      <c r="M144" s="15" t="str">
        <f>IF(VLOOKUP(A144,[2]ImportationMaterialProgrammingE!B:X,23,0)="DTA TRANSP",VLOOKUP(A144,[2]ImportationMaterialProgrammingE!B:V,21,0),"")</f>
        <v>10/03/2022</v>
      </c>
      <c r="N144" s="15" t="str">
        <f>IF(VLOOKUP(A144,[2]ImportationMaterialProgrammingE!B:Y,24,0)=0,"",VLOOKUP(A144,[2]ImportationMaterialProgrammingE!B:Y,24,0))</f>
        <v/>
      </c>
      <c r="P144" s="3" t="e">
        <f>#N/A</f>
        <v>#N/A</v>
      </c>
      <c r="R144" s="3" t="s">
        <v>586</v>
      </c>
      <c r="S144" s="16" t="str">
        <f>VLOOKUP(A144,[2]ImportationMaterialProgrammingE!B:AN,39,0)</f>
        <v xml:space="preserve">          </v>
      </c>
      <c r="T144" s="22" t="str">
        <f>VLOOKUP(F144,[3]Relatório!$A$1:$AK$65536,29,0)</f>
        <v/>
      </c>
      <c r="U144" s="22" t="s">
        <v>587</v>
      </c>
      <c r="V144" s="17" t="str">
        <f>VLOOKUP(A144,[2]ImportationMaterialProgrammingE!B:F,5,0)</f>
        <v/>
      </c>
      <c r="W144" s="22" t="str">
        <f>VLOOKUP(F144,[3]Relatório!$A$1:$AK$65536,33,0)</f>
        <v/>
      </c>
      <c r="X144" s="22" t="s">
        <v>587</v>
      </c>
      <c r="Y144" s="18" t="e">
        <f>#N/A</f>
        <v>#N/A</v>
      </c>
      <c r="AB144" s="15" t="str">
        <f>VLOOKUP(A144,[2]ImportationMaterialProgrammingE!B:X,23,0)</f>
        <v>DTA TRANSP</v>
      </c>
      <c r="AC144" s="1" t="str">
        <f>IF(AB144="DTA TRANSP","",VLOOKUP(A144,[2]ImportationMaterialProgrammingE!$B:$V,21,0))</f>
        <v/>
      </c>
      <c r="AD144" s="1" t="s">
        <v>587</v>
      </c>
      <c r="AE144" s="1" t="e">
        <f>#N/A</f>
        <v>#N/A</v>
      </c>
      <c r="AF144" s="22" t="str">
        <f>VLOOKUP(F144,[3]Relatório!$A$1:$AK$65536,36,0)</f>
        <v/>
      </c>
      <c r="AG144" s="22" t="s">
        <v>587</v>
      </c>
      <c r="AJ144" s="24"/>
      <c r="AK144" s="24"/>
      <c r="AL144" s="24"/>
      <c r="AM144" s="24"/>
    </row>
    <row r="145" spans="1:39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VLOOKUP(A145,[2]ImportationMaterialProgrammingE!B$3:C$1048576,2,0)</f>
        <v xml:space="preserve">540201263 </v>
      </c>
      <c r="F145" s="40">
        <v>540201263</v>
      </c>
      <c r="G145" s="3" t="s">
        <v>585</v>
      </c>
      <c r="H145" s="3" t="s">
        <v>452</v>
      </c>
      <c r="I145" s="17" t="e">
        <f>#N/A</f>
        <v>#N/A</v>
      </c>
      <c r="J145" s="15" t="str">
        <f>IF(VLOOKUP(A145,[2]ImportationMaterialProgrammingE!B$4:U$1048576,20,0)=0,"",VLOOKUP(A145,[2]ImportationMaterialProgrammingE!B$4:U$1048576,20,0))</f>
        <v>23/02/2022</v>
      </c>
      <c r="K145" s="15" t="s">
        <v>603</v>
      </c>
      <c r="L145" s="15" t="str">
        <f>IF(VLOOKUP(A145,[2]ImportationMaterialProgrammingE!B$3:Y$1048576,24,0)&lt;&gt;"","Sim","Não")</f>
        <v>Não</v>
      </c>
      <c r="M145" s="15" t="str">
        <f>IF(VLOOKUP(A145,[2]ImportationMaterialProgrammingE!B:X,23,0)="DTA TRANSP",VLOOKUP(A145,[2]ImportationMaterialProgrammingE!B:V,21,0),"")</f>
        <v/>
      </c>
      <c r="N145" s="15" t="str">
        <f>IF(VLOOKUP(A145,[2]ImportationMaterialProgrammingE!B:Y,24,0)=0,"",VLOOKUP(A145,[2]ImportationMaterialProgrammingE!B:Y,24,0))</f>
        <v/>
      </c>
      <c r="P145" s="3" t="e">
        <f>#N/A</f>
        <v>#N/A</v>
      </c>
      <c r="R145" s="3" t="s">
        <v>586</v>
      </c>
      <c r="S145" s="16" t="str">
        <f>VLOOKUP(A145,[2]ImportationMaterialProgrammingE!B:AN,39,0)</f>
        <v>2203609973</v>
      </c>
      <c r="T145" s="22">
        <f>VLOOKUP(F145,[3]Relatório!$A$1:$AK$65536,29,0)</f>
        <v>44615</v>
      </c>
      <c r="U145" s="22">
        <v>44615</v>
      </c>
      <c r="V145" s="17" t="str">
        <f>VLOOKUP(A145,[2]ImportationMaterialProgrammingE!B:F,5,0)</f>
        <v>VERDE</v>
      </c>
      <c r="W145" s="22">
        <f>VLOOKUP(F145,[3]Relatório!$A$1:$AK$65536,33,0)</f>
        <v>44615</v>
      </c>
      <c r="X145" s="22">
        <v>44615</v>
      </c>
      <c r="Y145" s="18" t="e">
        <f>#N/A</f>
        <v>#N/A</v>
      </c>
      <c r="AB145" s="15" t="str">
        <f>VLOOKUP(A145,[2]ImportationMaterialProgrammingE!B:X,23,0)</f>
        <v>FINALIZADO</v>
      </c>
      <c r="AC145" s="1" t="str">
        <f>IF(AB145="DTA TRANSP","",VLOOKUP(A145,[2]ImportationMaterialProgrammingE!$B:$V,21,0))</f>
        <v>24/02/2022</v>
      </c>
      <c r="AD145" s="1" t="s">
        <v>606</v>
      </c>
      <c r="AE145" s="1" t="e">
        <f>#N/A</f>
        <v>#N/A</v>
      </c>
      <c r="AF145" s="22">
        <f>VLOOKUP(F145,[3]Relatório!$A$1:$AK$65536,36,0)</f>
        <v>44615</v>
      </c>
      <c r="AG145" s="22">
        <v>44615</v>
      </c>
      <c r="AH145" s="3" t="s">
        <v>457</v>
      </c>
      <c r="AJ145" s="24"/>
      <c r="AK145" s="24"/>
      <c r="AL145" s="24"/>
      <c r="AM145" s="24"/>
    </row>
    <row r="146" spans="1:39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VLOOKUP(A146,[2]ImportationMaterialProgrammingE!B$3:C$1048576,2,0)</f>
        <v xml:space="preserve">540201264 </v>
      </c>
      <c r="F146" s="40">
        <v>540201264</v>
      </c>
      <c r="G146" s="3" t="s">
        <v>585</v>
      </c>
      <c r="H146" s="3" t="s">
        <v>452</v>
      </c>
      <c r="I146" s="17" t="e">
        <f>#N/A</f>
        <v>#N/A</v>
      </c>
      <c r="J146" s="15" t="str">
        <f>IF(VLOOKUP(A146,[2]ImportationMaterialProgrammingE!B$4:U$1048576,20,0)=0,"",VLOOKUP(A146,[2]ImportationMaterialProgrammingE!B$4:U$1048576,20,0))</f>
        <v>25/02/2022</v>
      </c>
      <c r="K146" s="15" t="s">
        <v>627</v>
      </c>
      <c r="L146" s="15" t="str">
        <f>IF(VLOOKUP(A146,[2]ImportationMaterialProgrammingE!B$3:Y$1048576,24,0)&lt;&gt;"","Sim","Não")</f>
        <v>Não</v>
      </c>
      <c r="M146" s="15" t="str">
        <f>IF(VLOOKUP(A146,[2]ImportationMaterialProgrammingE!B:X,23,0)="DTA TRANSP",VLOOKUP(A146,[2]ImportationMaterialProgrammingE!B:V,21,0),"")</f>
        <v/>
      </c>
      <c r="N146" s="15" t="str">
        <f>IF(VLOOKUP(A146,[2]ImportationMaterialProgrammingE!B:Y,24,0)=0,"",VLOOKUP(A146,[2]ImportationMaterialProgrammingE!B:Y,24,0))</f>
        <v/>
      </c>
      <c r="P146" s="3" t="e">
        <f>#N/A</f>
        <v>#N/A</v>
      </c>
      <c r="R146" s="3" t="s">
        <v>586</v>
      </c>
      <c r="S146" s="16" t="str">
        <f>VLOOKUP(A146,[2]ImportationMaterialProgrammingE!B:AN,39,0)</f>
        <v>2203714262</v>
      </c>
      <c r="T146" s="22">
        <f>VLOOKUP(F146,[3]Relatório!$A$1:$AK$65536,29,0)</f>
        <v>44616</v>
      </c>
      <c r="U146" s="22">
        <v>44616</v>
      </c>
      <c r="V146" s="17" t="str">
        <f>VLOOKUP(A146,[2]ImportationMaterialProgrammingE!B:F,5,0)</f>
        <v>VERDE</v>
      </c>
      <c r="W146" s="22">
        <f>VLOOKUP(F146,[3]Relatório!$A$1:$AK$65536,33,0)</f>
        <v>44616</v>
      </c>
      <c r="X146" s="22">
        <v>44616</v>
      </c>
      <c r="Y146" s="18" t="e">
        <f>#N/A</f>
        <v>#N/A</v>
      </c>
      <c r="AB146" s="15" t="str">
        <f>VLOOKUP(A146,[2]ImportationMaterialProgrammingE!B:X,23,0)</f>
        <v>FINALIZADO</v>
      </c>
      <c r="AC146" s="1" t="str">
        <f>IF(AB146="DTA TRANSP","",VLOOKUP(A146,[2]ImportationMaterialProgrammingE!$B:$V,21,0))</f>
        <v>02/03/2022</v>
      </c>
      <c r="AD146" s="1" t="s">
        <v>608</v>
      </c>
      <c r="AE146" s="1" t="e">
        <f>#N/A</f>
        <v>#N/A</v>
      </c>
      <c r="AF146" s="22">
        <f>VLOOKUP(F146,[3]Relatório!$A$1:$AK$65536,36,0)</f>
        <v>44616</v>
      </c>
      <c r="AG146" s="22">
        <v>44616</v>
      </c>
      <c r="AH146" s="3" t="s">
        <v>457</v>
      </c>
      <c r="AJ146" s="24"/>
      <c r="AK146" s="24"/>
      <c r="AL146" s="24"/>
      <c r="AM146" s="24"/>
    </row>
    <row r="147" spans="1:39" hidden="1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VLOOKUP(A147,[2]ImportationMaterialProgrammingE!B$3:C$1048576,2,0)</f>
        <v xml:space="preserve">540201265 </v>
      </c>
      <c r="F147" s="40">
        <v>540201265</v>
      </c>
      <c r="G147" s="3" t="s">
        <v>585</v>
      </c>
      <c r="H147" s="3" t="s">
        <v>452</v>
      </c>
      <c r="I147" s="17" t="e">
        <f>#N/A</f>
        <v>#N/A</v>
      </c>
      <c r="J147" s="15" t="str">
        <f>IF(VLOOKUP(A147,[2]ImportationMaterialProgrammingE!B$4:U$1048576,20,0)=0,"",VLOOKUP(A147,[2]ImportationMaterialProgrammingE!B$4:U$1048576,20,0))</f>
        <v/>
      </c>
      <c r="K147" s="15" t="s">
        <v>587</v>
      </c>
      <c r="L147" s="15" t="str">
        <f>IF(VLOOKUP(A147,[2]ImportationMaterialProgrammingE!B$3:Y$1048576,24,0)&lt;&gt;"","Sim","Não")</f>
        <v>Não</v>
      </c>
      <c r="M147" s="15" t="str">
        <f>IF(VLOOKUP(A147,[2]ImportationMaterialProgrammingE!B:X,23,0)="DTA TRANSP",VLOOKUP(A147,[2]ImportationMaterialProgrammingE!B:V,21,0),"")</f>
        <v>10/03/2022</v>
      </c>
      <c r="N147" s="15" t="str">
        <f>IF(VLOOKUP(A147,[2]ImportationMaterialProgrammingE!B:Y,24,0)=0,"",VLOOKUP(A147,[2]ImportationMaterialProgrammingE!B:Y,24,0))</f>
        <v/>
      </c>
      <c r="P147" s="3" t="e">
        <f>#N/A</f>
        <v>#N/A</v>
      </c>
      <c r="R147" s="3" t="s">
        <v>586</v>
      </c>
      <c r="S147" s="16" t="str">
        <f>VLOOKUP(A147,[2]ImportationMaterialProgrammingE!B:AN,39,0)</f>
        <v xml:space="preserve">          </v>
      </c>
      <c r="T147" s="22" t="str">
        <f>VLOOKUP(F147,[3]Relatório!$A$1:$AK$65536,29,0)</f>
        <v/>
      </c>
      <c r="U147" s="22" t="s">
        <v>587</v>
      </c>
      <c r="V147" s="17" t="str">
        <f>VLOOKUP(A147,[2]ImportationMaterialProgrammingE!B:F,5,0)</f>
        <v/>
      </c>
      <c r="W147" s="22" t="str">
        <f>VLOOKUP(F147,[3]Relatório!$A$1:$AK$65536,33,0)</f>
        <v/>
      </c>
      <c r="X147" s="22" t="s">
        <v>587</v>
      </c>
      <c r="Y147" s="18" t="e">
        <f>#N/A</f>
        <v>#N/A</v>
      </c>
      <c r="AB147" s="15" t="str">
        <f>VLOOKUP(A147,[2]ImportationMaterialProgrammingE!B:X,23,0)</f>
        <v>DTA TRANSP</v>
      </c>
      <c r="AC147" s="1" t="str">
        <f>IF(AB147="DTA TRANSP","",VLOOKUP(A147,[2]ImportationMaterialProgrammingE!$B:$V,21,0))</f>
        <v/>
      </c>
      <c r="AD147" s="1" t="s">
        <v>587</v>
      </c>
      <c r="AE147" s="1" t="e">
        <f>#N/A</f>
        <v>#N/A</v>
      </c>
      <c r="AF147" s="22" t="str">
        <f>VLOOKUP(F147,[3]Relatório!$A$1:$AK$65536,36,0)</f>
        <v/>
      </c>
      <c r="AG147" s="22" t="s">
        <v>587</v>
      </c>
      <c r="AJ147" s="24"/>
      <c r="AK147" s="24"/>
      <c r="AL147" s="24"/>
      <c r="AM147" s="24"/>
    </row>
    <row r="148" spans="1:39" hidden="1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VLOOKUP(A148,[2]ImportationMaterialProgrammingE!B$3:C$1048576,2,0)</f>
        <v xml:space="preserve">540201267 </v>
      </c>
      <c r="F148" s="40">
        <v>540201267</v>
      </c>
      <c r="G148" s="3" t="s">
        <v>585</v>
      </c>
      <c r="H148" s="3" t="s">
        <v>452</v>
      </c>
      <c r="I148" s="17" t="e">
        <f>#N/A</f>
        <v>#N/A</v>
      </c>
      <c r="J148" s="15" t="str">
        <f>IF(VLOOKUP(A148,[2]ImportationMaterialProgrammingE!B$4:U$1048576,20,0)=0,"",VLOOKUP(A148,[2]ImportationMaterialProgrammingE!B$4:U$1048576,20,0))</f>
        <v/>
      </c>
      <c r="K148" s="15" t="s">
        <v>587</v>
      </c>
      <c r="L148" s="15" t="str">
        <f>IF(VLOOKUP(A148,[2]ImportationMaterialProgrammingE!B$3:Y$1048576,24,0)&lt;&gt;"","Sim","Não")</f>
        <v>Sim</v>
      </c>
      <c r="M148" s="15" t="str">
        <f>IF(VLOOKUP(A148,[2]ImportationMaterialProgrammingE!B:X,23,0)="DTA TRANSP",VLOOKUP(A148,[2]ImportationMaterialProgrammingE!B:V,21,0),"")</f>
        <v/>
      </c>
      <c r="N148" s="15" t="str">
        <f>IF(VLOOKUP(A148,[2]ImportationMaterialProgrammingE!B:Y,24,0)=0,"",VLOOKUP(A148,[2]ImportationMaterialProgrammingE!B:Y,24,0))</f>
        <v>10/03/2022</v>
      </c>
      <c r="P148" s="3" t="e">
        <f>#N/A</f>
        <v>#N/A</v>
      </c>
      <c r="R148" s="3" t="s">
        <v>586</v>
      </c>
      <c r="S148" s="16" t="str">
        <f>VLOOKUP(A148,[2]ImportationMaterialProgrammingE!B:AN,39,0)</f>
        <v xml:space="preserve">          </v>
      </c>
      <c r="T148" s="22" t="str">
        <f>VLOOKUP(F148,[3]Relatório!$A$1:$AK$65536,29,0)</f>
        <v/>
      </c>
      <c r="U148" s="22" t="s">
        <v>587</v>
      </c>
      <c r="V148" s="17" t="str">
        <f>VLOOKUP(A148,[2]ImportationMaterialProgrammingE!B:F,5,0)</f>
        <v/>
      </c>
      <c r="W148" s="22" t="str">
        <f>VLOOKUP(F148,[3]Relatório!$A$1:$AK$65536,33,0)</f>
        <v/>
      </c>
      <c r="X148" s="22" t="s">
        <v>587</v>
      </c>
      <c r="Y148" s="18" t="e">
        <f>#N/A</f>
        <v>#N/A</v>
      </c>
      <c r="AB148" s="15" t="str">
        <f>VLOOKUP(A148,[2]ImportationMaterialProgrammingE!B:X,23,0)</f>
        <v>DTA EADI</v>
      </c>
      <c r="AC148" s="1" t="str">
        <f>IF(AB148="DTA TRANSP","",VLOOKUP(A148,[2]ImportationMaterialProgrammingE!$B:$V,21,0))</f>
        <v/>
      </c>
      <c r="AD148" s="1" t="s">
        <v>587</v>
      </c>
      <c r="AE148" s="1" t="e">
        <f>#N/A</f>
        <v>#N/A</v>
      </c>
      <c r="AF148" s="22" t="str">
        <f>VLOOKUP(F148,[3]Relatório!$A$1:$AK$65536,36,0)</f>
        <v/>
      </c>
      <c r="AG148" s="22" t="s">
        <v>587</v>
      </c>
      <c r="AJ148" s="24"/>
      <c r="AK148" s="24"/>
      <c r="AL148" s="24"/>
      <c r="AM148" s="24"/>
    </row>
    <row r="149" spans="1:39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VLOOKUP(A149,[2]ImportationMaterialProgrammingE!B$3:C$1048576,2,0)</f>
        <v xml:space="preserve">540201268 </v>
      </c>
      <c r="F149" s="40">
        <v>540201268</v>
      </c>
      <c r="G149" s="3" t="s">
        <v>585</v>
      </c>
      <c r="H149" s="3" t="s">
        <v>452</v>
      </c>
      <c r="I149" s="17" t="e">
        <f>#N/A</f>
        <v>#N/A</v>
      </c>
      <c r="J149" s="15" t="str">
        <f>IF(VLOOKUP(A149,[2]ImportationMaterialProgrammingE!B$4:U$1048576,20,0)=0,"",VLOOKUP(A149,[2]ImportationMaterialProgrammingE!B$4:U$1048576,20,0))</f>
        <v>03/03/2022</v>
      </c>
      <c r="K149" s="15" t="s">
        <v>618</v>
      </c>
      <c r="L149" s="15" t="str">
        <f>IF(VLOOKUP(A149,[2]ImportationMaterialProgrammingE!B$3:Y$1048576,24,0)&lt;&gt;"","Sim","Não")</f>
        <v>Não</v>
      </c>
      <c r="M149" s="15" t="str">
        <f>IF(VLOOKUP(A149,[2]ImportationMaterialProgrammingE!B:X,23,0)="DTA TRANSP",VLOOKUP(A149,[2]ImportationMaterialProgrammingE!B:V,21,0),"")</f>
        <v/>
      </c>
      <c r="N149" s="15" t="str">
        <f>IF(VLOOKUP(A149,[2]ImportationMaterialProgrammingE!B:Y,24,0)=0,"",VLOOKUP(A149,[2]ImportationMaterialProgrammingE!B:Y,24,0))</f>
        <v/>
      </c>
      <c r="P149" s="3" t="e">
        <f>#N/A</f>
        <v>#N/A</v>
      </c>
      <c r="R149" s="3" t="s">
        <v>586</v>
      </c>
      <c r="S149" s="16" t="str">
        <f>VLOOKUP(A149,[2]ImportationMaterialProgrammingE!B:AN,39,0)</f>
        <v>2203975724</v>
      </c>
      <c r="T149" s="22">
        <f>VLOOKUP(F149,[3]Relatório!$A$1:$AK$65536,29,0)</f>
        <v>44622</v>
      </c>
      <c r="U149" s="22">
        <v>44622</v>
      </c>
      <c r="V149" s="17" t="str">
        <f>VLOOKUP(A149,[2]ImportationMaterialProgrammingE!B:F,5,0)</f>
        <v>VERDE</v>
      </c>
      <c r="W149" s="22">
        <f>VLOOKUP(F149,[3]Relatório!$A$1:$AK$65536,33,0)</f>
        <v>44623</v>
      </c>
      <c r="X149" s="22">
        <v>44623</v>
      </c>
      <c r="Y149" s="18" t="e">
        <f>#N/A</f>
        <v>#N/A</v>
      </c>
      <c r="AB149" s="15" t="str">
        <f>VLOOKUP(A149,[2]ImportationMaterialProgrammingE!B:X,23,0)</f>
        <v>FINALIZADO</v>
      </c>
      <c r="AC149" s="1" t="str">
        <f>IF(AB149="DTA TRANSP","",VLOOKUP(A149,[2]ImportationMaterialProgrammingE!$B:$V,21,0))</f>
        <v>03/03/2022</v>
      </c>
      <c r="AD149" s="1" t="s">
        <v>618</v>
      </c>
      <c r="AE149" s="1" t="e">
        <f>#N/A</f>
        <v>#N/A</v>
      </c>
      <c r="AF149" s="22">
        <f>VLOOKUP(F149,[3]Relatório!$A$1:$AK$65536,36,0)</f>
        <v>44623</v>
      </c>
      <c r="AG149" s="22">
        <v>44623</v>
      </c>
      <c r="AH149" s="3" t="s">
        <v>457</v>
      </c>
      <c r="AJ149" s="24"/>
      <c r="AK149" s="24"/>
      <c r="AL149" s="24"/>
      <c r="AM149" s="24"/>
    </row>
    <row r="150" spans="1:39" hidden="1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VLOOKUP(A150,[2]ImportationMaterialProgrammingE!B$3:C$1048576,2,0)</f>
        <v xml:space="preserve">540201269 </v>
      </c>
      <c r="F150" s="40">
        <v>540201269</v>
      </c>
      <c r="G150" s="3" t="s">
        <v>585</v>
      </c>
      <c r="H150" s="3" t="s">
        <v>452</v>
      </c>
      <c r="I150" s="17" t="e">
        <f>#N/A</f>
        <v>#N/A</v>
      </c>
      <c r="J150" s="15" t="str">
        <f>IF(VLOOKUP(A150,[2]ImportationMaterialProgrammingE!B$4:U$1048576,20,0)=0,"",VLOOKUP(A150,[2]ImportationMaterialProgrammingE!B$4:U$1048576,20,0))</f>
        <v>22/03/2022</v>
      </c>
      <c r="K150" s="15" t="s">
        <v>605</v>
      </c>
      <c r="L150" s="15" t="str">
        <f>IF(VLOOKUP(A150,[2]ImportationMaterialProgrammingE!B$3:Y$1048576,24,0)&lt;&gt;"","Sim","Não")</f>
        <v>Não</v>
      </c>
      <c r="M150" s="15" t="str">
        <f>IF(VLOOKUP(A150,[2]ImportationMaterialProgrammingE!B:X,23,0)="DTA TRANSP",VLOOKUP(A150,[2]ImportationMaterialProgrammingE!B:V,21,0),"")</f>
        <v/>
      </c>
      <c r="N150" s="15" t="str">
        <f>IF(VLOOKUP(A150,[2]ImportationMaterialProgrammingE!B:Y,24,0)=0,"",VLOOKUP(A150,[2]ImportationMaterialProgrammingE!B:Y,24,0))</f>
        <v/>
      </c>
      <c r="P150" s="3" t="e">
        <f>#N/A</f>
        <v>#N/A</v>
      </c>
      <c r="R150" s="3" t="s">
        <v>456</v>
      </c>
      <c r="S150" s="16" t="str">
        <f>VLOOKUP(A150,[2]ImportationMaterialProgrammingE!B:AN,39,0)</f>
        <v>2204459606</v>
      </c>
      <c r="T150" s="22">
        <f>VLOOKUP(F150,[3]Relatório!$A$1:$AK$65536,29,0)</f>
        <v>44628</v>
      </c>
      <c r="U150" s="22">
        <v>44628</v>
      </c>
      <c r="V150" s="17" t="str">
        <f>VLOOKUP(A150,[2]ImportationMaterialProgrammingE!B:F,5,0)</f>
        <v>VERDE</v>
      </c>
      <c r="W150" s="22">
        <f>VLOOKUP(F150,[3]Relatório!$A$1:$AK$65536,33,0)</f>
        <v>44629</v>
      </c>
      <c r="X150" s="22">
        <v>44629</v>
      </c>
      <c r="Y150" s="18" t="e">
        <f>#N/A</f>
        <v>#N/A</v>
      </c>
      <c r="AB150" s="15" t="str">
        <f>VLOOKUP(A150,[2]ImportationMaterialProgrammingE!B:X,23,0)</f>
        <v/>
      </c>
      <c r="AC150" s="1" t="str">
        <f>IF(AB150="DTA TRANSP","",VLOOKUP(A150,[2]ImportationMaterialProgrammingE!$B:$V,21,0))</f>
        <v/>
      </c>
      <c r="AD150" s="1" t="s">
        <v>587</v>
      </c>
      <c r="AE150" s="1" t="e">
        <f>#N/A</f>
        <v>#N/A</v>
      </c>
      <c r="AF150" s="22" t="str">
        <f>VLOOKUP(F150,[3]Relatório!$A$1:$AK$65536,36,0)</f>
        <v/>
      </c>
      <c r="AG150" s="22" t="s">
        <v>587</v>
      </c>
      <c r="AJ150" s="24"/>
      <c r="AK150" s="24"/>
      <c r="AL150" s="24"/>
      <c r="AM150" s="24"/>
    </row>
    <row r="151" spans="1:39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VLOOKUP(A151,[2]ImportationMaterialProgrammingE!B$3:C$1048576,2,0)</f>
        <v xml:space="preserve">540201272 </v>
      </c>
      <c r="F151" s="40">
        <v>540201272</v>
      </c>
      <c r="G151" s="3" t="s">
        <v>585</v>
      </c>
      <c r="H151" s="3" t="s">
        <v>452</v>
      </c>
      <c r="I151" s="17" t="e">
        <f>#N/A</f>
        <v>#N/A</v>
      </c>
      <c r="J151" s="15" t="str">
        <f>IF(VLOOKUP(A151,[2]ImportationMaterialProgrammingE!B$4:U$1048576,20,0)=0,"",VLOOKUP(A151,[2]ImportationMaterialProgrammingE!B$4:U$1048576,20,0))</f>
        <v>14/03/2022</v>
      </c>
      <c r="K151" s="15" t="s">
        <v>631</v>
      </c>
      <c r="L151" s="15" t="str">
        <f>IF(VLOOKUP(A151,[2]ImportationMaterialProgrammingE!B$3:Y$1048576,24,0)&lt;&gt;"","Sim","Não")</f>
        <v>Não</v>
      </c>
      <c r="M151" s="15" t="str">
        <f>IF(VLOOKUP(A151,[2]ImportationMaterialProgrammingE!B:X,23,0)="DTA TRANSP",VLOOKUP(A151,[2]ImportationMaterialProgrammingE!B:V,21,0),"")</f>
        <v/>
      </c>
      <c r="N151" s="15" t="str">
        <f>IF(VLOOKUP(A151,[2]ImportationMaterialProgrammingE!B:Y,24,0)=0,"",VLOOKUP(A151,[2]ImportationMaterialProgrammingE!B:Y,24,0))</f>
        <v/>
      </c>
      <c r="P151" s="3" t="e">
        <f>#N/A</f>
        <v>#N/A</v>
      </c>
      <c r="R151" s="3" t="s">
        <v>456</v>
      </c>
      <c r="S151" s="16" t="str">
        <f>VLOOKUP(A151,[2]ImportationMaterialProgrammingE!B:AN,39,0)</f>
        <v>2204538468</v>
      </c>
      <c r="T151" s="22">
        <f>VLOOKUP(F151,[3]Relatório!$A$1:$AK$65536,29,0)</f>
        <v>44629</v>
      </c>
      <c r="U151" s="22">
        <v>44629</v>
      </c>
      <c r="V151" s="17" t="str">
        <f>VLOOKUP(A151,[2]ImportationMaterialProgrammingE!B:F,5,0)</f>
        <v>VERDE</v>
      </c>
      <c r="W151" s="22">
        <f>VLOOKUP(F151,[3]Relatório!$A$1:$AK$65536,33,0)</f>
        <v>44629</v>
      </c>
      <c r="X151" s="22">
        <v>44629</v>
      </c>
      <c r="Y151" s="18" t="e">
        <f>#N/A</f>
        <v>#N/A</v>
      </c>
      <c r="AB151" s="15" t="str">
        <f>VLOOKUP(A151,[2]ImportationMaterialProgrammingE!B:X,23,0)</f>
        <v/>
      </c>
      <c r="AC151" s="1" t="str">
        <f>IF(AB151="DTA TRANSP","",VLOOKUP(A151,[2]ImportationMaterialProgrammingE!$B:$V,21,0))</f>
        <v/>
      </c>
      <c r="AD151" s="1" t="s">
        <v>587</v>
      </c>
      <c r="AE151" s="1" t="e">
        <f>#N/A</f>
        <v>#N/A</v>
      </c>
      <c r="AF151" s="22">
        <f>VLOOKUP(F151,[3]Relatório!$A$1:$AK$65536,36,0)</f>
        <v>44631</v>
      </c>
      <c r="AG151" s="22">
        <v>44631</v>
      </c>
      <c r="AH151" s="3" t="s">
        <v>457</v>
      </c>
      <c r="AJ151" s="24"/>
      <c r="AK151" s="24"/>
      <c r="AL151" s="24"/>
      <c r="AM151" s="24"/>
    </row>
    <row r="152" spans="1:39" hidden="1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VLOOKUP(A152,[2]ImportationMaterialProgrammingE!B$3:C$1048576,2,0)</f>
        <v xml:space="preserve">540201276 </v>
      </c>
      <c r="F152" s="40">
        <v>540201276</v>
      </c>
      <c r="G152" s="3" t="s">
        <v>585</v>
      </c>
      <c r="H152" s="3" t="s">
        <v>452</v>
      </c>
      <c r="I152" s="17" t="e">
        <f>#N/A</f>
        <v>#N/A</v>
      </c>
      <c r="J152" s="15" t="str">
        <f>IF(VLOOKUP(A152,[2]ImportationMaterialProgrammingE!B$4:U$1048576,20,0)=0,"",VLOOKUP(A152,[2]ImportationMaterialProgrammingE!B$4:U$1048576,20,0))</f>
        <v/>
      </c>
      <c r="K152" s="15" t="s">
        <v>587</v>
      </c>
      <c r="L152" s="15" t="str">
        <f>IF(VLOOKUP(A152,[2]ImportationMaterialProgrammingE!B$3:Y$1048576,24,0)&lt;&gt;"","Sim","Não")</f>
        <v>Sim</v>
      </c>
      <c r="M152" s="15" t="str">
        <f>IF(VLOOKUP(A152,[2]ImportationMaterialProgrammingE!B:X,23,0)="DTA TRANSP",VLOOKUP(A152,[2]ImportationMaterialProgrammingE!B:V,21,0),"")</f>
        <v/>
      </c>
      <c r="N152" s="15" t="str">
        <f>IF(VLOOKUP(A152,[2]ImportationMaterialProgrammingE!B:Y,24,0)=0,"",VLOOKUP(A152,[2]ImportationMaterialProgrammingE!B:Y,24,0))</f>
        <v>17/03/2022</v>
      </c>
      <c r="P152" s="3" t="e">
        <f>#N/A</f>
        <v>#N/A</v>
      </c>
      <c r="R152" s="3" t="s">
        <v>586</v>
      </c>
      <c r="S152" s="16" t="str">
        <f>VLOOKUP(A152,[2]ImportationMaterialProgrammingE!B:AN,39,0)</f>
        <v xml:space="preserve">          </v>
      </c>
      <c r="T152" s="22" t="str">
        <f>VLOOKUP(F152,[3]Relatório!$A$1:$AK$65536,29,0)</f>
        <v/>
      </c>
      <c r="U152" s="22" t="s">
        <v>587</v>
      </c>
      <c r="V152" s="17" t="str">
        <f>VLOOKUP(A152,[2]ImportationMaterialProgrammingE!B:F,5,0)</f>
        <v/>
      </c>
      <c r="W152" s="22" t="str">
        <f>VLOOKUP(F152,[3]Relatório!$A$1:$AK$65536,33,0)</f>
        <v/>
      </c>
      <c r="X152" s="22" t="s">
        <v>587</v>
      </c>
      <c r="Y152" s="18" t="e">
        <f>#N/A</f>
        <v>#N/A</v>
      </c>
      <c r="AB152" s="15" t="str">
        <f>VLOOKUP(A152,[2]ImportationMaterialProgrammingE!B:X,23,0)</f>
        <v>DTA EADI</v>
      </c>
      <c r="AC152" s="1" t="str">
        <f>IF(AB152="DTA TRANSP","",VLOOKUP(A152,[2]ImportationMaterialProgrammingE!$B:$V,21,0))</f>
        <v>21/03/2022</v>
      </c>
      <c r="AD152" s="1" t="s">
        <v>612</v>
      </c>
      <c r="AE152" s="1" t="e">
        <f>#N/A</f>
        <v>#N/A</v>
      </c>
      <c r="AF152" s="22" t="str">
        <f>VLOOKUP(F152,[3]Relatório!$A$1:$AK$65536,36,0)</f>
        <v/>
      </c>
      <c r="AG152" s="22" t="s">
        <v>587</v>
      </c>
      <c r="AJ152" s="24"/>
      <c r="AK152" s="24"/>
      <c r="AL152" s="24"/>
      <c r="AM152" s="24"/>
    </row>
    <row r="153" spans="1:39" hidden="1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VLOOKUP(A153,[2]ImportationMaterialProgrammingE!B$3:C$1048576,2,0)</f>
        <v xml:space="preserve">540201277 </v>
      </c>
      <c r="F153" s="40">
        <v>540201277</v>
      </c>
      <c r="G153" s="3" t="s">
        <v>585</v>
      </c>
      <c r="H153" s="3" t="s">
        <v>452</v>
      </c>
      <c r="I153" s="17" t="e">
        <f>#N/A</f>
        <v>#N/A</v>
      </c>
      <c r="J153" s="15" t="str">
        <f>IF(VLOOKUP(A153,[2]ImportationMaterialProgrammingE!B$4:U$1048576,20,0)=0,"",VLOOKUP(A153,[2]ImportationMaterialProgrammingE!B$4:U$1048576,20,0))</f>
        <v/>
      </c>
      <c r="K153" s="15" t="s">
        <v>587</v>
      </c>
      <c r="L153" s="15" t="str">
        <f>IF(VLOOKUP(A153,[2]ImportationMaterialProgrammingE!B$3:Y$1048576,24,0)&lt;&gt;"","Sim","Não")</f>
        <v>Sim</v>
      </c>
      <c r="M153" s="15" t="str">
        <f>IF(VLOOKUP(A153,[2]ImportationMaterialProgrammingE!B:X,23,0)="DTA TRANSP",VLOOKUP(A153,[2]ImportationMaterialProgrammingE!B:V,21,0),"")</f>
        <v/>
      </c>
      <c r="N153" s="15" t="str">
        <f>IF(VLOOKUP(A153,[2]ImportationMaterialProgrammingE!B:Y,24,0)=0,"",VLOOKUP(A153,[2]ImportationMaterialProgrammingE!B:Y,24,0))</f>
        <v>10/03/2022</v>
      </c>
      <c r="P153" s="3" t="e">
        <f>#N/A</f>
        <v>#N/A</v>
      </c>
      <c r="R153" s="3" t="s">
        <v>586</v>
      </c>
      <c r="S153" s="16" t="str">
        <f>VLOOKUP(A153,[2]ImportationMaterialProgrammingE!B:AN,39,0)</f>
        <v xml:space="preserve">          </v>
      </c>
      <c r="T153" s="22" t="str">
        <f>VLOOKUP(F153,[3]Relatório!$A$1:$AK$65536,29,0)</f>
        <v/>
      </c>
      <c r="U153" s="22" t="s">
        <v>587</v>
      </c>
      <c r="V153" s="17" t="str">
        <f>VLOOKUP(A153,[2]ImportationMaterialProgrammingE!B:F,5,0)</f>
        <v/>
      </c>
      <c r="W153" s="22" t="str">
        <f>VLOOKUP(F153,[3]Relatório!$A$1:$AK$65536,33,0)</f>
        <v/>
      </c>
      <c r="X153" s="22" t="s">
        <v>587</v>
      </c>
      <c r="Y153" s="18" t="e">
        <f>#N/A</f>
        <v>#N/A</v>
      </c>
      <c r="AB153" s="15" t="str">
        <f>VLOOKUP(A153,[2]ImportationMaterialProgrammingE!B:X,23,0)</f>
        <v>DTA EADI</v>
      </c>
      <c r="AC153" s="1" t="str">
        <f>IF(AB153="DTA TRANSP","",VLOOKUP(A153,[2]ImportationMaterialProgrammingE!$B:$V,21,0))</f>
        <v/>
      </c>
      <c r="AD153" s="1" t="s">
        <v>587</v>
      </c>
      <c r="AE153" s="1" t="e">
        <f>#N/A</f>
        <v>#N/A</v>
      </c>
      <c r="AF153" s="22" t="str">
        <f>VLOOKUP(F153,[3]Relatório!$A$1:$AK$65536,36,0)</f>
        <v/>
      </c>
      <c r="AG153" s="22" t="s">
        <v>587</v>
      </c>
      <c r="AJ153" s="24"/>
      <c r="AK153" s="24"/>
      <c r="AL153" s="24"/>
      <c r="AM153" s="24"/>
    </row>
    <row r="154" spans="1:39" hidden="1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VLOOKUP(A154,[2]ImportationMaterialProgrammingE!B$3:C$1048576,2,0)</f>
        <v xml:space="preserve">540201280 </v>
      </c>
      <c r="F154" s="40">
        <v>540201280</v>
      </c>
      <c r="G154" s="3" t="s">
        <v>585</v>
      </c>
      <c r="H154" s="3" t="s">
        <v>452</v>
      </c>
      <c r="I154" s="17" t="e">
        <f>#N/A</f>
        <v>#N/A</v>
      </c>
      <c r="J154" s="15" t="str">
        <f>IF(VLOOKUP(A154,[2]ImportationMaterialProgrammingE!B$4:U$1048576,20,0)=0,"",VLOOKUP(A154,[2]ImportationMaterialProgrammingE!B$4:U$1048576,20,0))</f>
        <v>25/03/2022</v>
      </c>
      <c r="K154" s="15" t="s">
        <v>604</v>
      </c>
      <c r="L154" s="15" t="str">
        <f>IF(VLOOKUP(A154,[2]ImportationMaterialProgrammingE!B$3:Y$1048576,24,0)&lt;&gt;"","Sim","Não")</f>
        <v>Não</v>
      </c>
      <c r="M154" s="15" t="str">
        <f>IF(VLOOKUP(A154,[2]ImportationMaterialProgrammingE!B:X,23,0)="DTA TRANSP",VLOOKUP(A154,[2]ImportationMaterialProgrammingE!B:V,21,0),"")</f>
        <v>22/03/2022</v>
      </c>
      <c r="N154" s="15" t="str">
        <f>IF(VLOOKUP(A154,[2]ImportationMaterialProgrammingE!B:Y,24,0)=0,"",VLOOKUP(A154,[2]ImportationMaterialProgrammingE!B:Y,24,0))</f>
        <v/>
      </c>
      <c r="P154" s="3" t="e">
        <f>#N/A</f>
        <v>#N/A</v>
      </c>
      <c r="R154" s="3" t="s">
        <v>586</v>
      </c>
      <c r="S154" s="16" t="str">
        <f>VLOOKUP(A154,[2]ImportationMaterialProgrammingE!B:AN,39,0)</f>
        <v xml:space="preserve">          </v>
      </c>
      <c r="T154" s="22" t="str">
        <f>VLOOKUP(F154,[3]Relatório!$A$1:$AK$65536,29,0)</f>
        <v/>
      </c>
      <c r="U154" s="22" t="s">
        <v>587</v>
      </c>
      <c r="V154" s="17" t="str">
        <f>VLOOKUP(A154,[2]ImportationMaterialProgrammingE!B:F,5,0)</f>
        <v/>
      </c>
      <c r="W154" s="22" t="str">
        <f>VLOOKUP(F154,[3]Relatório!$A$1:$AK$65536,33,0)</f>
        <v/>
      </c>
      <c r="X154" s="22" t="s">
        <v>587</v>
      </c>
      <c r="Y154" s="18" t="e">
        <f>#N/A</f>
        <v>#N/A</v>
      </c>
      <c r="AB154" s="15" t="str">
        <f>VLOOKUP(A154,[2]ImportationMaterialProgrammingE!B:X,23,0)</f>
        <v>DTA TRANSP</v>
      </c>
      <c r="AC154" s="1" t="str">
        <f>IF(AB154="DTA TRANSP","",VLOOKUP(A154,[2]ImportationMaterialProgrammingE!$B:$V,21,0))</f>
        <v/>
      </c>
      <c r="AD154" s="1" t="s">
        <v>587</v>
      </c>
      <c r="AE154" s="1" t="e">
        <f>#N/A</f>
        <v>#N/A</v>
      </c>
      <c r="AF154" s="22" t="str">
        <f>VLOOKUP(F154,[3]Relatório!$A$1:$AK$65536,36,0)</f>
        <v/>
      </c>
      <c r="AG154" s="22" t="s">
        <v>587</v>
      </c>
      <c r="AJ154" s="24"/>
      <c r="AK154" s="24"/>
      <c r="AL154" s="24"/>
      <c r="AM154" s="24"/>
    </row>
    <row r="155" spans="1:39" hidden="1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VLOOKUP(A155,[2]ImportationMaterialProgrammingE!B$3:C$1048576,2,0)</f>
        <v xml:space="preserve">540201282 </v>
      </c>
      <c r="F155" s="40">
        <v>540201282</v>
      </c>
      <c r="G155" s="3" t="s">
        <v>585</v>
      </c>
      <c r="H155" s="3" t="s">
        <v>452</v>
      </c>
      <c r="I155" s="17" t="e">
        <f>#N/A</f>
        <v>#N/A</v>
      </c>
      <c r="J155" s="15" t="str">
        <f>IF(VLOOKUP(A155,[2]ImportationMaterialProgrammingE!B$4:U$1048576,20,0)=0,"",VLOOKUP(A155,[2]ImportationMaterialProgrammingE!B$4:U$1048576,20,0))</f>
        <v>21/03/2022</v>
      </c>
      <c r="K155" s="15" t="s">
        <v>612</v>
      </c>
      <c r="L155" s="15" t="str">
        <f>IF(VLOOKUP(A155,[2]ImportationMaterialProgrammingE!B$3:Y$1048576,24,0)&lt;&gt;"","Sim","Não")</f>
        <v>Não</v>
      </c>
      <c r="M155" s="15" t="str">
        <f>IF(VLOOKUP(A155,[2]ImportationMaterialProgrammingE!B:X,23,0)="DTA TRANSP",VLOOKUP(A155,[2]ImportationMaterialProgrammingE!B:V,21,0),"")</f>
        <v/>
      </c>
      <c r="N155" s="15" t="str">
        <f>IF(VLOOKUP(A155,[2]ImportationMaterialProgrammingE!B:Y,24,0)=0,"",VLOOKUP(A155,[2]ImportationMaterialProgrammingE!B:Y,24,0))</f>
        <v/>
      </c>
      <c r="P155" s="3" t="e">
        <f>#N/A</f>
        <v>#N/A</v>
      </c>
      <c r="R155" s="3" t="s">
        <v>586</v>
      </c>
      <c r="S155" s="16" t="str">
        <f>VLOOKUP(A155,[2]ImportationMaterialProgrammingE!B:AN,39,0)</f>
        <v xml:space="preserve">          </v>
      </c>
      <c r="T155" s="22">
        <f>VLOOKUP(F155,[3]Relatório!$A$1:$AK$65536,29,0)</f>
        <v>44641</v>
      </c>
      <c r="U155" s="22">
        <v>44641</v>
      </c>
      <c r="V155" s="17" t="str">
        <f>VLOOKUP(A155,[2]ImportationMaterialProgrammingE!B:F,5,0)</f>
        <v/>
      </c>
      <c r="W155" s="22">
        <f>VLOOKUP(F155,[3]Relatório!$A$1:$AK$65536,33,0)</f>
        <v>44641</v>
      </c>
      <c r="X155" s="22">
        <v>44641</v>
      </c>
      <c r="Y155" s="18" t="e">
        <f>#N/A</f>
        <v>#N/A</v>
      </c>
      <c r="AB155" s="15" t="str">
        <f>VLOOKUP(A155,[2]ImportationMaterialProgrammingE!B:X,23,0)</f>
        <v>SBL</v>
      </c>
      <c r="AC155" s="1" t="str">
        <f>IF(AB155="DTA TRANSP","",VLOOKUP(A155,[2]ImportationMaterialProgrammingE!$B:$V,21,0))</f>
        <v/>
      </c>
      <c r="AD155" s="1" t="s">
        <v>587</v>
      </c>
      <c r="AE155" s="1" t="e">
        <f>#N/A</f>
        <v>#N/A</v>
      </c>
      <c r="AF155" s="22" t="str">
        <f>VLOOKUP(F155,[3]Relatório!$A$1:$AK$65536,36,0)</f>
        <v/>
      </c>
      <c r="AG155" s="22" t="s">
        <v>587</v>
      </c>
      <c r="AJ155" s="24"/>
      <c r="AK155" s="24"/>
      <c r="AL155" s="24"/>
      <c r="AM155" s="24"/>
    </row>
    <row r="156" spans="1:39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VLOOKUP(A156,[2]ImportationMaterialProgrammingE!B$3:C$1048576,2,0)</f>
        <v xml:space="preserve">540201292 </v>
      </c>
      <c r="F156" s="40">
        <v>540201292</v>
      </c>
      <c r="G156" s="3" t="s">
        <v>585</v>
      </c>
      <c r="H156" s="3" t="s">
        <v>452</v>
      </c>
      <c r="I156" s="17" t="e">
        <f>#N/A</f>
        <v>#N/A</v>
      </c>
      <c r="J156" s="15" t="str">
        <f>IF(VLOOKUP(A156,[2]ImportationMaterialProgrammingE!B$4:U$1048576,20,0)=0,"",VLOOKUP(A156,[2]ImportationMaterialProgrammingE!B$4:U$1048576,20,0))</f>
        <v>24/02/2022</v>
      </c>
      <c r="K156" s="15" t="s">
        <v>606</v>
      </c>
      <c r="L156" s="15" t="str">
        <f>IF(VLOOKUP(A156,[2]ImportationMaterialProgrammingE!B$3:Y$1048576,24,0)&lt;&gt;"","Sim","Não")</f>
        <v>Não</v>
      </c>
      <c r="M156" s="15" t="str">
        <f>IF(VLOOKUP(A156,[2]ImportationMaterialProgrammingE!B:X,23,0)="DTA TRANSP",VLOOKUP(A156,[2]ImportationMaterialProgrammingE!B:V,21,0),"")</f>
        <v/>
      </c>
      <c r="N156" s="15" t="str">
        <f>IF(VLOOKUP(A156,[2]ImportationMaterialProgrammingE!B:Y,24,0)=0,"",VLOOKUP(A156,[2]ImportationMaterialProgrammingE!B:Y,24,0))</f>
        <v/>
      </c>
      <c r="P156" s="3" t="e">
        <f>#N/A</f>
        <v>#N/A</v>
      </c>
      <c r="R156" s="3" t="s">
        <v>586</v>
      </c>
      <c r="S156" s="16" t="str">
        <f>VLOOKUP(A156,[2]ImportationMaterialProgrammingE!B:AN,39,0)</f>
        <v>2204212473</v>
      </c>
      <c r="T156" s="22">
        <f>VLOOKUP(F156,[3]Relatório!$A$1:$AK$65536,29,0)</f>
        <v>44624</v>
      </c>
      <c r="U156" s="22">
        <v>44624</v>
      </c>
      <c r="V156" s="17" t="str">
        <f>VLOOKUP(A156,[2]ImportationMaterialProgrammingE!B:F,5,0)</f>
        <v>VERDE</v>
      </c>
      <c r="W156" s="22">
        <f>VLOOKUP(F156,[3]Relatório!$A$1:$AK$65536,33,0)</f>
        <v>44627</v>
      </c>
      <c r="X156" s="22">
        <v>44627</v>
      </c>
      <c r="Y156" s="18" t="e">
        <f>#N/A</f>
        <v>#N/A</v>
      </c>
      <c r="AB156" s="15" t="str">
        <f>VLOOKUP(A156,[2]ImportationMaterialProgrammingE!B:X,23,0)</f>
        <v>SBL</v>
      </c>
      <c r="AC156" s="1" t="str">
        <f>IF(AB156="DTA TRANSP","",VLOOKUP(A156,[2]ImportationMaterialProgrammingE!$B:$V,21,0))</f>
        <v>18/03/2022</v>
      </c>
      <c r="AD156" s="1" t="s">
        <v>617</v>
      </c>
      <c r="AE156" s="1" t="e">
        <f>#N/A</f>
        <v>#N/A</v>
      </c>
      <c r="AF156" s="22">
        <f>VLOOKUP(F156,[3]Relatório!$A$1:$AK$65536,36,0)</f>
        <v>44634</v>
      </c>
      <c r="AG156" s="22">
        <v>44634</v>
      </c>
      <c r="AH156" s="3" t="s">
        <v>457</v>
      </c>
      <c r="AJ156" s="24"/>
      <c r="AK156" s="24"/>
      <c r="AL156" s="24"/>
      <c r="AM156" s="24"/>
    </row>
    <row r="157" spans="1:39" hidden="1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VLOOKUP(A157,[2]ImportationMaterialProgrammingE!B$3:C$1048576,2,0)</f>
        <v xml:space="preserve">540201283 </v>
      </c>
      <c r="F157" s="40">
        <v>540201283</v>
      </c>
      <c r="G157" s="3" t="s">
        <v>585</v>
      </c>
      <c r="H157" s="3" t="s">
        <v>452</v>
      </c>
      <c r="I157" s="17" t="e">
        <f>#N/A</f>
        <v>#N/A</v>
      </c>
      <c r="J157" s="15" t="str">
        <f>IF(VLOOKUP(A157,[2]ImportationMaterialProgrammingE!B$4:U$1048576,20,0)=0,"",VLOOKUP(A157,[2]ImportationMaterialProgrammingE!B$4:U$1048576,20,0))</f>
        <v>24/03/2022</v>
      </c>
      <c r="K157" s="15" t="s">
        <v>623</v>
      </c>
      <c r="L157" s="15" t="str">
        <f>IF(VLOOKUP(A157,[2]ImportationMaterialProgrammingE!B$3:Y$1048576,24,0)&lt;&gt;"","Sim","Não")</f>
        <v>Sim</v>
      </c>
      <c r="M157" s="15" t="str">
        <f>IF(VLOOKUP(A157,[2]ImportationMaterialProgrammingE!B:X,23,0)="DTA TRANSP",VLOOKUP(A157,[2]ImportationMaterialProgrammingE!B:V,21,0),"")</f>
        <v/>
      </c>
      <c r="N157" s="15" t="str">
        <f>IF(VLOOKUP(A157,[2]ImportationMaterialProgrammingE!B:Y,24,0)=0,"",VLOOKUP(A157,[2]ImportationMaterialProgrammingE!B:Y,24,0))</f>
        <v>10/03/2022</v>
      </c>
      <c r="P157" s="3" t="e">
        <f>#N/A</f>
        <v>#N/A</v>
      </c>
      <c r="R157" s="3" t="s">
        <v>586</v>
      </c>
      <c r="S157" s="16" t="str">
        <f>VLOOKUP(A157,[2]ImportationMaterialProgrammingE!B:AN,39,0)</f>
        <v xml:space="preserve">          </v>
      </c>
      <c r="T157" s="22" t="str">
        <f>VLOOKUP(F157,[3]Relatório!$A$1:$AK$65536,29,0)</f>
        <v/>
      </c>
      <c r="U157" s="22" t="s">
        <v>587</v>
      </c>
      <c r="V157" s="17" t="str">
        <f>VLOOKUP(A157,[2]ImportationMaterialProgrammingE!B:F,5,0)</f>
        <v/>
      </c>
      <c r="W157" s="22" t="str">
        <f>VLOOKUP(F157,[3]Relatório!$A$1:$AK$65536,33,0)</f>
        <v/>
      </c>
      <c r="X157" s="22" t="s">
        <v>587</v>
      </c>
      <c r="Y157" s="18" t="e">
        <f>#N/A</f>
        <v>#N/A</v>
      </c>
      <c r="AB157" s="15" t="str">
        <f>VLOOKUP(A157,[2]ImportationMaterialProgrammingE!B:X,23,0)</f>
        <v>DTA EADI</v>
      </c>
      <c r="AC157" s="1" t="str">
        <f>IF(AB157="DTA TRANSP","",VLOOKUP(A157,[2]ImportationMaterialProgrammingE!$B:$V,21,0))</f>
        <v/>
      </c>
      <c r="AD157" s="1" t="s">
        <v>587</v>
      </c>
      <c r="AE157" s="1" t="e">
        <f>#N/A</f>
        <v>#N/A</v>
      </c>
      <c r="AF157" s="22" t="str">
        <f>VLOOKUP(F157,[3]Relatório!$A$1:$AK$65536,36,0)</f>
        <v/>
      </c>
      <c r="AG157" s="22" t="s">
        <v>587</v>
      </c>
      <c r="AJ157" s="24"/>
      <c r="AK157" s="24"/>
      <c r="AL157" s="24"/>
      <c r="AM157" s="24"/>
    </row>
    <row r="158" spans="1:39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VLOOKUP(A158,[2]ImportationMaterialProgrammingE!B$3:C$1048576,2,0)</f>
        <v xml:space="preserve">540201296 </v>
      </c>
      <c r="F158" s="40">
        <v>540201296</v>
      </c>
      <c r="G158" s="3" t="s">
        <v>585</v>
      </c>
      <c r="H158" s="3" t="s">
        <v>452</v>
      </c>
      <c r="I158" s="17" t="e">
        <f>#N/A</f>
        <v>#N/A</v>
      </c>
      <c r="J158" s="15" t="str">
        <f>IF(VLOOKUP(A158,[2]ImportationMaterialProgrammingE!B$4:U$1048576,20,0)=0,"",VLOOKUP(A158,[2]ImportationMaterialProgrammingE!B$4:U$1048576,20,0))</f>
        <v>16/03/2022</v>
      </c>
      <c r="K158" s="15" t="s">
        <v>630</v>
      </c>
      <c r="L158" s="15" t="str">
        <f>IF(VLOOKUP(A158,[2]ImportationMaterialProgrammingE!B$3:Y$1048576,24,0)&lt;&gt;"","Sim","Não")</f>
        <v>Não</v>
      </c>
      <c r="M158" s="15" t="str">
        <f>IF(VLOOKUP(A158,[2]ImportationMaterialProgrammingE!B:X,23,0)="DTA TRANSP",VLOOKUP(A158,[2]ImportationMaterialProgrammingE!B:V,21,0),"")</f>
        <v/>
      </c>
      <c r="N158" s="15" t="str">
        <f>IF(VLOOKUP(A158,[2]ImportationMaterialProgrammingE!B:Y,24,0)=0,"",VLOOKUP(A158,[2]ImportationMaterialProgrammingE!B:Y,24,0))</f>
        <v/>
      </c>
      <c r="P158" s="3" t="e">
        <f>#N/A</f>
        <v>#N/A</v>
      </c>
      <c r="R158" s="3" t="s">
        <v>586</v>
      </c>
      <c r="S158" s="16" t="str">
        <f>VLOOKUP(A158,[2]ImportationMaterialProgrammingE!B:AN,39,0)</f>
        <v>2204969205</v>
      </c>
      <c r="T158" s="22">
        <f>VLOOKUP(F158,[3]Relatório!$A$1:$AK$65536,29,0)</f>
        <v>44635</v>
      </c>
      <c r="U158" s="22">
        <v>44635</v>
      </c>
      <c r="V158" s="17" t="str">
        <f>VLOOKUP(A158,[2]ImportationMaterialProgrammingE!B:F,5,0)</f>
        <v>VERDE</v>
      </c>
      <c r="W158" s="22">
        <f>VLOOKUP(F158,[3]Relatório!$A$1:$AK$65536,33,0)</f>
        <v>44636</v>
      </c>
      <c r="X158" s="22">
        <v>44636</v>
      </c>
      <c r="Y158" s="18" t="e">
        <f>#N/A</f>
        <v>#N/A</v>
      </c>
      <c r="AB158" s="15" t="str">
        <f>VLOOKUP(A158,[2]ImportationMaterialProgrammingE!B:X,23,0)</f>
        <v>SBL</v>
      </c>
      <c r="AC158" s="1" t="str">
        <f>IF(AB158="DTA TRANSP","",VLOOKUP(A158,[2]ImportationMaterialProgrammingE!$B:$V,21,0))</f>
        <v>16/03/2022</v>
      </c>
      <c r="AD158" s="1" t="s">
        <v>630</v>
      </c>
      <c r="AE158" s="1" t="e">
        <f>#N/A</f>
        <v>#N/A</v>
      </c>
      <c r="AF158" s="22">
        <f>VLOOKUP(F158,[3]Relatório!$A$1:$AK$65536,36,0)</f>
        <v>44636</v>
      </c>
      <c r="AG158" s="22">
        <v>44636</v>
      </c>
      <c r="AJ158" s="24"/>
      <c r="AK158" s="24"/>
      <c r="AL158" s="24"/>
      <c r="AM158" s="24"/>
    </row>
    <row r="159" spans="1:39" hidden="1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VLOOKUP(A159,[2]ImportationMaterialProgrammingE!B$3:C$1048576,2,0)</f>
        <v xml:space="preserve">540201285 </v>
      </c>
      <c r="F159" s="40">
        <v>540201285</v>
      </c>
      <c r="G159" s="3" t="s">
        <v>585</v>
      </c>
      <c r="H159" s="3" t="s">
        <v>452</v>
      </c>
      <c r="I159" s="17" t="e">
        <f>#N/A</f>
        <v>#N/A</v>
      </c>
      <c r="J159" s="15" t="str">
        <f>IF(VLOOKUP(A159,[2]ImportationMaterialProgrammingE!B$4:U$1048576,20,0)=0,"",VLOOKUP(A159,[2]ImportationMaterialProgrammingE!B$4:U$1048576,20,0))</f>
        <v/>
      </c>
      <c r="K159" s="15" t="s">
        <v>587</v>
      </c>
      <c r="L159" s="15" t="str">
        <f>IF(VLOOKUP(A159,[2]ImportationMaterialProgrammingE!B$3:Y$1048576,24,0)&lt;&gt;"","Sim","Não")</f>
        <v>Não</v>
      </c>
      <c r="M159" s="15" t="str">
        <f>IF(VLOOKUP(A159,[2]ImportationMaterialProgrammingE!B:X,23,0)="DTA TRANSP",VLOOKUP(A159,[2]ImportationMaterialProgrammingE!B:V,21,0),"")</f>
        <v/>
      </c>
      <c r="N159" s="15" t="str">
        <f>IF(VLOOKUP(A159,[2]ImportationMaterialProgrammingE!B:Y,24,0)=0,"",VLOOKUP(A159,[2]ImportationMaterialProgrammingE!B:Y,24,0))</f>
        <v/>
      </c>
      <c r="P159" s="3" t="e">
        <f>#N/A</f>
        <v>#N/A</v>
      </c>
      <c r="R159" s="3" t="s">
        <v>586</v>
      </c>
      <c r="S159" s="16" t="str">
        <f>VLOOKUP(A159,[2]ImportationMaterialProgrammingE!B:AN,39,0)</f>
        <v>2204075808</v>
      </c>
      <c r="T159" s="22">
        <f>VLOOKUP(F159,[3]Relatório!$A$1:$AK$65536,29,0)</f>
        <v>44623</v>
      </c>
      <c r="U159" s="22">
        <v>44623</v>
      </c>
      <c r="V159" s="17" t="str">
        <f>VLOOKUP(A159,[2]ImportationMaterialProgrammingE!B:F,5,0)</f>
        <v>VERDE</v>
      </c>
      <c r="W159" s="22">
        <f>VLOOKUP(F159,[3]Relatório!$A$1:$AK$65536,33,0)</f>
        <v>44624</v>
      </c>
      <c r="X159" s="22">
        <v>44624</v>
      </c>
      <c r="Y159" s="18" t="e">
        <f>#N/A</f>
        <v>#N/A</v>
      </c>
      <c r="AB159" s="15" t="str">
        <f>VLOOKUP(A159,[2]ImportationMaterialProgrammingE!B:X,23,0)</f>
        <v/>
      </c>
      <c r="AC159" s="1" t="str">
        <f>IF(AB159="DTA TRANSP","",VLOOKUP(A159,[2]ImportationMaterialProgrammingE!$B:$V,21,0))</f>
        <v/>
      </c>
      <c r="AD159" s="1" t="s">
        <v>587</v>
      </c>
      <c r="AE159" s="1" t="e">
        <f>#N/A</f>
        <v>#N/A</v>
      </c>
      <c r="AF159" s="22" t="str">
        <f>VLOOKUP(F159,[3]Relatório!$A$1:$AK$65536,36,0)</f>
        <v/>
      </c>
      <c r="AG159" s="22" t="s">
        <v>587</v>
      </c>
      <c r="AJ159" s="24"/>
      <c r="AK159" s="24"/>
      <c r="AL159" s="24"/>
      <c r="AM159" s="24"/>
    </row>
    <row r="160" spans="1:39" hidden="1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VLOOKUP(A160,[2]ImportationMaterialProgrammingE!B$3:C$1048576,2,0)</f>
        <v xml:space="preserve">540201286 </v>
      </c>
      <c r="F160" s="40">
        <v>540201286</v>
      </c>
      <c r="G160" s="3" t="s">
        <v>585</v>
      </c>
      <c r="H160" s="3" t="s">
        <v>452</v>
      </c>
      <c r="I160" s="17" t="e">
        <f>#N/A</f>
        <v>#N/A</v>
      </c>
      <c r="J160" s="15" t="str">
        <f>IF(VLOOKUP(A160,[2]ImportationMaterialProgrammingE!B$4:U$1048576,20,0)=0,"",VLOOKUP(A160,[2]ImportationMaterialProgrammingE!B$4:U$1048576,20,0))</f>
        <v/>
      </c>
      <c r="K160" s="15" t="s">
        <v>587</v>
      </c>
      <c r="L160" s="15" t="str">
        <f>IF(VLOOKUP(A160,[2]ImportationMaterialProgrammingE!B$3:Y$1048576,24,0)&lt;&gt;"","Sim","Não")</f>
        <v>Sim</v>
      </c>
      <c r="M160" s="15" t="str">
        <f>IF(VLOOKUP(A160,[2]ImportationMaterialProgrammingE!B:X,23,0)="DTA TRANSP",VLOOKUP(A160,[2]ImportationMaterialProgrammingE!B:V,21,0),"")</f>
        <v/>
      </c>
      <c r="N160" s="15" t="str">
        <f>IF(VLOOKUP(A160,[2]ImportationMaterialProgrammingE!B:Y,24,0)=0,"",VLOOKUP(A160,[2]ImportationMaterialProgrammingE!B:Y,24,0))</f>
        <v>10/03/2022</v>
      </c>
      <c r="P160" s="3" t="e">
        <f>#N/A</f>
        <v>#N/A</v>
      </c>
      <c r="R160" s="3" t="s">
        <v>586</v>
      </c>
      <c r="S160" s="16" t="str">
        <f>VLOOKUP(A160,[2]ImportationMaterialProgrammingE!B:AN,39,0)</f>
        <v xml:space="preserve">          </v>
      </c>
      <c r="T160" s="22" t="str">
        <f>VLOOKUP(F160,[3]Relatório!$A$1:$AK$65536,29,0)</f>
        <v/>
      </c>
      <c r="U160" s="22" t="s">
        <v>587</v>
      </c>
      <c r="V160" s="17" t="str">
        <f>VLOOKUP(A160,[2]ImportationMaterialProgrammingE!B:F,5,0)</f>
        <v/>
      </c>
      <c r="W160" s="22" t="str">
        <f>VLOOKUP(F160,[3]Relatório!$A$1:$AK$65536,33,0)</f>
        <v/>
      </c>
      <c r="X160" s="22" t="s">
        <v>587</v>
      </c>
      <c r="Y160" s="18" t="e">
        <f>#N/A</f>
        <v>#N/A</v>
      </c>
      <c r="AB160" s="15" t="str">
        <f>VLOOKUP(A160,[2]ImportationMaterialProgrammingE!B:X,23,0)</f>
        <v>DTA EADI</v>
      </c>
      <c r="AC160" s="1" t="str">
        <f>IF(AB160="DTA TRANSP","",VLOOKUP(A160,[2]ImportationMaterialProgrammingE!$B:$V,21,0))</f>
        <v/>
      </c>
      <c r="AD160" s="1" t="s">
        <v>587</v>
      </c>
      <c r="AE160" s="1" t="e">
        <f>#N/A</f>
        <v>#N/A</v>
      </c>
      <c r="AF160" s="22" t="str">
        <f>VLOOKUP(F160,[3]Relatório!$A$1:$AK$65536,36,0)</f>
        <v/>
      </c>
      <c r="AG160" s="22" t="s">
        <v>587</v>
      </c>
      <c r="AJ160" s="24"/>
      <c r="AK160" s="24"/>
      <c r="AL160" s="24"/>
      <c r="AM160" s="24"/>
    </row>
    <row r="161" spans="1:39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VLOOKUP(A161,[2]ImportationMaterialProgrammingE!B$3:C$1048576,2,0)</f>
        <v xml:space="preserve">540201287 </v>
      </c>
      <c r="F161" s="40">
        <v>540201287</v>
      </c>
      <c r="G161" s="3" t="s">
        <v>585</v>
      </c>
      <c r="H161" s="3" t="s">
        <v>452</v>
      </c>
      <c r="I161" s="17" t="e">
        <f>#N/A</f>
        <v>#N/A</v>
      </c>
      <c r="J161" s="15" t="str">
        <f>IF(VLOOKUP(A161,[2]ImportationMaterialProgrammingE!B$4:U$1048576,20,0)=0,"",VLOOKUP(A161,[2]ImportationMaterialProgrammingE!B$4:U$1048576,20,0))</f>
        <v>08/03/2022</v>
      </c>
      <c r="K161" s="15" t="s">
        <v>628</v>
      </c>
      <c r="L161" s="15" t="str">
        <f>IF(VLOOKUP(A161,[2]ImportationMaterialProgrammingE!B$3:Y$1048576,24,0)&lt;&gt;"","Sim","Não")</f>
        <v>Não</v>
      </c>
      <c r="M161" s="15" t="str">
        <f>IF(VLOOKUP(A161,[2]ImportationMaterialProgrammingE!B:X,23,0)="DTA TRANSP",VLOOKUP(A161,[2]ImportationMaterialProgrammingE!B:V,21,0),"")</f>
        <v/>
      </c>
      <c r="N161" s="15" t="str">
        <f>IF(VLOOKUP(A161,[2]ImportationMaterialProgrammingE!B:Y,24,0)=0,"",VLOOKUP(A161,[2]ImportationMaterialProgrammingE!B:Y,24,0))</f>
        <v/>
      </c>
      <c r="P161" s="3" t="e">
        <f>#N/A</f>
        <v>#N/A</v>
      </c>
      <c r="R161" s="3" t="s">
        <v>586</v>
      </c>
      <c r="S161" s="16" t="str">
        <f>VLOOKUP(A161,[2]ImportationMaterialProgrammingE!B:AN,39,0)</f>
        <v>2204076006</v>
      </c>
      <c r="T161" s="22">
        <f>VLOOKUP(F161,[3]Relatório!$A$1:$AK$65536,29,0)</f>
        <v>44623</v>
      </c>
      <c r="U161" s="22">
        <v>44623</v>
      </c>
      <c r="V161" s="17" t="str">
        <f>VLOOKUP(A161,[2]ImportationMaterialProgrammingE!B:F,5,0)</f>
        <v>VERDE</v>
      </c>
      <c r="W161" s="22">
        <f>VLOOKUP(F161,[3]Relatório!$A$1:$AK$65536,33,0)</f>
        <v>44624</v>
      </c>
      <c r="X161" s="22">
        <v>44624</v>
      </c>
      <c r="Y161" s="18" t="e">
        <f>#N/A</f>
        <v>#N/A</v>
      </c>
      <c r="AB161" s="15" t="str">
        <f>VLOOKUP(A161,[2]ImportationMaterialProgrammingE!B:X,23,0)</f>
        <v>FINALIZADO</v>
      </c>
      <c r="AC161" s="1" t="str">
        <f>IF(AB161="DTA TRANSP","",VLOOKUP(A161,[2]ImportationMaterialProgrammingE!$B:$V,21,0))</f>
        <v>08/03/2022</v>
      </c>
      <c r="AD161" s="1" t="s">
        <v>628</v>
      </c>
      <c r="AE161" s="1" t="e">
        <f>#N/A</f>
        <v>#N/A</v>
      </c>
      <c r="AF161" s="22">
        <f>VLOOKUP(F161,[3]Relatório!$A$1:$AK$65536,36,0)</f>
        <v>44627</v>
      </c>
      <c r="AG161" s="22">
        <v>44627</v>
      </c>
      <c r="AH161" s="3" t="s">
        <v>457</v>
      </c>
      <c r="AJ161" s="24"/>
      <c r="AK161" s="24"/>
      <c r="AL161" s="24"/>
      <c r="AM161" s="24"/>
    </row>
    <row r="162" spans="1:39" hidden="1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VLOOKUP(A162,[2]ImportationMaterialProgrammingE!B$3:C$1048576,2,0)</f>
        <v xml:space="preserve">540201303 </v>
      </c>
      <c r="F162" s="40">
        <v>540201303</v>
      </c>
      <c r="G162" s="3" t="s">
        <v>585</v>
      </c>
      <c r="H162" s="3" t="s">
        <v>452</v>
      </c>
      <c r="I162" s="17" t="e">
        <f>#N/A</f>
        <v>#N/A</v>
      </c>
      <c r="J162" s="15" t="str">
        <f>IF(VLOOKUP(A162,[2]ImportationMaterialProgrammingE!B$4:U$1048576,20,0)=0,"",VLOOKUP(A162,[2]ImportationMaterialProgrammingE!B$4:U$1048576,20,0))</f>
        <v>23/03/2022</v>
      </c>
      <c r="K162" s="15" t="s">
        <v>626</v>
      </c>
      <c r="L162" s="15" t="str">
        <f>IF(VLOOKUP(A162,[2]ImportationMaterialProgrammingE!B$3:Y$1048576,24,0)&lt;&gt;"","Sim","Não")</f>
        <v>Não</v>
      </c>
      <c r="M162" s="15" t="str">
        <f>IF(VLOOKUP(A162,[2]ImportationMaterialProgrammingE!B:X,23,0)="DTA TRANSP",VLOOKUP(A162,[2]ImportationMaterialProgrammingE!B:V,21,0),"")</f>
        <v/>
      </c>
      <c r="N162" s="15" t="str">
        <f>IF(VLOOKUP(A162,[2]ImportationMaterialProgrammingE!B:Y,24,0)=0,"",VLOOKUP(A162,[2]ImportationMaterialProgrammingE!B:Y,24,0))</f>
        <v/>
      </c>
      <c r="P162" s="3" t="e">
        <f>#N/A</f>
        <v>#N/A</v>
      </c>
      <c r="R162" s="3" t="s">
        <v>586</v>
      </c>
      <c r="S162" s="16" t="str">
        <f>VLOOKUP(A162,[2]ImportationMaterialProgrammingE!B:AN,39,0)</f>
        <v xml:space="preserve">          </v>
      </c>
      <c r="T162" s="22">
        <f>VLOOKUP(F162,[3]Relatório!$A$1:$AK$65536,29,0)</f>
        <v>44643</v>
      </c>
      <c r="U162" s="22">
        <v>44643</v>
      </c>
      <c r="V162" s="17" t="str">
        <f>VLOOKUP(A162,[2]ImportationMaterialProgrammingE!B:F,5,0)</f>
        <v/>
      </c>
      <c r="W162" s="22" t="str">
        <f>VLOOKUP(F162,[3]Relatório!$A$1:$AK$65536,33,0)</f>
        <v/>
      </c>
      <c r="X162" s="22" t="s">
        <v>587</v>
      </c>
      <c r="Y162" s="18" t="e">
        <f>#N/A</f>
        <v>#N/A</v>
      </c>
      <c r="AB162" s="15" t="str">
        <f>VLOOKUP(A162,[2]ImportationMaterialProgrammingE!B:X,23,0)</f>
        <v>SBL</v>
      </c>
      <c r="AC162" s="1" t="str">
        <f>IF(AB162="DTA TRANSP","",VLOOKUP(A162,[2]ImportationMaterialProgrammingE!$B:$V,21,0))</f>
        <v/>
      </c>
      <c r="AD162" s="1" t="s">
        <v>587</v>
      </c>
      <c r="AE162" s="1" t="e">
        <f>#N/A</f>
        <v>#N/A</v>
      </c>
      <c r="AF162" s="22" t="str">
        <f>VLOOKUP(F162,[3]Relatório!$A$1:$AK$65536,36,0)</f>
        <v/>
      </c>
      <c r="AG162" s="22" t="s">
        <v>587</v>
      </c>
      <c r="AJ162" s="24"/>
      <c r="AK162" s="24"/>
      <c r="AL162" s="24"/>
      <c r="AM162" s="24"/>
    </row>
    <row r="163" spans="1:39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VLOOKUP(A163,[2]ImportationMaterialProgrammingE!B$3:C$1048576,2,0)</f>
        <v xml:space="preserve">540201304 </v>
      </c>
      <c r="F163" s="40">
        <v>540201304</v>
      </c>
      <c r="G163" s="3" t="s">
        <v>585</v>
      </c>
      <c r="H163" s="3" t="s">
        <v>452</v>
      </c>
      <c r="I163" s="17" t="e">
        <f>#N/A</f>
        <v>#N/A</v>
      </c>
      <c r="J163" s="15" t="str">
        <f>IF(VLOOKUP(A163,[2]ImportationMaterialProgrammingE!B$4:U$1048576,20,0)=0,"",VLOOKUP(A163,[2]ImportationMaterialProgrammingE!B$4:U$1048576,20,0))</f>
        <v>23/02/2022</v>
      </c>
      <c r="K163" s="15" t="s">
        <v>603</v>
      </c>
      <c r="L163" s="15" t="str">
        <f>IF(VLOOKUP(A163,[2]ImportationMaterialProgrammingE!B$3:Y$1048576,24,0)&lt;&gt;"","Sim","Não")</f>
        <v>Não</v>
      </c>
      <c r="M163" s="15" t="str">
        <f>IF(VLOOKUP(A163,[2]ImportationMaterialProgrammingE!B:X,23,0)="DTA TRANSP",VLOOKUP(A163,[2]ImportationMaterialProgrammingE!B:V,21,0),"")</f>
        <v/>
      </c>
      <c r="N163" s="15" t="str">
        <f>IF(VLOOKUP(A163,[2]ImportationMaterialProgrammingE!B:Y,24,0)=0,"",VLOOKUP(A163,[2]ImportationMaterialProgrammingE!B:Y,24,0))</f>
        <v/>
      </c>
      <c r="P163" s="3" t="e">
        <f>#N/A</f>
        <v>#N/A</v>
      </c>
      <c r="R163" s="3" t="s">
        <v>586</v>
      </c>
      <c r="S163" s="16" t="str">
        <f>VLOOKUP(A163,[2]ImportationMaterialProgrammingE!B:AN,39,0)</f>
        <v>2203513739</v>
      </c>
      <c r="T163" s="22">
        <f>VLOOKUP(F163,[3]Relatório!$A$1:$AK$65536,29,0)</f>
        <v>44614</v>
      </c>
      <c r="U163" s="22">
        <v>44614</v>
      </c>
      <c r="V163" s="17" t="str">
        <f>VLOOKUP(A163,[2]ImportationMaterialProgrammingE!B:F,5,0)</f>
        <v>VERDE</v>
      </c>
      <c r="W163" s="22">
        <f>VLOOKUP(F163,[3]Relatório!$A$1:$AK$65536,33,0)</f>
        <v>44614</v>
      </c>
      <c r="X163" s="22">
        <v>44614</v>
      </c>
      <c r="Y163" s="18" t="e">
        <f>#N/A</f>
        <v>#N/A</v>
      </c>
      <c r="AB163" s="15" t="str">
        <f>VLOOKUP(A163,[2]ImportationMaterialProgrammingE!B:X,23,0)</f>
        <v>FINALIZADO</v>
      </c>
      <c r="AC163" s="1" t="str">
        <f>IF(AB163="DTA TRANSP","",VLOOKUP(A163,[2]ImportationMaterialProgrammingE!$B:$V,21,0))</f>
        <v>02/03/2022</v>
      </c>
      <c r="AD163" s="1" t="s">
        <v>608</v>
      </c>
      <c r="AE163" s="1" t="e">
        <f>#N/A</f>
        <v>#N/A</v>
      </c>
      <c r="AF163" s="22">
        <f>VLOOKUP(F163,[3]Relatório!$A$1:$AK$65536,36,0)</f>
        <v>44615</v>
      </c>
      <c r="AG163" s="22">
        <v>44615</v>
      </c>
      <c r="AH163" s="3" t="s">
        <v>457</v>
      </c>
      <c r="AJ163" s="24"/>
      <c r="AK163" s="24"/>
      <c r="AL163" s="24"/>
      <c r="AM163" s="24"/>
    </row>
    <row r="164" spans="1:39" hidden="1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VLOOKUP(A164,[2]ImportationMaterialProgrammingE!B$3:C$1048576,2,0)</f>
        <v xml:space="preserve">540201305 </v>
      </c>
      <c r="F164" s="40">
        <v>540201305</v>
      </c>
      <c r="G164" s="3" t="s">
        <v>585</v>
      </c>
      <c r="H164" s="3" t="s">
        <v>452</v>
      </c>
      <c r="I164" s="17" t="e">
        <f>#N/A</f>
        <v>#N/A</v>
      </c>
      <c r="J164" s="15" t="str">
        <f>IF(VLOOKUP(A164,[2]ImportationMaterialProgrammingE!B$4:U$1048576,20,0)=0,"",VLOOKUP(A164,[2]ImportationMaterialProgrammingE!B$4:U$1048576,20,0))</f>
        <v>22/03/2022</v>
      </c>
      <c r="K164" s="15" t="s">
        <v>605</v>
      </c>
      <c r="L164" s="15" t="str">
        <f>IF(VLOOKUP(A164,[2]ImportationMaterialProgrammingE!B$3:Y$1048576,24,0)&lt;&gt;"","Sim","Não")</f>
        <v>Não</v>
      </c>
      <c r="M164" s="15" t="str">
        <f>IF(VLOOKUP(A164,[2]ImportationMaterialProgrammingE!B:X,23,0)="DTA TRANSP",VLOOKUP(A164,[2]ImportationMaterialProgrammingE!B:V,21,0),"")</f>
        <v/>
      </c>
      <c r="N164" s="15" t="str">
        <f>IF(VLOOKUP(A164,[2]ImportationMaterialProgrammingE!B:Y,24,0)=0,"",VLOOKUP(A164,[2]ImportationMaterialProgrammingE!B:Y,24,0))</f>
        <v/>
      </c>
      <c r="P164" s="3" t="e">
        <f>#N/A</f>
        <v>#N/A</v>
      </c>
      <c r="R164" s="3" t="s">
        <v>456</v>
      </c>
      <c r="S164" s="16" t="str">
        <f>VLOOKUP(A164,[2]ImportationMaterialProgrammingE!B:AN,39,0)</f>
        <v>2204211426</v>
      </c>
      <c r="T164" s="22">
        <f>VLOOKUP(F164,[3]Relatório!$A$1:$AK$65536,29,0)</f>
        <v>44624</v>
      </c>
      <c r="U164" s="22">
        <v>44624</v>
      </c>
      <c r="V164" s="17" t="str">
        <f>VLOOKUP(A164,[2]ImportationMaterialProgrammingE!B:F,5,0)</f>
        <v>VERDE</v>
      </c>
      <c r="W164" s="22">
        <f>VLOOKUP(F164,[3]Relatório!$A$1:$AK$65536,33,0)</f>
        <v>44627</v>
      </c>
      <c r="X164" s="22">
        <v>44627</v>
      </c>
      <c r="Y164" s="18" t="e">
        <f>#N/A</f>
        <v>#N/A</v>
      </c>
      <c r="AB164" s="15" t="str">
        <f>VLOOKUP(A164,[2]ImportationMaterialProgrammingE!B:X,23,0)</f>
        <v>SBL</v>
      </c>
      <c r="AC164" s="1" t="str">
        <f>IF(AB164="DTA TRANSP","",VLOOKUP(A164,[2]ImportationMaterialProgrammingE!$B:$V,21,0))</f>
        <v/>
      </c>
      <c r="AD164" s="1" t="s">
        <v>587</v>
      </c>
      <c r="AE164" s="1" t="e">
        <f>#N/A</f>
        <v>#N/A</v>
      </c>
      <c r="AF164" s="22" t="str">
        <f>VLOOKUP(F164,[3]Relatório!$A$1:$AK$65536,36,0)</f>
        <v/>
      </c>
      <c r="AG164" s="22" t="s">
        <v>587</v>
      </c>
      <c r="AJ164" s="24"/>
      <c r="AK164" s="24"/>
      <c r="AL164" s="24"/>
      <c r="AM164" s="24"/>
    </row>
    <row r="165" spans="1:39" hidden="1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VLOOKUP(A165,[2]ImportationMaterialProgrammingE!B$3:C$1048576,2,0)</f>
        <v xml:space="preserve">540201307 </v>
      </c>
      <c r="F165" s="40">
        <v>540201307</v>
      </c>
      <c r="G165" s="3" t="s">
        <v>585</v>
      </c>
      <c r="H165" s="3" t="s">
        <v>452</v>
      </c>
      <c r="I165" s="17" t="e">
        <f>#N/A</f>
        <v>#N/A</v>
      </c>
      <c r="J165" s="15" t="str">
        <f>IF(VLOOKUP(A165,[2]ImportationMaterialProgrammingE!B$4:U$1048576,20,0)=0,"",VLOOKUP(A165,[2]ImportationMaterialProgrammingE!B$4:U$1048576,20,0))</f>
        <v/>
      </c>
      <c r="K165" s="15" t="s">
        <v>587</v>
      </c>
      <c r="L165" s="15" t="str">
        <f>IF(VLOOKUP(A165,[2]ImportationMaterialProgrammingE!B$3:Y$1048576,24,0)&lt;&gt;"","Sim","Não")</f>
        <v>Sim</v>
      </c>
      <c r="M165" s="15" t="str">
        <f>IF(VLOOKUP(A165,[2]ImportationMaterialProgrammingE!B:X,23,0)="DTA TRANSP",VLOOKUP(A165,[2]ImportationMaterialProgrammingE!B:V,21,0),"")</f>
        <v/>
      </c>
      <c r="N165" s="15" t="str">
        <f>IF(VLOOKUP(A165,[2]ImportationMaterialProgrammingE!B:Y,24,0)=0,"",VLOOKUP(A165,[2]ImportationMaterialProgrammingE!B:Y,24,0))</f>
        <v>11/03/2022</v>
      </c>
      <c r="P165" s="3" t="e">
        <f>#N/A</f>
        <v>#N/A</v>
      </c>
      <c r="R165" s="3" t="s">
        <v>586</v>
      </c>
      <c r="S165" s="16" t="str">
        <f>VLOOKUP(A165,[2]ImportationMaterialProgrammingE!B:AN,39,0)</f>
        <v xml:space="preserve">          </v>
      </c>
      <c r="T165" s="22" t="str">
        <f>VLOOKUP(F165,[3]Relatório!$A$1:$AK$65536,29,0)</f>
        <v/>
      </c>
      <c r="U165" s="22" t="s">
        <v>587</v>
      </c>
      <c r="V165" s="17" t="str">
        <f>VLOOKUP(A165,[2]ImportationMaterialProgrammingE!B:F,5,0)</f>
        <v/>
      </c>
      <c r="W165" s="22" t="str">
        <f>VLOOKUP(F165,[3]Relatório!$A$1:$AK$65536,33,0)</f>
        <v/>
      </c>
      <c r="X165" s="22" t="s">
        <v>587</v>
      </c>
      <c r="Y165" s="18" t="e">
        <f>#N/A</f>
        <v>#N/A</v>
      </c>
      <c r="AB165" s="15" t="str">
        <f>VLOOKUP(A165,[2]ImportationMaterialProgrammingE!B:X,23,0)</f>
        <v>DTA EADI</v>
      </c>
      <c r="AC165" s="1" t="str">
        <f>IF(AB165="DTA TRANSP","",VLOOKUP(A165,[2]ImportationMaterialProgrammingE!$B:$V,21,0))</f>
        <v/>
      </c>
      <c r="AD165" s="1" t="s">
        <v>587</v>
      </c>
      <c r="AE165" s="1" t="e">
        <f>#N/A</f>
        <v>#N/A</v>
      </c>
      <c r="AF165" s="22" t="str">
        <f>VLOOKUP(F165,[3]Relatório!$A$1:$AK$65536,36,0)</f>
        <v/>
      </c>
      <c r="AG165" s="22" t="s">
        <v>587</v>
      </c>
      <c r="AJ165" s="24"/>
      <c r="AK165" s="24"/>
      <c r="AL165" s="24"/>
      <c r="AM165" s="24"/>
    </row>
    <row r="166" spans="1:39" hidden="1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VLOOKUP(A166,[2]ImportationMaterialProgrammingE!B$3:C$1048576,2,0)</f>
        <v xml:space="preserve">540201310 </v>
      </c>
      <c r="F166" s="40">
        <v>540201310</v>
      </c>
      <c r="G166" s="3" t="s">
        <v>585</v>
      </c>
      <c r="H166" s="3" t="s">
        <v>452</v>
      </c>
      <c r="I166" s="17" t="e">
        <f>#N/A</f>
        <v>#N/A</v>
      </c>
      <c r="J166" s="15" t="str">
        <f>IF(VLOOKUP(A166,[2]ImportationMaterialProgrammingE!B$4:U$1048576,20,0)=0,"",VLOOKUP(A166,[2]ImportationMaterialProgrammingE!B$4:U$1048576,20,0))</f>
        <v>22/03/2022</v>
      </c>
      <c r="K166" s="15" t="s">
        <v>605</v>
      </c>
      <c r="L166" s="15" t="str">
        <f>IF(VLOOKUP(A166,[2]ImportationMaterialProgrammingE!B$3:Y$1048576,24,0)&lt;&gt;"","Sim","Não")</f>
        <v>Não</v>
      </c>
      <c r="M166" s="15" t="str">
        <f>IF(VLOOKUP(A166,[2]ImportationMaterialProgrammingE!B:X,23,0)="DTA TRANSP",VLOOKUP(A166,[2]ImportationMaterialProgrammingE!B:V,21,0),"")</f>
        <v/>
      </c>
      <c r="N166" s="15" t="str">
        <f>IF(VLOOKUP(A166,[2]ImportationMaterialProgrammingE!B:Y,24,0)=0,"",VLOOKUP(A166,[2]ImportationMaterialProgrammingE!B:Y,24,0))</f>
        <v/>
      </c>
      <c r="P166" s="3" t="e">
        <f>#N/A</f>
        <v>#N/A</v>
      </c>
      <c r="R166" s="3" t="s">
        <v>586</v>
      </c>
      <c r="S166" s="16" t="str">
        <f>VLOOKUP(A166,[2]ImportationMaterialProgrammingE!B:AN,39,0)</f>
        <v xml:space="preserve">          </v>
      </c>
      <c r="T166" s="22">
        <f>VLOOKUP(F166,[3]Relatório!$A$1:$AK$65536,29,0)</f>
        <v>44638</v>
      </c>
      <c r="U166" s="22">
        <v>44638</v>
      </c>
      <c r="V166" s="17" t="str">
        <f>VLOOKUP(A166,[2]ImportationMaterialProgrammingE!B:F,5,0)</f>
        <v/>
      </c>
      <c r="W166" s="22">
        <f>VLOOKUP(F166,[3]Relatório!$A$1:$AK$65536,33,0)</f>
        <v>44638</v>
      </c>
      <c r="X166" s="22">
        <v>44638</v>
      </c>
      <c r="Y166" s="18" t="e">
        <f>#N/A</f>
        <v>#N/A</v>
      </c>
      <c r="AB166" s="15" t="str">
        <f>VLOOKUP(A166,[2]ImportationMaterialProgrammingE!B:X,23,0)</f>
        <v>SBL</v>
      </c>
      <c r="AC166" s="1" t="str">
        <f>IF(AB166="DTA TRANSP","",VLOOKUP(A166,[2]ImportationMaterialProgrammingE!$B:$V,21,0))</f>
        <v/>
      </c>
      <c r="AD166" s="1" t="s">
        <v>587</v>
      </c>
      <c r="AE166" s="1" t="e">
        <f>#N/A</f>
        <v>#N/A</v>
      </c>
      <c r="AF166" s="22" t="str">
        <f>VLOOKUP(F166,[3]Relatório!$A$1:$AK$65536,36,0)</f>
        <v/>
      </c>
      <c r="AG166" s="22" t="s">
        <v>587</v>
      </c>
      <c r="AJ166" s="24"/>
      <c r="AK166" s="24"/>
      <c r="AL166" s="24"/>
      <c r="AM166" s="24"/>
    </row>
    <row r="167" spans="1:39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VLOOKUP(A167,[2]ImportationMaterialProgrammingE!B$3:C$1048576,2,0)</f>
        <v xml:space="preserve">540201312 </v>
      </c>
      <c r="F167" s="40">
        <v>540201312</v>
      </c>
      <c r="G167" s="3" t="s">
        <v>585</v>
      </c>
      <c r="H167" s="3" t="s">
        <v>452</v>
      </c>
      <c r="I167" s="17" t="e">
        <f>#N/A</f>
        <v>#N/A</v>
      </c>
      <c r="J167" s="15" t="str">
        <f>IF(VLOOKUP(A167,[2]ImportationMaterialProgrammingE!B$4:U$1048576,20,0)=0,"",VLOOKUP(A167,[2]ImportationMaterialProgrammingE!B$4:U$1048576,20,0))</f>
        <v>18/03/2022</v>
      </c>
      <c r="K167" s="15" t="s">
        <v>617</v>
      </c>
      <c r="L167" s="15" t="str">
        <f>IF(VLOOKUP(A167,[2]ImportationMaterialProgrammingE!B$3:Y$1048576,24,0)&lt;&gt;"","Sim","Não")</f>
        <v>Não</v>
      </c>
      <c r="M167" s="15" t="str">
        <f>IF(VLOOKUP(A167,[2]ImportationMaterialProgrammingE!B:X,23,0)="DTA TRANSP",VLOOKUP(A167,[2]ImportationMaterialProgrammingE!B:V,21,0),"")</f>
        <v/>
      </c>
      <c r="N167" s="15" t="str">
        <f>IF(VLOOKUP(A167,[2]ImportationMaterialProgrammingE!B:Y,24,0)=0,"",VLOOKUP(A167,[2]ImportationMaterialProgrammingE!B:Y,24,0))</f>
        <v/>
      </c>
      <c r="P167" s="3" t="e">
        <f>#N/A</f>
        <v>#N/A</v>
      </c>
      <c r="R167" s="3" t="s">
        <v>586</v>
      </c>
      <c r="S167" s="16" t="str">
        <f>VLOOKUP(A167,[2]ImportationMaterialProgrammingE!B:AN,39,0)</f>
        <v>2204633088</v>
      </c>
      <c r="T167" s="22">
        <f>VLOOKUP(F167,[3]Relatório!$A$1:$AK$65536,29,0)</f>
        <v>44630</v>
      </c>
      <c r="U167" s="22">
        <v>44630</v>
      </c>
      <c r="V167" s="17" t="str">
        <f>VLOOKUP(A167,[2]ImportationMaterialProgrammingE!B:F,5,0)</f>
        <v>VERDE</v>
      </c>
      <c r="W167" s="22">
        <f>VLOOKUP(F167,[3]Relatório!$A$1:$AK$65536,33,0)</f>
        <v>44630</v>
      </c>
      <c r="X167" s="22">
        <v>44630</v>
      </c>
      <c r="Y167" s="18" t="e">
        <f>#N/A</f>
        <v>#N/A</v>
      </c>
      <c r="AB167" s="15" t="str">
        <f>VLOOKUP(A167,[2]ImportationMaterialProgrammingE!B:X,23,0)</f>
        <v>MBB</v>
      </c>
      <c r="AC167" s="1" t="str">
        <f>IF(AB167="DTA TRANSP","",VLOOKUP(A167,[2]ImportationMaterialProgrammingE!$B:$V,21,0))</f>
        <v>18/03/2022</v>
      </c>
      <c r="AD167" s="1" t="s">
        <v>617</v>
      </c>
      <c r="AE167" s="1" t="e">
        <f>#N/A</f>
        <v>#N/A</v>
      </c>
      <c r="AF167" s="22">
        <f>VLOOKUP(F167,[3]Relatório!$A$1:$AK$65536,36,0)</f>
        <v>44637</v>
      </c>
      <c r="AG167" s="22">
        <v>44637</v>
      </c>
      <c r="AJ167" s="24"/>
      <c r="AK167" s="24"/>
      <c r="AL167" s="24"/>
      <c r="AM167" s="24"/>
    </row>
    <row r="168" spans="1:39" hidden="1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VLOOKUP(A168,[2]ImportationMaterialProgrammingE!B$3:C$1048576,2,0)</f>
        <v xml:space="preserve">540201317 </v>
      </c>
      <c r="F168" s="40">
        <v>540201317</v>
      </c>
      <c r="G168" s="3" t="s">
        <v>585</v>
      </c>
      <c r="H168" s="3" t="s">
        <v>452</v>
      </c>
      <c r="I168" s="17" t="e">
        <f>#N/A</f>
        <v>#N/A</v>
      </c>
      <c r="J168" s="15" t="str">
        <f>IF(VLOOKUP(A168,[2]ImportationMaterialProgrammingE!B$4:U$1048576,20,0)=0,"",VLOOKUP(A168,[2]ImportationMaterialProgrammingE!B$4:U$1048576,20,0))</f>
        <v/>
      </c>
      <c r="K168" s="15" t="s">
        <v>587</v>
      </c>
      <c r="L168" s="15" t="str">
        <f>IF(VLOOKUP(A168,[2]ImportationMaterialProgrammingE!B$3:Y$1048576,24,0)&lt;&gt;"","Sim","Não")</f>
        <v>Sim</v>
      </c>
      <c r="M168" s="15" t="str">
        <f>IF(VLOOKUP(A168,[2]ImportationMaterialProgrammingE!B:X,23,0)="DTA TRANSP",VLOOKUP(A168,[2]ImportationMaterialProgrammingE!B:V,21,0),"")</f>
        <v/>
      </c>
      <c r="N168" s="15" t="str">
        <f>IF(VLOOKUP(A168,[2]ImportationMaterialProgrammingE!B:Y,24,0)=0,"",VLOOKUP(A168,[2]ImportationMaterialProgrammingE!B:Y,24,0))</f>
        <v>10/03/2022</v>
      </c>
      <c r="P168" s="3" t="e">
        <f>#N/A</f>
        <v>#N/A</v>
      </c>
      <c r="R168" s="3" t="s">
        <v>586</v>
      </c>
      <c r="S168" s="16" t="str">
        <f>VLOOKUP(A168,[2]ImportationMaterialProgrammingE!B:AN,39,0)</f>
        <v xml:space="preserve">          </v>
      </c>
      <c r="T168" s="22" t="str">
        <f>VLOOKUP(F168,[3]Relatório!$A$1:$AK$65536,29,0)</f>
        <v/>
      </c>
      <c r="U168" s="22" t="s">
        <v>587</v>
      </c>
      <c r="V168" s="17" t="str">
        <f>VLOOKUP(A168,[2]ImportationMaterialProgrammingE!B:F,5,0)</f>
        <v/>
      </c>
      <c r="W168" s="22" t="str">
        <f>VLOOKUP(F168,[3]Relatório!$A$1:$AK$65536,33,0)</f>
        <v/>
      </c>
      <c r="X168" s="22" t="s">
        <v>587</v>
      </c>
      <c r="Y168" s="18" t="e">
        <f>#N/A</f>
        <v>#N/A</v>
      </c>
      <c r="AB168" s="15" t="str">
        <f>VLOOKUP(A168,[2]ImportationMaterialProgrammingE!B:X,23,0)</f>
        <v>DTA EADI</v>
      </c>
      <c r="AC168" s="1" t="str">
        <f>IF(AB168="DTA TRANSP","",VLOOKUP(A168,[2]ImportationMaterialProgrammingE!$B:$V,21,0))</f>
        <v/>
      </c>
      <c r="AD168" s="1" t="s">
        <v>587</v>
      </c>
      <c r="AE168" s="1" t="e">
        <f>#N/A</f>
        <v>#N/A</v>
      </c>
      <c r="AF168" s="22" t="str">
        <f>VLOOKUP(F168,[3]Relatório!$A$1:$AK$65536,36,0)</f>
        <v/>
      </c>
      <c r="AG168" s="22" t="s">
        <v>587</v>
      </c>
      <c r="AJ168" s="24"/>
      <c r="AK168" s="24"/>
      <c r="AL168" s="24"/>
      <c r="AM168" s="24"/>
    </row>
    <row r="169" spans="1:39" hidden="1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VLOOKUP(A169,[2]ImportationMaterialProgrammingE!B$3:C$1048576,2,0)</f>
        <v xml:space="preserve">540201315 </v>
      </c>
      <c r="F169" s="40">
        <v>540201315</v>
      </c>
      <c r="G169" s="3" t="s">
        <v>585</v>
      </c>
      <c r="H169" s="3" t="s">
        <v>452</v>
      </c>
      <c r="I169" s="17" t="e">
        <f>#N/A</f>
        <v>#N/A</v>
      </c>
      <c r="J169" s="15" t="str">
        <f>IF(VLOOKUP(A169,[2]ImportationMaterialProgrammingE!B$4:U$1048576,20,0)=0,"",VLOOKUP(A169,[2]ImportationMaterialProgrammingE!B$4:U$1048576,20,0))</f>
        <v/>
      </c>
      <c r="K169" s="15" t="s">
        <v>587</v>
      </c>
      <c r="L169" s="15" t="str">
        <f>IF(VLOOKUP(A169,[2]ImportationMaterialProgrammingE!B$3:Y$1048576,24,0)&lt;&gt;"","Sim","Não")</f>
        <v>Sim</v>
      </c>
      <c r="M169" s="15" t="str">
        <f>IF(VLOOKUP(A169,[2]ImportationMaterialProgrammingE!B:X,23,0)="DTA TRANSP",VLOOKUP(A169,[2]ImportationMaterialProgrammingE!B:V,21,0),"")</f>
        <v/>
      </c>
      <c r="N169" s="15" t="str">
        <f>IF(VLOOKUP(A169,[2]ImportationMaterialProgrammingE!B:Y,24,0)=0,"",VLOOKUP(A169,[2]ImportationMaterialProgrammingE!B:Y,24,0))</f>
        <v>11/03/2022</v>
      </c>
      <c r="P169" s="3" t="e">
        <f>#N/A</f>
        <v>#N/A</v>
      </c>
      <c r="R169" s="3" t="s">
        <v>586</v>
      </c>
      <c r="S169" s="16" t="str">
        <f>VLOOKUP(A169,[2]ImportationMaterialProgrammingE!B:AN,39,0)</f>
        <v xml:space="preserve">          </v>
      </c>
      <c r="T169" s="22" t="str">
        <f>VLOOKUP(F169,[3]Relatório!$A$1:$AK$65536,29,0)</f>
        <v/>
      </c>
      <c r="U169" s="22" t="s">
        <v>587</v>
      </c>
      <c r="V169" s="17" t="str">
        <f>VLOOKUP(A169,[2]ImportationMaterialProgrammingE!B:F,5,0)</f>
        <v/>
      </c>
      <c r="W169" s="22" t="str">
        <f>VLOOKUP(F169,[3]Relatório!$A$1:$AK$65536,33,0)</f>
        <v/>
      </c>
      <c r="X169" s="22" t="s">
        <v>587</v>
      </c>
      <c r="Y169" s="18" t="e">
        <f>#N/A</f>
        <v>#N/A</v>
      </c>
      <c r="AB169" s="15" t="str">
        <f>VLOOKUP(A169,[2]ImportationMaterialProgrammingE!B:X,23,0)</f>
        <v>DTA EADI</v>
      </c>
      <c r="AC169" s="1" t="str">
        <f>IF(AB169="DTA TRANSP","",VLOOKUP(A169,[2]ImportationMaterialProgrammingE!$B:$V,21,0))</f>
        <v/>
      </c>
      <c r="AD169" s="1" t="s">
        <v>587</v>
      </c>
      <c r="AE169" s="1" t="e">
        <f>#N/A</f>
        <v>#N/A</v>
      </c>
      <c r="AF169" s="22" t="str">
        <f>VLOOKUP(F169,[3]Relatório!$A$1:$AK$65536,36,0)</f>
        <v/>
      </c>
      <c r="AG169" s="22" t="s">
        <v>587</v>
      </c>
      <c r="AJ169" s="24"/>
      <c r="AK169" s="24"/>
      <c r="AL169" s="24"/>
      <c r="AM169" s="24"/>
    </row>
    <row r="170" spans="1:39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VLOOKUP(A170,[2]ImportationMaterialProgrammingE!B$3:C$1048576,2,0)</f>
        <v xml:space="preserve">540201325 </v>
      </c>
      <c r="F170" s="40">
        <v>540201325</v>
      </c>
      <c r="G170" s="3" t="s">
        <v>585</v>
      </c>
      <c r="H170" s="3" t="s">
        <v>452</v>
      </c>
      <c r="I170" s="17" t="e">
        <f>#N/A</f>
        <v>#N/A</v>
      </c>
      <c r="J170" s="15" t="str">
        <f>IF(VLOOKUP(A170,[2]ImportationMaterialProgrammingE!B$4:U$1048576,20,0)=0,"",VLOOKUP(A170,[2]ImportationMaterialProgrammingE!B$4:U$1048576,20,0))</f>
        <v>23/02/2022</v>
      </c>
      <c r="K170" s="15" t="s">
        <v>603</v>
      </c>
      <c r="L170" s="15" t="str">
        <f>IF(VLOOKUP(A170,[2]ImportationMaterialProgrammingE!B$3:Y$1048576,24,0)&lt;&gt;"","Sim","Não")</f>
        <v>Não</v>
      </c>
      <c r="M170" s="15" t="str">
        <f>IF(VLOOKUP(A170,[2]ImportationMaterialProgrammingE!B:X,23,0)="DTA TRANSP",VLOOKUP(A170,[2]ImportationMaterialProgrammingE!B:V,21,0),"")</f>
        <v/>
      </c>
      <c r="N170" s="15" t="str">
        <f>IF(VLOOKUP(A170,[2]ImportationMaterialProgrammingE!B:Y,24,0)=0,"",VLOOKUP(A170,[2]ImportationMaterialProgrammingE!B:Y,24,0))</f>
        <v/>
      </c>
      <c r="P170" s="3" t="e">
        <f>#N/A</f>
        <v>#N/A</v>
      </c>
      <c r="R170" s="3" t="s">
        <v>586</v>
      </c>
      <c r="S170" s="16" t="str">
        <f>VLOOKUP(A170,[2]ImportationMaterialProgrammingE!B:AN,39,0)</f>
        <v>2203657714</v>
      </c>
      <c r="T170" s="22">
        <f>VLOOKUP(F170,[3]Relatório!$A$1:$AK$65536,29,0)</f>
        <v>44615</v>
      </c>
      <c r="U170" s="22">
        <v>44615</v>
      </c>
      <c r="V170" s="17" t="str">
        <f>VLOOKUP(A170,[2]ImportationMaterialProgrammingE!B:F,5,0)</f>
        <v>VERDE</v>
      </c>
      <c r="W170" s="22">
        <f>VLOOKUP(F170,[3]Relatório!$A$1:$AK$65536,33,0)</f>
        <v>44616</v>
      </c>
      <c r="X170" s="22">
        <v>44616</v>
      </c>
      <c r="Y170" s="18" t="e">
        <f>#N/A</f>
        <v>#N/A</v>
      </c>
      <c r="AB170" s="15" t="str">
        <f>VLOOKUP(A170,[2]ImportationMaterialProgrammingE!B:X,23,0)</f>
        <v>MBB</v>
      </c>
      <c r="AC170" s="1" t="str">
        <f>IF(AB170="DTA TRANSP","",VLOOKUP(A170,[2]ImportationMaterialProgrammingE!$B:$V,21,0))</f>
        <v>17/03/2022</v>
      </c>
      <c r="AD170" s="1" t="s">
        <v>622</v>
      </c>
      <c r="AE170" s="1" t="e">
        <f>#N/A</f>
        <v>#N/A</v>
      </c>
      <c r="AF170" s="22">
        <f>VLOOKUP(F170,[3]Relatório!$A$1:$AK$65536,36,0)</f>
        <v>44616</v>
      </c>
      <c r="AG170" s="22">
        <v>44616</v>
      </c>
      <c r="AH170" s="3" t="s">
        <v>457</v>
      </c>
      <c r="AJ170" s="24"/>
      <c r="AK170" s="24"/>
      <c r="AL170" s="24"/>
      <c r="AM170" s="24"/>
    </row>
    <row r="171" spans="1:39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VLOOKUP(A171,[2]ImportationMaterialProgrammingE!B$3:C$1048576,2,0)</f>
        <v xml:space="preserve">540201360 </v>
      </c>
      <c r="F171" s="40">
        <v>540201360</v>
      </c>
      <c r="G171" s="3" t="s">
        <v>585</v>
      </c>
      <c r="H171" s="3" t="s">
        <v>452</v>
      </c>
      <c r="I171" s="17" t="e">
        <f>#N/A</f>
        <v>#N/A</v>
      </c>
      <c r="J171" s="15" t="str">
        <f>IF(VLOOKUP(A171,[2]ImportationMaterialProgrammingE!B$4:U$1048576,20,0)=0,"",VLOOKUP(A171,[2]ImportationMaterialProgrammingE!B$4:U$1048576,20,0))</f>
        <v>17/03/2022</v>
      </c>
      <c r="K171" s="15" t="s">
        <v>622</v>
      </c>
      <c r="L171" s="15" t="str">
        <f>IF(VLOOKUP(A171,[2]ImportationMaterialProgrammingE!B$3:Y$1048576,24,0)&lt;&gt;"","Sim","Não")</f>
        <v>Não</v>
      </c>
      <c r="M171" s="15" t="str">
        <f>IF(VLOOKUP(A171,[2]ImportationMaterialProgrammingE!B:X,23,0)="DTA TRANSP",VLOOKUP(A171,[2]ImportationMaterialProgrammingE!B:V,21,0),"")</f>
        <v/>
      </c>
      <c r="N171" s="15" t="str">
        <f>IF(VLOOKUP(A171,[2]ImportationMaterialProgrammingE!B:Y,24,0)=0,"",VLOOKUP(A171,[2]ImportationMaterialProgrammingE!B:Y,24,0))</f>
        <v/>
      </c>
      <c r="P171" s="3" t="e">
        <f>#N/A</f>
        <v>#N/A</v>
      </c>
      <c r="R171" s="3" t="s">
        <v>586</v>
      </c>
      <c r="S171" s="16" t="str">
        <f>VLOOKUP(A171,[2]ImportationMaterialProgrammingE!B:AN,39,0)</f>
        <v>2204836329</v>
      </c>
      <c r="T171" s="22">
        <f>VLOOKUP(F171,[3]Relatório!$A$1:$AK$65536,29,0)</f>
        <v>44634</v>
      </c>
      <c r="U171" s="22">
        <v>44634</v>
      </c>
      <c r="V171" s="17" t="str">
        <f>VLOOKUP(A171,[2]ImportationMaterialProgrammingE!B:F,5,0)</f>
        <v>VERDE</v>
      </c>
      <c r="W171" s="22">
        <f>VLOOKUP(F171,[3]Relatório!$A$1:$AK$65536,33,0)</f>
        <v>44634</v>
      </c>
      <c r="X171" s="22">
        <v>44634</v>
      </c>
      <c r="Y171" s="18" t="e">
        <f>#N/A</f>
        <v>#N/A</v>
      </c>
      <c r="AB171" s="15" t="str">
        <f>VLOOKUP(A171,[2]ImportationMaterialProgrammingE!B:X,23,0)</f>
        <v>FINALIZADO</v>
      </c>
      <c r="AC171" s="1" t="str">
        <f>IF(AB171="DTA TRANSP","",VLOOKUP(A171,[2]ImportationMaterialProgrammingE!$B:$V,21,0))</f>
        <v>17/03/2022</v>
      </c>
      <c r="AD171" s="1" t="s">
        <v>622</v>
      </c>
      <c r="AE171" s="1" t="e">
        <f>#N/A</f>
        <v>#N/A</v>
      </c>
      <c r="AF171" s="22">
        <f>VLOOKUP(F171,[3]Relatório!$A$1:$AK$65536,36,0)</f>
        <v>44636</v>
      </c>
      <c r="AG171" s="22">
        <v>44636</v>
      </c>
      <c r="AJ171" s="24"/>
      <c r="AK171" s="24"/>
      <c r="AL171" s="24"/>
      <c r="AM171" s="24"/>
    </row>
    <row r="172" spans="1:39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VLOOKUP(A172,[2]ImportationMaterialProgrammingE!B$3:C$1048576,2,0)</f>
        <v xml:space="preserve">540201327 </v>
      </c>
      <c r="F172" s="40">
        <v>540201327</v>
      </c>
      <c r="G172" s="3" t="s">
        <v>585</v>
      </c>
      <c r="H172" s="3" t="s">
        <v>452</v>
      </c>
      <c r="I172" s="17" t="e">
        <f>#N/A</f>
        <v>#N/A</v>
      </c>
      <c r="J172" s="15" t="str">
        <f>IF(VLOOKUP(A172,[2]ImportationMaterialProgrammingE!B$4:U$1048576,20,0)=0,"",VLOOKUP(A172,[2]ImportationMaterialProgrammingE!B$4:U$1048576,20,0))</f>
        <v>08/03/2022</v>
      </c>
      <c r="K172" s="15" t="s">
        <v>628</v>
      </c>
      <c r="L172" s="15" t="str">
        <f>IF(VLOOKUP(A172,[2]ImportationMaterialProgrammingE!B$3:Y$1048576,24,0)&lt;&gt;"","Sim","Não")</f>
        <v>Não</v>
      </c>
      <c r="M172" s="15" t="str">
        <f>IF(VLOOKUP(A172,[2]ImportationMaterialProgrammingE!B:X,23,0)="DTA TRANSP",VLOOKUP(A172,[2]ImportationMaterialProgrammingE!B:V,21,0),"")</f>
        <v/>
      </c>
      <c r="N172" s="15" t="str">
        <f>IF(VLOOKUP(A172,[2]ImportationMaterialProgrammingE!B:Y,24,0)=0,"",VLOOKUP(A172,[2]ImportationMaterialProgrammingE!B:Y,24,0))</f>
        <v/>
      </c>
      <c r="P172" s="3" t="e">
        <f>#N/A</f>
        <v>#N/A</v>
      </c>
      <c r="R172" s="3" t="s">
        <v>586</v>
      </c>
      <c r="S172" s="16" t="str">
        <f>VLOOKUP(A172,[2]ImportationMaterialProgrammingE!B:AN,39,0)</f>
        <v>2204066760</v>
      </c>
      <c r="T172" s="22">
        <f>VLOOKUP(F172,[3]Relatório!$A$1:$AK$65536,29,0)</f>
        <v>44623</v>
      </c>
      <c r="U172" s="22">
        <v>44623</v>
      </c>
      <c r="V172" s="17" t="str">
        <f>VLOOKUP(A172,[2]ImportationMaterialProgrammingE!B:F,5,0)</f>
        <v>VERDE</v>
      </c>
      <c r="W172" s="22">
        <f>VLOOKUP(F172,[3]Relatório!$A$1:$AK$65536,33,0)</f>
        <v>44624</v>
      </c>
      <c r="X172" s="22">
        <v>44624</v>
      </c>
      <c r="Y172" s="18" t="e">
        <f>#N/A</f>
        <v>#N/A</v>
      </c>
      <c r="AB172" s="15" t="str">
        <f>VLOOKUP(A172,[2]ImportationMaterialProgrammingE!B:X,23,0)</f>
        <v>FINALIZADO</v>
      </c>
      <c r="AC172" s="1" t="str">
        <f>IF(AB172="DTA TRANSP","",VLOOKUP(A172,[2]ImportationMaterialProgrammingE!$B:$V,21,0))</f>
        <v>08/03/2022</v>
      </c>
      <c r="AD172" s="1" t="s">
        <v>628</v>
      </c>
      <c r="AE172" s="1" t="e">
        <f>#N/A</f>
        <v>#N/A</v>
      </c>
      <c r="AF172" s="22">
        <f>VLOOKUP(F172,[3]Relatório!$A$1:$AK$65536,36,0)</f>
        <v>44627</v>
      </c>
      <c r="AG172" s="22">
        <v>44627</v>
      </c>
      <c r="AH172" s="3" t="s">
        <v>457</v>
      </c>
      <c r="AJ172" s="24"/>
      <c r="AK172" s="24"/>
      <c r="AL172" s="24"/>
      <c r="AM172" s="24"/>
    </row>
    <row r="173" spans="1:39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VLOOKUP(A173,[2]ImportationMaterialProgrammingE!B$3:C$1048576,2,0)</f>
        <v xml:space="preserve">540201328 </v>
      </c>
      <c r="F173" s="40">
        <v>540201328</v>
      </c>
      <c r="G173" s="3" t="s">
        <v>585</v>
      </c>
      <c r="H173" s="3" t="s">
        <v>452</v>
      </c>
      <c r="I173" s="17" t="e">
        <f>#N/A</f>
        <v>#N/A</v>
      </c>
      <c r="J173" s="15" t="str">
        <f>IF(VLOOKUP(A173,[2]ImportationMaterialProgrammingE!B$4:U$1048576,20,0)=0,"",VLOOKUP(A173,[2]ImportationMaterialProgrammingE!B$4:U$1048576,20,0))</f>
        <v>21/03/2022</v>
      </c>
      <c r="K173" s="15" t="s">
        <v>612</v>
      </c>
      <c r="L173" s="15" t="str">
        <f>IF(VLOOKUP(A173,[2]ImportationMaterialProgrammingE!B$3:Y$1048576,24,0)&lt;&gt;"","Sim","Não")</f>
        <v>Não</v>
      </c>
      <c r="M173" s="15" t="str">
        <f>IF(VLOOKUP(A173,[2]ImportationMaterialProgrammingE!B:X,23,0)="DTA TRANSP",VLOOKUP(A173,[2]ImportationMaterialProgrammingE!B:V,21,0),"")</f>
        <v/>
      </c>
      <c r="N173" s="15" t="str">
        <f>IF(VLOOKUP(A173,[2]ImportationMaterialProgrammingE!B:Y,24,0)=0,"",VLOOKUP(A173,[2]ImportationMaterialProgrammingE!B:Y,24,0))</f>
        <v/>
      </c>
      <c r="P173" s="3" t="e">
        <f>#N/A</f>
        <v>#N/A</v>
      </c>
      <c r="R173" s="3" t="s">
        <v>586</v>
      </c>
      <c r="S173" s="16" t="str">
        <f>VLOOKUP(A173,[2]ImportationMaterialProgrammingE!B:AN,39,0)</f>
        <v>2204211434</v>
      </c>
      <c r="T173" s="22">
        <f>VLOOKUP(F173,[3]Relatório!$A$1:$AK$65536,29,0)</f>
        <v>44624</v>
      </c>
      <c r="U173" s="22">
        <v>44624</v>
      </c>
      <c r="V173" s="17" t="str">
        <f>VLOOKUP(A173,[2]ImportationMaterialProgrammingE!B:F,5,0)</f>
        <v>VERDE</v>
      </c>
      <c r="W173" s="22">
        <f>VLOOKUP(F173,[3]Relatório!$A$1:$AK$65536,33,0)</f>
        <v>44627</v>
      </c>
      <c r="X173" s="22">
        <v>44627</v>
      </c>
      <c r="Y173" s="18" t="e">
        <f>#N/A</f>
        <v>#N/A</v>
      </c>
      <c r="AB173" s="15" t="str">
        <f>VLOOKUP(A173,[2]ImportationMaterialProgrammingE!B:X,23,0)</f>
        <v>MBB</v>
      </c>
      <c r="AC173" s="1" t="str">
        <f>IF(AB173="DTA TRANSP","",VLOOKUP(A173,[2]ImportationMaterialProgrammingE!$B:$V,21,0))</f>
        <v>21/03/2022</v>
      </c>
      <c r="AD173" s="1" t="s">
        <v>612</v>
      </c>
      <c r="AE173" s="1" t="e">
        <f>#N/A</f>
        <v>#N/A</v>
      </c>
      <c r="AF173" s="22">
        <f>VLOOKUP(F173,[3]Relatório!$A$1:$AK$65536,36,0)</f>
        <v>44638</v>
      </c>
      <c r="AG173" s="22">
        <v>44638</v>
      </c>
      <c r="AJ173" s="24"/>
      <c r="AK173" s="24"/>
      <c r="AL173" s="24"/>
      <c r="AM173" s="24"/>
    </row>
    <row r="174" spans="1:39" hidden="1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VLOOKUP(A174,[2]ImportationMaterialProgrammingE!B$3:C$1048576,2,0)</f>
        <v xml:space="preserve">540201342 </v>
      </c>
      <c r="F174" s="40">
        <v>540201342</v>
      </c>
      <c r="G174" s="3" t="s">
        <v>585</v>
      </c>
      <c r="H174" s="3" t="s">
        <v>452</v>
      </c>
      <c r="I174" s="17" t="e">
        <f>#N/A</f>
        <v>#N/A</v>
      </c>
      <c r="J174" s="15" t="str">
        <f>IF(VLOOKUP(A174,[2]ImportationMaterialProgrammingE!B$4:U$1048576,20,0)=0,"",VLOOKUP(A174,[2]ImportationMaterialProgrammingE!B$4:U$1048576,20,0))</f>
        <v>28/03/2022</v>
      </c>
      <c r="K174" s="15" t="s">
        <v>632</v>
      </c>
      <c r="L174" s="15" t="str">
        <f>IF(VLOOKUP(A174,[2]ImportationMaterialProgrammingE!B$3:Y$1048576,24,0)&lt;&gt;"","Sim","Não")</f>
        <v>Não</v>
      </c>
      <c r="M174" s="15" t="str">
        <f>IF(VLOOKUP(A174,[2]ImportationMaterialProgrammingE!B:X,23,0)="DTA TRANSP",VLOOKUP(A174,[2]ImportationMaterialProgrammingE!B:V,21,0),"")</f>
        <v/>
      </c>
      <c r="N174" s="15" t="str">
        <f>IF(VLOOKUP(A174,[2]ImportationMaterialProgrammingE!B:Y,24,0)=0,"",VLOOKUP(A174,[2]ImportationMaterialProgrammingE!B:Y,24,0))</f>
        <v/>
      </c>
      <c r="P174" s="3" t="e">
        <f>#N/A</f>
        <v>#N/A</v>
      </c>
      <c r="R174" s="3" t="s">
        <v>586</v>
      </c>
      <c r="S174" s="16" t="str">
        <f>VLOOKUP(A174,[2]ImportationMaterialProgrammingE!B:AN,39,0)</f>
        <v>2203815999</v>
      </c>
      <c r="T174" s="22">
        <f>VLOOKUP(F174,[3]Relatório!$A$1:$AK$65536,29,0)</f>
        <v>44617</v>
      </c>
      <c r="U174" s="22">
        <v>44617</v>
      </c>
      <c r="V174" s="17" t="str">
        <f>VLOOKUP(A174,[2]ImportationMaterialProgrammingE!B:F,5,0)</f>
        <v>VERMELHO</v>
      </c>
      <c r="W174" s="22" t="str">
        <f>VLOOKUP(F174,[3]Relatório!$A$1:$AK$65536,33,0)</f>
        <v/>
      </c>
      <c r="X174" s="22" t="s">
        <v>587</v>
      </c>
      <c r="Y174" s="18" t="e">
        <f>#N/A</f>
        <v>#N/A</v>
      </c>
      <c r="AB174" s="15" t="str">
        <f>VLOOKUP(A174,[2]ImportationMaterialProgrammingE!B:X,23,0)</f>
        <v/>
      </c>
      <c r="AC174" s="1" t="str">
        <f>IF(AB174="DTA TRANSP","",VLOOKUP(A174,[2]ImportationMaterialProgrammingE!$B:$V,21,0))</f>
        <v/>
      </c>
      <c r="AD174" s="1" t="s">
        <v>587</v>
      </c>
      <c r="AE174" s="1" t="e">
        <f>#N/A</f>
        <v>#N/A</v>
      </c>
      <c r="AF174" s="22" t="str">
        <f>VLOOKUP(F174,[3]Relatório!$A$1:$AK$65536,36,0)</f>
        <v/>
      </c>
      <c r="AG174" s="22" t="s">
        <v>587</v>
      </c>
      <c r="AJ174" s="24"/>
      <c r="AK174" s="24"/>
      <c r="AL174" s="24"/>
      <c r="AM174" s="24"/>
    </row>
    <row r="175" spans="1:39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VLOOKUP(A175,[2]ImportationMaterialProgrammingE!B$3:C$1048576,2,0)</f>
        <v xml:space="preserve">540201343 </v>
      </c>
      <c r="F175" s="40">
        <v>540201343</v>
      </c>
      <c r="G175" s="3" t="s">
        <v>585</v>
      </c>
      <c r="H175" s="3" t="s">
        <v>452</v>
      </c>
      <c r="I175" s="17" t="e">
        <f>#N/A</f>
        <v>#N/A</v>
      </c>
      <c r="J175" s="15" t="str">
        <f>IF(VLOOKUP(A175,[2]ImportationMaterialProgrammingE!B$4:U$1048576,20,0)=0,"",VLOOKUP(A175,[2]ImportationMaterialProgrammingE!B$4:U$1048576,20,0))</f>
        <v>21/03/2022</v>
      </c>
      <c r="K175" s="15" t="s">
        <v>612</v>
      </c>
      <c r="L175" s="15" t="str">
        <f>IF(VLOOKUP(A175,[2]ImportationMaterialProgrammingE!B$3:Y$1048576,24,0)&lt;&gt;"","Sim","Não")</f>
        <v>Não</v>
      </c>
      <c r="M175" s="15" t="str">
        <f>IF(VLOOKUP(A175,[2]ImportationMaterialProgrammingE!B:X,23,0)="DTA TRANSP",VLOOKUP(A175,[2]ImportationMaterialProgrammingE!B:V,21,0),"")</f>
        <v/>
      </c>
      <c r="N175" s="15" t="str">
        <f>IF(VLOOKUP(A175,[2]ImportationMaterialProgrammingE!B:Y,24,0)=0,"",VLOOKUP(A175,[2]ImportationMaterialProgrammingE!B:Y,24,0))</f>
        <v/>
      </c>
      <c r="P175" s="3" t="e">
        <f>#N/A</f>
        <v>#N/A</v>
      </c>
      <c r="R175" s="3" t="s">
        <v>586</v>
      </c>
      <c r="S175" s="16" t="str">
        <f>VLOOKUP(A175,[2]ImportationMaterialProgrammingE!B:AN,39,0)</f>
        <v>2205152938</v>
      </c>
      <c r="T175" s="22">
        <f>VLOOKUP(F175,[3]Relatório!$A$1:$AK$65536,29,0)</f>
        <v>44637</v>
      </c>
      <c r="U175" s="22">
        <v>44637</v>
      </c>
      <c r="V175" s="17" t="str">
        <f>VLOOKUP(A175,[2]ImportationMaterialProgrammingE!B:F,5,0)</f>
        <v/>
      </c>
      <c r="W175" s="22">
        <f>VLOOKUP(F175,[3]Relatório!$A$1:$AK$65536,33,0)</f>
        <v>44638</v>
      </c>
      <c r="X175" s="22">
        <v>44638</v>
      </c>
      <c r="Y175" s="18" t="e">
        <f>#N/A</f>
        <v>#N/A</v>
      </c>
      <c r="AB175" s="15" t="str">
        <f>VLOOKUP(A175,[2]ImportationMaterialProgrammingE!B:X,23,0)</f>
        <v>SBL</v>
      </c>
      <c r="AC175" s="1" t="str">
        <f>IF(AB175="DTA TRANSP","",VLOOKUP(A175,[2]ImportationMaterialProgrammingE!$B:$V,21,0))</f>
        <v>21/03/2022</v>
      </c>
      <c r="AD175" s="1" t="s">
        <v>612</v>
      </c>
      <c r="AE175" s="1" t="e">
        <f>#N/A</f>
        <v>#N/A</v>
      </c>
      <c r="AF175" s="22">
        <f>VLOOKUP(F175,[3]Relatório!$A$1:$AK$65536,36,0)</f>
        <v>44638</v>
      </c>
      <c r="AG175" s="22">
        <v>44638</v>
      </c>
      <c r="AJ175" s="24"/>
      <c r="AK175" s="24"/>
      <c r="AL175" s="24"/>
      <c r="AM175" s="24"/>
    </row>
    <row r="176" spans="1:39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VLOOKUP(A176,[2]ImportationMaterialProgrammingE!B$3:C$1048576,2,0)</f>
        <v xml:space="preserve">540201344 </v>
      </c>
      <c r="F176" s="40">
        <v>540201344</v>
      </c>
      <c r="G176" s="3" t="s">
        <v>585</v>
      </c>
      <c r="H176" s="3" t="s">
        <v>452</v>
      </c>
      <c r="I176" s="17" t="e">
        <f>#N/A</f>
        <v>#N/A</v>
      </c>
      <c r="J176" s="15" t="str">
        <f>IF(VLOOKUP(A176,[2]ImportationMaterialProgrammingE!B$4:U$1048576,20,0)=0,"",VLOOKUP(A176,[2]ImportationMaterialProgrammingE!B$4:U$1048576,20,0))</f>
        <v>25/02/2022</v>
      </c>
      <c r="K176" s="15" t="s">
        <v>627</v>
      </c>
      <c r="L176" s="15" t="str">
        <f>IF(VLOOKUP(A176,[2]ImportationMaterialProgrammingE!B$3:Y$1048576,24,0)&lt;&gt;"","Sim","Não")</f>
        <v>Não</v>
      </c>
      <c r="M176" s="15" t="str">
        <f>IF(VLOOKUP(A176,[2]ImportationMaterialProgrammingE!B:X,23,0)="DTA TRANSP",VLOOKUP(A176,[2]ImportationMaterialProgrammingE!B:V,21,0),"")</f>
        <v/>
      </c>
      <c r="N176" s="15" t="str">
        <f>IF(VLOOKUP(A176,[2]ImportationMaterialProgrammingE!B:Y,24,0)=0,"",VLOOKUP(A176,[2]ImportationMaterialProgrammingE!B:Y,24,0))</f>
        <v/>
      </c>
      <c r="P176" s="3" t="e">
        <f>#N/A</f>
        <v>#N/A</v>
      </c>
      <c r="R176" s="3" t="s">
        <v>586</v>
      </c>
      <c r="S176" s="16" t="str">
        <f>VLOOKUP(A176,[2]ImportationMaterialProgrammingE!B:AN,39,0)</f>
        <v>2203696140</v>
      </c>
      <c r="T176" s="22">
        <f>VLOOKUP(F176,[3]Relatório!$A$1:$AK$65536,29,0)</f>
        <v>44616</v>
      </c>
      <c r="U176" s="22">
        <v>44616</v>
      </c>
      <c r="V176" s="17" t="str">
        <f>VLOOKUP(A176,[2]ImportationMaterialProgrammingE!B:F,5,0)</f>
        <v>VERDE</v>
      </c>
      <c r="W176" s="22">
        <f>VLOOKUP(F176,[3]Relatório!$A$1:$AK$65536,33,0)</f>
        <v>44616</v>
      </c>
      <c r="X176" s="22">
        <v>44616</v>
      </c>
      <c r="Y176" s="18" t="e">
        <f>#N/A</f>
        <v>#N/A</v>
      </c>
      <c r="AB176" s="15" t="str">
        <f>VLOOKUP(A176,[2]ImportationMaterialProgrammingE!B:X,23,0)</f>
        <v>FINALIZADO</v>
      </c>
      <c r="AC176" s="1" t="str">
        <f>IF(AB176="DTA TRANSP","",VLOOKUP(A176,[2]ImportationMaterialProgrammingE!$B:$V,21,0))</f>
        <v>25/02/2022</v>
      </c>
      <c r="AD176" s="1" t="s">
        <v>627</v>
      </c>
      <c r="AE176" s="1" t="e">
        <f>#N/A</f>
        <v>#N/A</v>
      </c>
      <c r="AF176" s="22">
        <f>VLOOKUP(F176,[3]Relatório!$A$1:$AK$65536,36,0)</f>
        <v>44616</v>
      </c>
      <c r="AG176" s="22">
        <v>44616</v>
      </c>
      <c r="AH176" s="3" t="s">
        <v>457</v>
      </c>
      <c r="AJ176" s="24"/>
      <c r="AK176" s="24"/>
      <c r="AL176" s="24"/>
      <c r="AM176" s="24"/>
    </row>
    <row r="177" spans="1:39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VLOOKUP(A177,[2]ImportationMaterialProgrammingE!B$3:C$1048576,2,0)</f>
        <v xml:space="preserve">540201346 </v>
      </c>
      <c r="F177" s="40">
        <v>540201346</v>
      </c>
      <c r="G177" s="3" t="s">
        <v>585</v>
      </c>
      <c r="H177" s="3" t="s">
        <v>452</v>
      </c>
      <c r="I177" s="17" t="e">
        <f>#N/A</f>
        <v>#N/A</v>
      </c>
      <c r="J177" s="15" t="str">
        <f>IF(VLOOKUP(A177,[2]ImportationMaterialProgrammingE!B$4:U$1048576,20,0)=0,"",VLOOKUP(A177,[2]ImportationMaterialProgrammingE!B$4:U$1048576,20,0))</f>
        <v>03/02/2022</v>
      </c>
      <c r="K177" s="15" t="s">
        <v>621</v>
      </c>
      <c r="L177" s="15" t="str">
        <f>IF(VLOOKUP(A177,[2]ImportationMaterialProgrammingE!B$3:Y$1048576,24,0)&lt;&gt;"","Sim","Não")</f>
        <v>Não</v>
      </c>
      <c r="M177" s="15" t="str">
        <f>IF(VLOOKUP(A177,[2]ImportationMaterialProgrammingE!B:X,23,0)="DTA TRANSP",VLOOKUP(A177,[2]ImportationMaterialProgrammingE!B:V,21,0),"")</f>
        <v/>
      </c>
      <c r="N177" s="15" t="str">
        <f>IF(VLOOKUP(A177,[2]ImportationMaterialProgrammingE!B:Y,24,0)=0,"",VLOOKUP(A177,[2]ImportationMaterialProgrammingE!B:Y,24,0))</f>
        <v/>
      </c>
      <c r="P177" s="3" t="e">
        <f>#N/A</f>
        <v>#N/A</v>
      </c>
      <c r="R177" s="3" t="s">
        <v>586</v>
      </c>
      <c r="S177" s="16" t="str">
        <f>VLOOKUP(A177,[2]ImportationMaterialProgrammingE!B:AN,39,0)</f>
        <v>2203513704</v>
      </c>
      <c r="T177" s="22">
        <f>VLOOKUP(F177,[3]Relatório!$A$1:$AK$65536,29,0)</f>
        <v>44614</v>
      </c>
      <c r="U177" s="22">
        <v>44614</v>
      </c>
      <c r="V177" s="17" t="str">
        <f>VLOOKUP(A177,[2]ImportationMaterialProgrammingE!B:F,5,0)</f>
        <v>VERDE</v>
      </c>
      <c r="W177" s="22">
        <f>VLOOKUP(F177,[3]Relatório!$A$1:$AK$65536,33,0)</f>
        <v>44614</v>
      </c>
      <c r="X177" s="22">
        <v>44614</v>
      </c>
      <c r="Y177" s="18" t="e">
        <f>#N/A</f>
        <v>#N/A</v>
      </c>
      <c r="AB177" s="15" t="str">
        <f>VLOOKUP(A177,[2]ImportationMaterialProgrammingE!B:X,23,0)</f>
        <v>FINALIZADO</v>
      </c>
      <c r="AC177" s="1" t="str">
        <f>IF(AB177="DTA TRANSP","",VLOOKUP(A177,[2]ImportationMaterialProgrammingE!$B:$V,21,0))</f>
        <v>03/03/2022</v>
      </c>
      <c r="AD177" s="1" t="s">
        <v>618</v>
      </c>
      <c r="AE177" s="1" t="e">
        <f>#N/A</f>
        <v>#N/A</v>
      </c>
      <c r="AF177" s="22">
        <f>VLOOKUP(F177,[3]Relatório!$A$1:$AK$65536,36,0)</f>
        <v>44622</v>
      </c>
      <c r="AG177" s="22">
        <v>44622</v>
      </c>
      <c r="AH177" s="3" t="s">
        <v>457</v>
      </c>
      <c r="AJ177" s="24"/>
      <c r="AK177" s="24"/>
      <c r="AL177" s="24"/>
      <c r="AM177" s="24"/>
    </row>
    <row r="178" spans="1:39" hidden="1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VLOOKUP(A178,[2]ImportationMaterialProgrammingE!B$3:C$1048576,2,0)</f>
        <v xml:space="preserve">540201348 </v>
      </c>
      <c r="F178" s="40">
        <v>540201348</v>
      </c>
      <c r="G178" s="3" t="s">
        <v>585</v>
      </c>
      <c r="H178" s="3" t="s">
        <v>452</v>
      </c>
      <c r="I178" s="17" t="e">
        <f>#N/A</f>
        <v>#N/A</v>
      </c>
      <c r="J178" s="15" t="str">
        <f>IF(VLOOKUP(A178,[2]ImportationMaterialProgrammingE!B$4:U$1048576,20,0)=0,"",VLOOKUP(A178,[2]ImportationMaterialProgrammingE!B$4:U$1048576,20,0))</f>
        <v>21/03/2022</v>
      </c>
      <c r="K178" s="15" t="s">
        <v>612</v>
      </c>
      <c r="L178" s="15" t="str">
        <f>IF(VLOOKUP(A178,[2]ImportationMaterialProgrammingE!B$3:Y$1048576,24,0)&lt;&gt;"","Sim","Não")</f>
        <v>Não</v>
      </c>
      <c r="M178" s="15" t="str">
        <f>IF(VLOOKUP(A178,[2]ImportationMaterialProgrammingE!B:X,23,0)="DTA TRANSP",VLOOKUP(A178,[2]ImportationMaterialProgrammingE!B:V,21,0),"")</f>
        <v/>
      </c>
      <c r="N178" s="15" t="str">
        <f>IF(VLOOKUP(A178,[2]ImportationMaterialProgrammingE!B:Y,24,0)=0,"",VLOOKUP(A178,[2]ImportationMaterialProgrammingE!B:Y,24,0))</f>
        <v/>
      </c>
      <c r="P178" s="3" t="e">
        <f>#N/A</f>
        <v>#N/A</v>
      </c>
      <c r="R178" s="3" t="s">
        <v>586</v>
      </c>
      <c r="S178" s="16" t="str">
        <f>VLOOKUP(A178,[2]ImportationMaterialProgrammingE!B:AN,39,0)</f>
        <v xml:space="preserve">          </v>
      </c>
      <c r="T178" s="22">
        <f>VLOOKUP(F178,[3]Relatório!$A$1:$AK$65536,29,0)</f>
        <v>44638</v>
      </c>
      <c r="U178" s="22">
        <v>44638</v>
      </c>
      <c r="V178" s="17" t="str">
        <f>VLOOKUP(A178,[2]ImportationMaterialProgrammingE!B:F,5,0)</f>
        <v/>
      </c>
      <c r="W178" s="22">
        <f>VLOOKUP(F178,[3]Relatório!$A$1:$AK$65536,33,0)</f>
        <v>44638</v>
      </c>
      <c r="X178" s="22">
        <v>44638</v>
      </c>
      <c r="Y178" s="18" t="e">
        <f>#N/A</f>
        <v>#N/A</v>
      </c>
      <c r="AB178" s="15" t="str">
        <f>VLOOKUP(A178,[2]ImportationMaterialProgrammingE!B:X,23,0)</f>
        <v/>
      </c>
      <c r="AC178" s="1" t="str">
        <f>IF(AB178="DTA TRANSP","",VLOOKUP(A178,[2]ImportationMaterialProgrammingE!$B:$V,21,0))</f>
        <v/>
      </c>
      <c r="AD178" s="1" t="s">
        <v>587</v>
      </c>
      <c r="AE178" s="1" t="e">
        <f>#N/A</f>
        <v>#N/A</v>
      </c>
      <c r="AF178" s="22" t="str">
        <f>VLOOKUP(F178,[3]Relatório!$A$1:$AK$65536,36,0)</f>
        <v/>
      </c>
      <c r="AG178" s="22" t="s">
        <v>587</v>
      </c>
      <c r="AJ178" s="24"/>
      <c r="AK178" s="24"/>
      <c r="AL178" s="24"/>
      <c r="AM178" s="24"/>
    </row>
    <row r="179" spans="1:39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VLOOKUP(A179,[2]ImportationMaterialProgrammingE!B$3:C$1048576,2,0)</f>
        <v xml:space="preserve">540201347 </v>
      </c>
      <c r="F179" s="40">
        <v>540201347</v>
      </c>
      <c r="G179" s="3" t="s">
        <v>585</v>
      </c>
      <c r="H179" s="3" t="s">
        <v>452</v>
      </c>
      <c r="I179" s="17" t="e">
        <f>#N/A</f>
        <v>#N/A</v>
      </c>
      <c r="J179" s="15" t="str">
        <f>IF(VLOOKUP(A179,[2]ImportationMaterialProgrammingE!B$4:U$1048576,20,0)=0,"",VLOOKUP(A179,[2]ImportationMaterialProgrammingE!B$4:U$1048576,20,0))</f>
        <v>25/02/2022</v>
      </c>
      <c r="K179" s="15" t="s">
        <v>627</v>
      </c>
      <c r="L179" s="15" t="str">
        <f>IF(VLOOKUP(A179,[2]ImportationMaterialProgrammingE!B$3:Y$1048576,24,0)&lt;&gt;"","Sim","Não")</f>
        <v>Não</v>
      </c>
      <c r="M179" s="15" t="str">
        <f>IF(VLOOKUP(A179,[2]ImportationMaterialProgrammingE!B:X,23,0)="DTA TRANSP",VLOOKUP(A179,[2]ImportationMaterialProgrammingE!B:V,21,0),"")</f>
        <v/>
      </c>
      <c r="N179" s="15" t="str">
        <f>IF(VLOOKUP(A179,[2]ImportationMaterialProgrammingE!B:Y,24,0)=0,"",VLOOKUP(A179,[2]ImportationMaterialProgrammingE!B:Y,24,0))</f>
        <v/>
      </c>
      <c r="P179" s="3" t="e">
        <f>#N/A</f>
        <v>#N/A</v>
      </c>
      <c r="R179" s="3" t="s">
        <v>586</v>
      </c>
      <c r="S179" s="16" t="str">
        <f>VLOOKUP(A179,[2]ImportationMaterialProgrammingE!B:AN,39,0)</f>
        <v>2203695055</v>
      </c>
      <c r="T179" s="22">
        <f>VLOOKUP(F179,[3]Relatório!$A$1:$AK$65536,29,0)</f>
        <v>44616</v>
      </c>
      <c r="U179" s="22">
        <v>44616</v>
      </c>
      <c r="V179" s="17" t="str">
        <f>VLOOKUP(A179,[2]ImportationMaterialProgrammingE!B:F,5,0)</f>
        <v>VERDE</v>
      </c>
      <c r="W179" s="22">
        <f>VLOOKUP(F179,[3]Relatório!$A$1:$AK$65536,33,0)</f>
        <v>44616</v>
      </c>
      <c r="X179" s="22">
        <v>44616</v>
      </c>
      <c r="Y179" s="18" t="e">
        <f>#N/A</f>
        <v>#N/A</v>
      </c>
      <c r="AB179" s="15" t="str">
        <f>VLOOKUP(A179,[2]ImportationMaterialProgrammingE!B:X,23,0)</f>
        <v>FINALIZADO</v>
      </c>
      <c r="AC179" s="1" t="str">
        <f>IF(AB179="DTA TRANSP","",VLOOKUP(A179,[2]ImportationMaterialProgrammingE!$B:$V,21,0))</f>
        <v>25/02/2022</v>
      </c>
      <c r="AD179" s="1" t="s">
        <v>627</v>
      </c>
      <c r="AE179" s="1" t="e">
        <f>#N/A</f>
        <v>#N/A</v>
      </c>
      <c r="AF179" s="22">
        <f>VLOOKUP(F179,[3]Relatório!$A$1:$AK$65536,36,0)</f>
        <v>44616</v>
      </c>
      <c r="AG179" s="22">
        <v>44616</v>
      </c>
      <c r="AH179" s="3" t="s">
        <v>457</v>
      </c>
      <c r="AJ179" s="24"/>
      <c r="AK179" s="24"/>
      <c r="AL179" s="24"/>
      <c r="AM179" s="24"/>
    </row>
    <row r="180" spans="1:39" hidden="1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VLOOKUP(A180,[2]ImportationMaterialProgrammingE!B$3:C$1048576,2,0)</f>
        <v xml:space="preserve">540201361 </v>
      </c>
      <c r="F180" s="40">
        <v>540201361</v>
      </c>
      <c r="G180" s="3" t="s">
        <v>585</v>
      </c>
      <c r="H180" s="3" t="s">
        <v>452</v>
      </c>
      <c r="I180" s="17" t="e">
        <f>#N/A</f>
        <v>#N/A</v>
      </c>
      <c r="J180" s="15" t="str">
        <f>IF(VLOOKUP(A180,[2]ImportationMaterialProgrammingE!B$4:U$1048576,20,0)=0,"",VLOOKUP(A180,[2]ImportationMaterialProgrammingE!B$4:U$1048576,20,0))</f>
        <v/>
      </c>
      <c r="K180" s="15" t="s">
        <v>587</v>
      </c>
      <c r="L180" s="15" t="str">
        <f>IF(VLOOKUP(A180,[2]ImportationMaterialProgrammingE!B$3:Y$1048576,24,0)&lt;&gt;"","Sim","Não")</f>
        <v>Sim</v>
      </c>
      <c r="M180" s="15" t="str">
        <f>IF(VLOOKUP(A180,[2]ImportationMaterialProgrammingE!B:X,23,0)="DTA TRANSP",VLOOKUP(A180,[2]ImportationMaterialProgrammingE!B:V,21,0),"")</f>
        <v/>
      </c>
      <c r="N180" s="15" t="str">
        <f>IF(VLOOKUP(A180,[2]ImportationMaterialProgrammingE!B:Y,24,0)=0,"",VLOOKUP(A180,[2]ImportationMaterialProgrammingE!B:Y,24,0))</f>
        <v>11/03/2022</v>
      </c>
      <c r="P180" s="3" t="e">
        <f>#N/A</f>
        <v>#N/A</v>
      </c>
      <c r="R180" s="3" t="s">
        <v>586</v>
      </c>
      <c r="S180" s="16" t="str">
        <f>VLOOKUP(A180,[2]ImportationMaterialProgrammingE!B:AN,39,0)</f>
        <v xml:space="preserve">          </v>
      </c>
      <c r="T180" s="22" t="str">
        <f>VLOOKUP(F180,[3]Relatório!$A$1:$AK$65536,29,0)</f>
        <v/>
      </c>
      <c r="U180" s="22" t="s">
        <v>587</v>
      </c>
      <c r="V180" s="17" t="str">
        <f>VLOOKUP(A180,[2]ImportationMaterialProgrammingE!B:F,5,0)</f>
        <v/>
      </c>
      <c r="W180" s="22" t="str">
        <f>VLOOKUP(F180,[3]Relatório!$A$1:$AK$65536,33,0)</f>
        <v/>
      </c>
      <c r="X180" s="22" t="s">
        <v>587</v>
      </c>
      <c r="Y180" s="18" t="e">
        <f>#N/A</f>
        <v>#N/A</v>
      </c>
      <c r="AB180" s="15" t="str">
        <f>VLOOKUP(A180,[2]ImportationMaterialProgrammingE!B:X,23,0)</f>
        <v>DTA EADI</v>
      </c>
      <c r="AC180" s="1" t="str">
        <f>IF(AB180="DTA TRANSP","",VLOOKUP(A180,[2]ImportationMaterialProgrammingE!$B:$V,21,0))</f>
        <v/>
      </c>
      <c r="AD180" s="1" t="s">
        <v>587</v>
      </c>
      <c r="AE180" s="1" t="e">
        <f>#N/A</f>
        <v>#N/A</v>
      </c>
      <c r="AF180" s="22" t="str">
        <f>VLOOKUP(F180,[3]Relatório!$A$1:$AK$65536,36,0)</f>
        <v/>
      </c>
      <c r="AG180" s="22" t="s">
        <v>587</v>
      </c>
      <c r="AJ180" s="24"/>
      <c r="AK180" s="24"/>
      <c r="AL180" s="24"/>
      <c r="AM180" s="24"/>
    </row>
    <row r="181" spans="1:39" hidden="1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VLOOKUP(A181,[2]ImportationMaterialProgrammingE!B$3:C$1048576,2,0)</f>
        <v xml:space="preserve">540201349 </v>
      </c>
      <c r="F181" s="40">
        <v>540201349</v>
      </c>
      <c r="G181" s="3" t="s">
        <v>585</v>
      </c>
      <c r="H181" s="3" t="s">
        <v>452</v>
      </c>
      <c r="I181" s="17" t="e">
        <f>#N/A</f>
        <v>#N/A</v>
      </c>
      <c r="J181" s="15" t="str">
        <f>IF(VLOOKUP(A181,[2]ImportationMaterialProgrammingE!B$4:U$1048576,20,0)=0,"",VLOOKUP(A181,[2]ImportationMaterialProgrammingE!B$4:U$1048576,20,0))</f>
        <v/>
      </c>
      <c r="K181" s="15" t="s">
        <v>587</v>
      </c>
      <c r="L181" s="15" t="str">
        <f>IF(VLOOKUP(A181,[2]ImportationMaterialProgrammingE!B$3:Y$1048576,24,0)&lt;&gt;"","Sim","Não")</f>
        <v>Sim</v>
      </c>
      <c r="M181" s="15" t="str">
        <f>IF(VLOOKUP(A181,[2]ImportationMaterialProgrammingE!B:X,23,0)="DTA TRANSP",VLOOKUP(A181,[2]ImportationMaterialProgrammingE!B:V,21,0),"")</f>
        <v/>
      </c>
      <c r="N181" s="15" t="str">
        <f>IF(VLOOKUP(A181,[2]ImportationMaterialProgrammingE!B:Y,24,0)=0,"",VLOOKUP(A181,[2]ImportationMaterialProgrammingE!B:Y,24,0))</f>
        <v>11/03/2022</v>
      </c>
      <c r="P181" s="3" t="e">
        <f>#N/A</f>
        <v>#N/A</v>
      </c>
      <c r="R181" s="3" t="s">
        <v>586</v>
      </c>
      <c r="S181" s="16" t="str">
        <f>VLOOKUP(A181,[2]ImportationMaterialProgrammingE!B:AN,39,0)</f>
        <v xml:space="preserve">          </v>
      </c>
      <c r="T181" s="22">
        <f>VLOOKUP(F181,[3]Relatório!$A$1:$AK$65536,29,0)</f>
        <v>44641</v>
      </c>
      <c r="U181" s="22">
        <v>44641</v>
      </c>
      <c r="V181" s="17" t="str">
        <f>VLOOKUP(A181,[2]ImportationMaterialProgrammingE!B:F,5,0)</f>
        <v/>
      </c>
      <c r="W181" s="22">
        <f>VLOOKUP(F181,[3]Relatório!$A$1:$AK$65536,33,0)</f>
        <v>44641</v>
      </c>
      <c r="X181" s="22">
        <v>44641</v>
      </c>
      <c r="Y181" s="18" t="e">
        <f>#N/A</f>
        <v>#N/A</v>
      </c>
      <c r="AB181" s="15" t="str">
        <f>VLOOKUP(A181,[2]ImportationMaterialProgrammingE!B:X,23,0)</f>
        <v>DTA EADI</v>
      </c>
      <c r="AC181" s="1" t="str">
        <f>IF(AB181="DTA TRANSP","",VLOOKUP(A181,[2]ImportationMaterialProgrammingE!$B:$V,21,0))</f>
        <v/>
      </c>
      <c r="AD181" s="1" t="s">
        <v>587</v>
      </c>
      <c r="AE181" s="1" t="e">
        <f>#N/A</f>
        <v>#N/A</v>
      </c>
      <c r="AF181" s="22" t="str">
        <f>VLOOKUP(F181,[3]Relatório!$A$1:$AK$65536,36,0)</f>
        <v/>
      </c>
      <c r="AG181" s="22" t="s">
        <v>587</v>
      </c>
      <c r="AJ181" s="24"/>
      <c r="AK181" s="24"/>
      <c r="AL181" s="24"/>
      <c r="AM181" s="24"/>
    </row>
    <row r="182" spans="1:39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VLOOKUP(A182,[2]ImportationMaterialProgrammingE!B$3:C$1048576,2,0)</f>
        <v xml:space="preserve">540201350 </v>
      </c>
      <c r="F182" s="40">
        <v>540201350</v>
      </c>
      <c r="G182" s="3" t="s">
        <v>585</v>
      </c>
      <c r="H182" s="3" t="s">
        <v>452</v>
      </c>
      <c r="I182" s="17" t="e">
        <f>#N/A</f>
        <v>#N/A</v>
      </c>
      <c r="J182" s="15" t="str">
        <f>IF(VLOOKUP(A182,[2]ImportationMaterialProgrammingE!B$4:U$1048576,20,0)=0,"",VLOOKUP(A182,[2]ImportationMaterialProgrammingE!B$4:U$1048576,20,0))</f>
        <v>24/02/2022</v>
      </c>
      <c r="K182" s="15" t="s">
        <v>606</v>
      </c>
      <c r="L182" s="15" t="str">
        <f>IF(VLOOKUP(A182,[2]ImportationMaterialProgrammingE!B$3:Y$1048576,24,0)&lt;&gt;"","Sim","Não")</f>
        <v>Não</v>
      </c>
      <c r="M182" s="15" t="str">
        <f>IF(VLOOKUP(A182,[2]ImportationMaterialProgrammingE!B:X,23,0)="DTA TRANSP",VLOOKUP(A182,[2]ImportationMaterialProgrammingE!B:V,21,0),"")</f>
        <v/>
      </c>
      <c r="N182" s="15" t="str">
        <f>IF(VLOOKUP(A182,[2]ImportationMaterialProgrammingE!B:Y,24,0)=0,"",VLOOKUP(A182,[2]ImportationMaterialProgrammingE!B:Y,24,0))</f>
        <v/>
      </c>
      <c r="P182" s="3" t="e">
        <f>#N/A</f>
        <v>#N/A</v>
      </c>
      <c r="R182" s="3" t="s">
        <v>586</v>
      </c>
      <c r="S182" s="16" t="str">
        <f>VLOOKUP(A182,[2]ImportationMaterialProgrammingE!B:AN,39,0)</f>
        <v>2203508743</v>
      </c>
      <c r="T182" s="22">
        <f>VLOOKUP(F182,[3]Relatório!$A$1:$AK$65536,29,0)</f>
        <v>44614</v>
      </c>
      <c r="U182" s="22">
        <v>44614</v>
      </c>
      <c r="V182" s="17" t="str">
        <f>VLOOKUP(A182,[2]ImportationMaterialProgrammingE!B:F,5,0)</f>
        <v>VERDE</v>
      </c>
      <c r="W182" s="22">
        <f>VLOOKUP(F182,[3]Relatório!$A$1:$AK$65536,33,0)</f>
        <v>44614</v>
      </c>
      <c r="X182" s="22">
        <v>44614</v>
      </c>
      <c r="Y182" s="18" t="e">
        <f>#N/A</f>
        <v>#N/A</v>
      </c>
      <c r="AB182" s="15" t="str">
        <f>VLOOKUP(A182,[2]ImportationMaterialProgrammingE!B:X,23,0)</f>
        <v>FINALIZADO</v>
      </c>
      <c r="AC182" s="1" t="str">
        <f>IF(AB182="DTA TRANSP","",VLOOKUP(A182,[2]ImportationMaterialProgrammingE!$B:$V,21,0))</f>
        <v>24/02/2022</v>
      </c>
      <c r="AD182" s="1" t="s">
        <v>606</v>
      </c>
      <c r="AE182" s="1" t="e">
        <f>#N/A</f>
        <v>#N/A</v>
      </c>
      <c r="AF182" s="22">
        <f>VLOOKUP(F182,[3]Relatório!$A$1:$AK$65536,36,0)</f>
        <v>44615</v>
      </c>
      <c r="AG182" s="22">
        <v>44615</v>
      </c>
      <c r="AH182" s="3" t="s">
        <v>457</v>
      </c>
      <c r="AJ182" s="24"/>
      <c r="AK182" s="24"/>
      <c r="AL182" s="24"/>
      <c r="AM182" s="24"/>
    </row>
    <row r="183" spans="1:39" hidden="1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VLOOKUP(A183,[2]ImportationMaterialProgrammingE!B$3:C$1048576,2,0)</f>
        <v xml:space="preserve">540201359 </v>
      </c>
      <c r="F183" s="40">
        <v>540201359</v>
      </c>
      <c r="G183" s="3" t="s">
        <v>585</v>
      </c>
      <c r="H183" s="3" t="s">
        <v>452</v>
      </c>
      <c r="I183" s="17" t="e">
        <f>#N/A</f>
        <v>#N/A</v>
      </c>
      <c r="J183" s="15" t="str">
        <f>IF(VLOOKUP(A183,[2]ImportationMaterialProgrammingE!B$4:U$1048576,20,0)=0,"",VLOOKUP(A183,[2]ImportationMaterialProgrammingE!B$4:U$1048576,20,0))</f>
        <v>02/03/2022</v>
      </c>
      <c r="K183" s="15" t="s">
        <v>608</v>
      </c>
      <c r="L183" s="15" t="str">
        <f>IF(VLOOKUP(A183,[2]ImportationMaterialProgrammingE!B$3:Y$1048576,24,0)&lt;&gt;"","Sim","Não")</f>
        <v>Não</v>
      </c>
      <c r="M183" s="15" t="str">
        <f>IF(VLOOKUP(A183,[2]ImportationMaterialProgrammingE!B:X,23,0)="DTA TRANSP",VLOOKUP(A183,[2]ImportationMaterialProgrammingE!B:V,21,0),"")</f>
        <v/>
      </c>
      <c r="N183" s="15" t="str">
        <f>IF(VLOOKUP(A183,[2]ImportationMaterialProgrammingE!B:Y,24,0)=0,"",VLOOKUP(A183,[2]ImportationMaterialProgrammingE!B:Y,24,0))</f>
        <v/>
      </c>
      <c r="P183" s="3" t="e">
        <f>#N/A</f>
        <v>#N/A</v>
      </c>
      <c r="R183" s="3" t="s">
        <v>586</v>
      </c>
      <c r="S183" s="16" t="str">
        <f>VLOOKUP(A183,[2]ImportationMaterialProgrammingE!B:AN,39,0)</f>
        <v>2203815964</v>
      </c>
      <c r="T183" s="22">
        <f>VLOOKUP(F183,[3]Relatório!$A$1:$AK$65536,29,0)</f>
        <v>44617</v>
      </c>
      <c r="U183" s="22">
        <v>44617</v>
      </c>
      <c r="V183" s="17" t="str">
        <f>VLOOKUP(A183,[2]ImportationMaterialProgrammingE!B:F,5,0)</f>
        <v>VERMELHO</v>
      </c>
      <c r="W183" s="22" t="str">
        <f>VLOOKUP(F183,[3]Relatório!$A$1:$AK$65536,33,0)</f>
        <v/>
      </c>
      <c r="X183" s="22" t="s">
        <v>587</v>
      </c>
      <c r="Y183" s="18" t="e">
        <f>#N/A</f>
        <v>#N/A</v>
      </c>
      <c r="AB183" s="15" t="str">
        <f>VLOOKUP(A183,[2]ImportationMaterialProgrammingE!B:X,23,0)</f>
        <v>MBB</v>
      </c>
      <c r="AC183" s="1" t="str">
        <f>IF(AB183="DTA TRANSP","",VLOOKUP(A183,[2]ImportationMaterialProgrammingE!$B:$V,21,0))</f>
        <v>02/03/2022</v>
      </c>
      <c r="AD183" s="1" t="s">
        <v>608</v>
      </c>
      <c r="AE183" s="1" t="e">
        <f>#N/A</f>
        <v>#N/A</v>
      </c>
      <c r="AF183" s="22" t="str">
        <f>VLOOKUP(F183,[3]Relatório!$A$1:$AK$65536,36,0)</f>
        <v/>
      </c>
      <c r="AG183" s="22" t="s">
        <v>587</v>
      </c>
      <c r="AJ183" s="24"/>
      <c r="AK183" s="24"/>
      <c r="AL183" s="24"/>
      <c r="AM183" s="24"/>
    </row>
    <row r="184" spans="1:39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VLOOKUP(A184,[2]ImportationMaterialProgrammingE!B$3:C$1048576,2,0)</f>
        <v xml:space="preserve">540201362 </v>
      </c>
      <c r="F184" s="40">
        <v>540201362</v>
      </c>
      <c r="G184" s="3" t="s">
        <v>585</v>
      </c>
      <c r="H184" s="3" t="s">
        <v>452</v>
      </c>
      <c r="I184" s="17" t="e">
        <f>#N/A</f>
        <v>#N/A</v>
      </c>
      <c r="J184" s="15" t="str">
        <f>IF(VLOOKUP(A184,[2]ImportationMaterialProgrammingE!B$4:U$1048576,20,0)=0,"",VLOOKUP(A184,[2]ImportationMaterialProgrammingE!B$4:U$1048576,20,0))</f>
        <v>24/02/2022</v>
      </c>
      <c r="K184" s="15" t="s">
        <v>606</v>
      </c>
      <c r="L184" s="15" t="str">
        <f>IF(VLOOKUP(A184,[2]ImportationMaterialProgrammingE!B$3:Y$1048576,24,0)&lt;&gt;"","Sim","Não")</f>
        <v>Não</v>
      </c>
      <c r="M184" s="15" t="str">
        <f>IF(VLOOKUP(A184,[2]ImportationMaterialProgrammingE!B:X,23,0)="DTA TRANSP",VLOOKUP(A184,[2]ImportationMaterialProgrammingE!B:V,21,0),"")</f>
        <v/>
      </c>
      <c r="N184" s="15" t="str">
        <f>IF(VLOOKUP(A184,[2]ImportationMaterialProgrammingE!B:Y,24,0)=0,"",VLOOKUP(A184,[2]ImportationMaterialProgrammingE!B:Y,24,0))</f>
        <v/>
      </c>
      <c r="P184" s="3" t="e">
        <f>#N/A</f>
        <v>#N/A</v>
      </c>
      <c r="R184" s="3" t="s">
        <v>586</v>
      </c>
      <c r="S184" s="16" t="str">
        <f>VLOOKUP(A184,[2]ImportationMaterialProgrammingE!B:AN,39,0)</f>
        <v>2203608640</v>
      </c>
      <c r="T184" s="22">
        <f>VLOOKUP(F184,[3]Relatório!$A$1:$AK$65536,29,0)</f>
        <v>44615</v>
      </c>
      <c r="U184" s="22">
        <v>44615</v>
      </c>
      <c r="V184" s="17" t="str">
        <f>VLOOKUP(A184,[2]ImportationMaterialProgrammingE!B:F,5,0)</f>
        <v>VERDE</v>
      </c>
      <c r="W184" s="22">
        <f>VLOOKUP(F184,[3]Relatório!$A$1:$AK$65536,33,0)</f>
        <v>44615</v>
      </c>
      <c r="X184" s="22">
        <v>44615</v>
      </c>
      <c r="Y184" s="18" t="e">
        <f>#N/A</f>
        <v>#N/A</v>
      </c>
      <c r="AB184" s="15" t="str">
        <f>VLOOKUP(A184,[2]ImportationMaterialProgrammingE!B:X,23,0)</f>
        <v>FINALIZADO</v>
      </c>
      <c r="AC184" s="1" t="str">
        <f>IF(AB184="DTA TRANSP","",VLOOKUP(A184,[2]ImportationMaterialProgrammingE!$B:$V,21,0))</f>
        <v/>
      </c>
      <c r="AD184" s="1" t="s">
        <v>587</v>
      </c>
      <c r="AE184" s="1" t="e">
        <f>#N/A</f>
        <v>#N/A</v>
      </c>
      <c r="AF184" s="22">
        <f>VLOOKUP(F184,[3]Relatório!$A$1:$AK$65536,36,0)</f>
        <v>44615</v>
      </c>
      <c r="AG184" s="22">
        <v>44615</v>
      </c>
      <c r="AH184" s="3" t="s">
        <v>457</v>
      </c>
      <c r="AJ184" s="24"/>
      <c r="AK184" s="24"/>
      <c r="AL184" s="24"/>
      <c r="AM184" s="24"/>
    </row>
    <row r="185" spans="1:39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VLOOKUP(A185,[2]ImportationMaterialProgrammingE!B$3:C$1048576,2,0)</f>
        <v xml:space="preserve">540201353 </v>
      </c>
      <c r="F185" s="40">
        <v>540201353</v>
      </c>
      <c r="G185" s="3" t="s">
        <v>585</v>
      </c>
      <c r="H185" s="3" t="s">
        <v>452</v>
      </c>
      <c r="I185" s="17" t="e">
        <f>#N/A</f>
        <v>#N/A</v>
      </c>
      <c r="J185" s="15" t="str">
        <f>IF(VLOOKUP(A185,[2]ImportationMaterialProgrammingE!B$4:U$1048576,20,0)=0,"",VLOOKUP(A185,[2]ImportationMaterialProgrammingE!B$4:U$1048576,20,0))</f>
        <v>24/02/2022</v>
      </c>
      <c r="K185" s="15" t="s">
        <v>606</v>
      </c>
      <c r="L185" s="15" t="str">
        <f>IF(VLOOKUP(A185,[2]ImportationMaterialProgrammingE!B$3:Y$1048576,24,0)&lt;&gt;"","Sim","Não")</f>
        <v>Não</v>
      </c>
      <c r="M185" s="15" t="str">
        <f>IF(VLOOKUP(A185,[2]ImportationMaterialProgrammingE!B:X,23,0)="DTA TRANSP",VLOOKUP(A185,[2]ImportationMaterialProgrammingE!B:V,21,0),"")</f>
        <v/>
      </c>
      <c r="N185" s="15" t="str">
        <f>IF(VLOOKUP(A185,[2]ImportationMaterialProgrammingE!B:Y,24,0)=0,"",VLOOKUP(A185,[2]ImportationMaterialProgrammingE!B:Y,24,0))</f>
        <v/>
      </c>
      <c r="P185" s="3" t="e">
        <f>#N/A</f>
        <v>#N/A</v>
      </c>
      <c r="R185" s="3" t="s">
        <v>586</v>
      </c>
      <c r="S185" s="16" t="str">
        <f>VLOOKUP(A185,[2]ImportationMaterialProgrammingE!B:AN,39,0)</f>
        <v>2203608675</v>
      </c>
      <c r="T185" s="22">
        <f>VLOOKUP(F185,[3]Relatório!$A$1:$AK$65536,29,0)</f>
        <v>44615</v>
      </c>
      <c r="U185" s="22">
        <v>44615</v>
      </c>
      <c r="V185" s="17" t="str">
        <f>VLOOKUP(A185,[2]ImportationMaterialProgrammingE!B:F,5,0)</f>
        <v>VERDE</v>
      </c>
      <c r="W185" s="22">
        <f>VLOOKUP(F185,[3]Relatório!$A$1:$AK$65536,33,0)</f>
        <v>44615</v>
      </c>
      <c r="X185" s="22">
        <v>44615</v>
      </c>
      <c r="Y185" s="18" t="e">
        <f>#N/A</f>
        <v>#N/A</v>
      </c>
      <c r="AB185" s="15" t="str">
        <f>VLOOKUP(A185,[2]ImportationMaterialProgrammingE!B:X,23,0)</f>
        <v>FINALIZADO</v>
      </c>
      <c r="AC185" s="1" t="str">
        <f>IF(AB185="DTA TRANSP","",VLOOKUP(A185,[2]ImportationMaterialProgrammingE!$B:$V,21,0))</f>
        <v>02/03/2022</v>
      </c>
      <c r="AD185" s="1" t="s">
        <v>608</v>
      </c>
      <c r="AE185" s="1" t="e">
        <f>#N/A</f>
        <v>#N/A</v>
      </c>
      <c r="AF185" s="22">
        <f>VLOOKUP(F185,[3]Relatório!$A$1:$AK$65536,36,0)</f>
        <v>44615</v>
      </c>
      <c r="AG185" s="22">
        <v>44615</v>
      </c>
      <c r="AH185" s="3" t="s">
        <v>457</v>
      </c>
      <c r="AJ185" s="24"/>
      <c r="AK185" s="24"/>
      <c r="AL185" s="24"/>
      <c r="AM185" s="24"/>
    </row>
    <row r="186" spans="1:39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VLOOKUP(A186,[2]ImportationMaterialProgrammingE!B$3:C$1048576,2,0)</f>
        <v xml:space="preserve">540201351 </v>
      </c>
      <c r="F186" s="40">
        <v>540201351</v>
      </c>
      <c r="G186" s="3" t="s">
        <v>585</v>
      </c>
      <c r="H186" s="3" t="s">
        <v>452</v>
      </c>
      <c r="I186" s="17" t="e">
        <f>#N/A</f>
        <v>#N/A</v>
      </c>
      <c r="J186" s="15" t="str">
        <f>IF(VLOOKUP(A186,[2]ImportationMaterialProgrammingE!B$4:U$1048576,20,0)=0,"",VLOOKUP(A186,[2]ImportationMaterialProgrammingE!B$4:U$1048576,20,0))</f>
        <v>02/03/2022</v>
      </c>
      <c r="K186" s="15" t="s">
        <v>608</v>
      </c>
      <c r="L186" s="15" t="str">
        <f>IF(VLOOKUP(A186,[2]ImportationMaterialProgrammingE!B$3:Y$1048576,24,0)&lt;&gt;"","Sim","Não")</f>
        <v>Não</v>
      </c>
      <c r="M186" s="15" t="str">
        <f>IF(VLOOKUP(A186,[2]ImportationMaterialProgrammingE!B:X,23,0)="DTA TRANSP",VLOOKUP(A186,[2]ImportationMaterialProgrammingE!B:V,21,0),"")</f>
        <v/>
      </c>
      <c r="N186" s="15" t="str">
        <f>IF(VLOOKUP(A186,[2]ImportationMaterialProgrammingE!B:Y,24,0)=0,"",VLOOKUP(A186,[2]ImportationMaterialProgrammingE!B:Y,24,0))</f>
        <v/>
      </c>
      <c r="P186" s="3" t="e">
        <f>#N/A</f>
        <v>#N/A</v>
      </c>
      <c r="R186" s="3" t="s">
        <v>586</v>
      </c>
      <c r="S186" s="16" t="str">
        <f>VLOOKUP(A186,[2]ImportationMaterialProgrammingE!B:AN,39,0)</f>
        <v>2203815956</v>
      </c>
      <c r="T186" s="22">
        <f>VLOOKUP(F186,[3]Relatório!$A$1:$AK$65536,29,0)</f>
        <v>44617</v>
      </c>
      <c r="U186" s="22">
        <v>44617</v>
      </c>
      <c r="V186" s="17" t="str">
        <f>VLOOKUP(A186,[2]ImportationMaterialProgrammingE!B:F,5,0)</f>
        <v>VERDE</v>
      </c>
      <c r="W186" s="22">
        <f>VLOOKUP(F186,[3]Relatório!$A$1:$AK$65536,33,0)</f>
        <v>44617</v>
      </c>
      <c r="X186" s="22">
        <v>44617</v>
      </c>
      <c r="Y186" s="18" t="e">
        <f>#N/A</f>
        <v>#N/A</v>
      </c>
      <c r="AB186" s="15" t="str">
        <f>VLOOKUP(A186,[2]ImportationMaterialProgrammingE!B:X,23,0)</f>
        <v>FINALIZADO</v>
      </c>
      <c r="AC186" s="1" t="str">
        <f>IF(AB186="DTA TRANSP","",VLOOKUP(A186,[2]ImportationMaterialProgrammingE!$B:$V,21,0))</f>
        <v>02/03/2022</v>
      </c>
      <c r="AD186" s="1" t="s">
        <v>608</v>
      </c>
      <c r="AE186" s="1" t="e">
        <f>#N/A</f>
        <v>#N/A</v>
      </c>
      <c r="AF186" s="22">
        <f>VLOOKUP(F186,[3]Relatório!$A$1:$AK$65536,36,0)</f>
        <v>44617</v>
      </c>
      <c r="AG186" s="22">
        <v>44617</v>
      </c>
      <c r="AH186" s="3" t="s">
        <v>457</v>
      </c>
      <c r="AJ186" s="24"/>
      <c r="AK186" s="24"/>
      <c r="AL186" s="24"/>
      <c r="AM186" s="24"/>
    </row>
    <row r="187" spans="1:39" hidden="1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VLOOKUP(A187,[2]ImportationMaterialProgrammingE!B$3:C$1048576,2,0)</f>
        <v xml:space="preserve">540201352 </v>
      </c>
      <c r="F187" s="40">
        <v>540201352</v>
      </c>
      <c r="G187" s="3" t="s">
        <v>585</v>
      </c>
      <c r="H187" s="3" t="s">
        <v>452</v>
      </c>
      <c r="I187" s="17" t="e">
        <f>#N/A</f>
        <v>#N/A</v>
      </c>
      <c r="J187" s="15" t="str">
        <f>IF(VLOOKUP(A187,[2]ImportationMaterialProgrammingE!B$4:U$1048576,20,0)=0,"",VLOOKUP(A187,[2]ImportationMaterialProgrammingE!B$4:U$1048576,20,0))</f>
        <v/>
      </c>
      <c r="K187" s="15" t="s">
        <v>587</v>
      </c>
      <c r="L187" s="15" t="str">
        <f>IF(VLOOKUP(A187,[2]ImportationMaterialProgrammingE!B$3:Y$1048576,24,0)&lt;&gt;"","Sim","Não")</f>
        <v>Sim</v>
      </c>
      <c r="M187" s="15" t="str">
        <f>IF(VLOOKUP(A187,[2]ImportationMaterialProgrammingE!B:X,23,0)="DTA TRANSP",VLOOKUP(A187,[2]ImportationMaterialProgrammingE!B:V,21,0),"")</f>
        <v/>
      </c>
      <c r="N187" s="15" t="str">
        <f>IF(VLOOKUP(A187,[2]ImportationMaterialProgrammingE!B:Y,24,0)=0,"",VLOOKUP(A187,[2]ImportationMaterialProgrammingE!B:Y,24,0))</f>
        <v>11/03/2022</v>
      </c>
      <c r="P187" s="3" t="e">
        <f>#N/A</f>
        <v>#N/A</v>
      </c>
      <c r="R187" s="3" t="s">
        <v>586</v>
      </c>
      <c r="S187" s="16" t="str">
        <f>VLOOKUP(A187,[2]ImportationMaterialProgrammingE!B:AN,39,0)</f>
        <v xml:space="preserve">          </v>
      </c>
      <c r="T187" s="22" t="str">
        <f>VLOOKUP(F187,[3]Relatório!$A$1:$AK$65536,29,0)</f>
        <v/>
      </c>
      <c r="U187" s="22" t="s">
        <v>587</v>
      </c>
      <c r="V187" s="17" t="str">
        <f>VLOOKUP(A187,[2]ImportationMaterialProgrammingE!B:F,5,0)</f>
        <v/>
      </c>
      <c r="W187" s="22" t="str">
        <f>VLOOKUP(F187,[3]Relatório!$A$1:$AK$65536,33,0)</f>
        <v/>
      </c>
      <c r="X187" s="22" t="s">
        <v>587</v>
      </c>
      <c r="Y187" s="18" t="e">
        <f>#N/A</f>
        <v>#N/A</v>
      </c>
      <c r="AB187" s="15" t="str">
        <f>VLOOKUP(A187,[2]ImportationMaterialProgrammingE!B:X,23,0)</f>
        <v>DTA EADI</v>
      </c>
      <c r="AC187" s="1" t="str">
        <f>IF(AB187="DTA TRANSP","",VLOOKUP(A187,[2]ImportationMaterialProgrammingE!$B:$V,21,0))</f>
        <v/>
      </c>
      <c r="AD187" s="1" t="s">
        <v>587</v>
      </c>
      <c r="AE187" s="1" t="e">
        <f>#N/A</f>
        <v>#N/A</v>
      </c>
      <c r="AF187" s="22" t="str">
        <f>VLOOKUP(F187,[3]Relatório!$A$1:$AK$65536,36,0)</f>
        <v/>
      </c>
      <c r="AG187" s="22" t="s">
        <v>587</v>
      </c>
      <c r="AJ187" s="24"/>
      <c r="AK187" s="24"/>
      <c r="AL187" s="24"/>
      <c r="AM187" s="24"/>
    </row>
    <row r="188" spans="1:39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VLOOKUP(A188,[2]ImportationMaterialProgrammingE!B$3:C$1048576,2,0)</f>
        <v xml:space="preserve">540201355 </v>
      </c>
      <c r="F188" s="40">
        <v>540201355</v>
      </c>
      <c r="G188" s="3" t="s">
        <v>585</v>
      </c>
      <c r="H188" s="3" t="s">
        <v>452</v>
      </c>
      <c r="I188" s="17" t="e">
        <f>#N/A</f>
        <v>#N/A</v>
      </c>
      <c r="J188" s="15" t="str">
        <f>IF(VLOOKUP(A188,[2]ImportationMaterialProgrammingE!B$4:U$1048576,20,0)=0,"",VLOOKUP(A188,[2]ImportationMaterialProgrammingE!B$4:U$1048576,20,0))</f>
        <v>17/03/2022</v>
      </c>
      <c r="K188" s="15" t="s">
        <v>622</v>
      </c>
      <c r="L188" s="15" t="str">
        <f>IF(VLOOKUP(A188,[2]ImportationMaterialProgrammingE!B$3:Y$1048576,24,0)&lt;&gt;"","Sim","Não")</f>
        <v>Não</v>
      </c>
      <c r="M188" s="15" t="str">
        <f>IF(VLOOKUP(A188,[2]ImportationMaterialProgrammingE!B:X,23,0)="DTA TRANSP",VLOOKUP(A188,[2]ImportationMaterialProgrammingE!B:V,21,0),"")</f>
        <v/>
      </c>
      <c r="N188" s="15" t="str">
        <f>IF(VLOOKUP(A188,[2]ImportationMaterialProgrammingE!B:Y,24,0)=0,"",VLOOKUP(A188,[2]ImportationMaterialProgrammingE!B:Y,24,0))</f>
        <v/>
      </c>
      <c r="P188" s="3" t="e">
        <f>#N/A</f>
        <v>#N/A</v>
      </c>
      <c r="R188" s="3" t="s">
        <v>586</v>
      </c>
      <c r="S188" s="16" t="str">
        <f>VLOOKUP(A188,[2]ImportationMaterialProgrammingE!B:AN,39,0)</f>
        <v>2204075883</v>
      </c>
      <c r="T188" s="22">
        <f>VLOOKUP(F188,[3]Relatório!$A$1:$AK$65536,29,0)</f>
        <v>44623</v>
      </c>
      <c r="U188" s="22">
        <v>44623</v>
      </c>
      <c r="V188" s="17" t="str">
        <f>VLOOKUP(A188,[2]ImportationMaterialProgrammingE!B:F,5,0)</f>
        <v>VERDE</v>
      </c>
      <c r="W188" s="22">
        <f>VLOOKUP(F188,[3]Relatório!$A$1:$AK$65536,33,0)</f>
        <v>44624</v>
      </c>
      <c r="X188" s="22">
        <v>44624</v>
      </c>
      <c r="Y188" s="18" t="e">
        <f>#N/A</f>
        <v>#N/A</v>
      </c>
      <c r="AB188" s="15" t="str">
        <f>VLOOKUP(A188,[2]ImportationMaterialProgrammingE!B:X,23,0)</f>
        <v>SBL</v>
      </c>
      <c r="AC188" s="1" t="str">
        <f>IF(AB188="DTA TRANSP","",VLOOKUP(A188,[2]ImportationMaterialProgrammingE!$B:$V,21,0))</f>
        <v>17/03/2022</v>
      </c>
      <c r="AD188" s="1" t="s">
        <v>622</v>
      </c>
      <c r="AE188" s="1" t="e">
        <f>#N/A</f>
        <v>#N/A</v>
      </c>
      <c r="AF188" s="22">
        <f>VLOOKUP(F188,[3]Relatório!$A$1:$AK$65536,36,0)</f>
        <v>44636</v>
      </c>
      <c r="AG188" s="22">
        <v>44636</v>
      </c>
      <c r="AJ188" s="24"/>
      <c r="AK188" s="24"/>
      <c r="AL188" s="24"/>
      <c r="AM188" s="24"/>
    </row>
    <row r="189" spans="1:39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VLOOKUP(A189,[2]ImportationMaterialProgrammingE!B$3:C$1048576,2,0)</f>
        <v xml:space="preserve">540201354 </v>
      </c>
      <c r="F189" s="40">
        <v>540201354</v>
      </c>
      <c r="G189" s="3" t="s">
        <v>585</v>
      </c>
      <c r="H189" s="3" t="s">
        <v>452</v>
      </c>
      <c r="I189" s="17" t="e">
        <f>#N/A</f>
        <v>#N/A</v>
      </c>
      <c r="J189" s="15" t="str">
        <f>IF(VLOOKUP(A189,[2]ImportationMaterialProgrammingE!B$4:U$1048576,20,0)=0,"",VLOOKUP(A189,[2]ImportationMaterialProgrammingE!B$4:U$1048576,20,0))</f>
        <v>16/03/2022</v>
      </c>
      <c r="K189" s="15" t="s">
        <v>630</v>
      </c>
      <c r="L189" s="15" t="str">
        <f>IF(VLOOKUP(A189,[2]ImportationMaterialProgrammingE!B$3:Y$1048576,24,0)&lt;&gt;"","Sim","Não")</f>
        <v>Sim</v>
      </c>
      <c r="M189" s="15" t="str">
        <f>IF(VLOOKUP(A189,[2]ImportationMaterialProgrammingE!B:X,23,0)="DTA TRANSP",VLOOKUP(A189,[2]ImportationMaterialProgrammingE!B:V,21,0),"")</f>
        <v/>
      </c>
      <c r="N189" s="15" t="str">
        <f>IF(VLOOKUP(A189,[2]ImportationMaterialProgrammingE!B:Y,24,0)=0,"",VLOOKUP(A189,[2]ImportationMaterialProgrammingE!B:Y,24,0))</f>
        <v>11/03/2022</v>
      </c>
      <c r="P189" s="3" t="e">
        <f>#N/A</f>
        <v>#N/A</v>
      </c>
      <c r="R189" s="3" t="s">
        <v>586</v>
      </c>
      <c r="S189" s="16" t="str">
        <f>VLOOKUP(A189,[2]ImportationMaterialProgrammingE!B:AN,39,0)</f>
        <v>2204949182</v>
      </c>
      <c r="T189" s="22">
        <f>VLOOKUP(F189,[3]Relatório!$A$1:$AK$65536,29,0)</f>
        <v>44635</v>
      </c>
      <c r="U189" s="22">
        <v>44635</v>
      </c>
      <c r="V189" s="17" t="str">
        <f>VLOOKUP(A189,[2]ImportationMaterialProgrammingE!B:F,5,0)</f>
        <v>VERDE</v>
      </c>
      <c r="W189" s="22">
        <f>VLOOKUP(F189,[3]Relatório!$A$1:$AK$65536,33,0)</f>
        <v>44635</v>
      </c>
      <c r="X189" s="22">
        <v>44635</v>
      </c>
      <c r="Y189" s="18" t="e">
        <f>#N/A</f>
        <v>#N/A</v>
      </c>
      <c r="AB189" s="15" t="str">
        <f>VLOOKUP(A189,[2]ImportationMaterialProgrammingE!B:X,23,0)</f>
        <v>DTA EADI</v>
      </c>
      <c r="AC189" s="1" t="str">
        <f>IF(AB189="DTA TRANSP","",VLOOKUP(A189,[2]ImportationMaterialProgrammingE!$B:$V,21,0))</f>
        <v/>
      </c>
      <c r="AD189" s="1" t="s">
        <v>587</v>
      </c>
      <c r="AE189" s="1" t="e">
        <f>#N/A</f>
        <v>#N/A</v>
      </c>
      <c r="AF189" s="22">
        <f>VLOOKUP(F189,[3]Relatório!$A$1:$AK$65536,36,0)</f>
        <v>44641</v>
      </c>
      <c r="AG189" s="22">
        <v>44641</v>
      </c>
      <c r="AJ189" s="24"/>
      <c r="AK189" s="24"/>
      <c r="AL189" s="24"/>
      <c r="AM189" s="24"/>
    </row>
    <row r="190" spans="1:39" hidden="1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VLOOKUP(A190,[2]ImportationMaterialProgrammingE!B$3:C$1048576,2,0)</f>
        <v xml:space="preserve">540201356 </v>
      </c>
      <c r="F190" s="40">
        <v>540201356</v>
      </c>
      <c r="G190" s="3" t="s">
        <v>585</v>
      </c>
      <c r="H190" s="3" t="s">
        <v>452</v>
      </c>
      <c r="I190" s="17" t="e">
        <f>#N/A</f>
        <v>#N/A</v>
      </c>
      <c r="J190" s="15" t="str">
        <f>IF(VLOOKUP(A190,[2]ImportationMaterialProgrammingE!B$4:U$1048576,20,0)=0,"",VLOOKUP(A190,[2]ImportationMaterialProgrammingE!B$4:U$1048576,20,0))</f>
        <v/>
      </c>
      <c r="K190" s="15" t="s">
        <v>587</v>
      </c>
      <c r="L190" s="15" t="str">
        <f>IF(VLOOKUP(A190,[2]ImportationMaterialProgrammingE!B$3:Y$1048576,24,0)&lt;&gt;"","Sim","Não")</f>
        <v>Sim</v>
      </c>
      <c r="M190" s="15" t="str">
        <f>IF(VLOOKUP(A190,[2]ImportationMaterialProgrammingE!B:X,23,0)="DTA TRANSP",VLOOKUP(A190,[2]ImportationMaterialProgrammingE!B:V,21,0),"")</f>
        <v/>
      </c>
      <c r="N190" s="15" t="str">
        <f>IF(VLOOKUP(A190,[2]ImportationMaterialProgrammingE!B:Y,24,0)=0,"",VLOOKUP(A190,[2]ImportationMaterialProgrammingE!B:Y,24,0))</f>
        <v>11/03/2022</v>
      </c>
      <c r="P190" s="3" t="e">
        <f>#N/A</f>
        <v>#N/A</v>
      </c>
      <c r="R190" s="3" t="s">
        <v>586</v>
      </c>
      <c r="S190" s="16" t="str">
        <f>VLOOKUP(A190,[2]ImportationMaterialProgrammingE!B:AN,39,0)</f>
        <v xml:space="preserve">          </v>
      </c>
      <c r="T190" s="22" t="str">
        <f>VLOOKUP(F190,[3]Relatório!$A$1:$AK$65536,29,0)</f>
        <v/>
      </c>
      <c r="U190" s="22" t="s">
        <v>587</v>
      </c>
      <c r="V190" s="17" t="str">
        <f>VLOOKUP(A190,[2]ImportationMaterialProgrammingE!B:F,5,0)</f>
        <v/>
      </c>
      <c r="W190" s="22" t="str">
        <f>VLOOKUP(F190,[3]Relatório!$A$1:$AK$65536,33,0)</f>
        <v/>
      </c>
      <c r="X190" s="22" t="s">
        <v>587</v>
      </c>
      <c r="Y190" s="18" t="e">
        <f>#N/A</f>
        <v>#N/A</v>
      </c>
      <c r="AB190" s="15" t="str">
        <f>VLOOKUP(A190,[2]ImportationMaterialProgrammingE!B:X,23,0)</f>
        <v>DTA EADI</v>
      </c>
      <c r="AC190" s="1" t="str">
        <f>IF(AB190="DTA TRANSP","",VLOOKUP(A190,[2]ImportationMaterialProgrammingE!$B:$V,21,0))</f>
        <v/>
      </c>
      <c r="AD190" s="1" t="s">
        <v>587</v>
      </c>
      <c r="AE190" s="1" t="e">
        <f>#N/A</f>
        <v>#N/A</v>
      </c>
      <c r="AF190" s="22" t="str">
        <f>VLOOKUP(F190,[3]Relatório!$A$1:$AK$65536,36,0)</f>
        <v/>
      </c>
      <c r="AG190" s="22" t="s">
        <v>587</v>
      </c>
      <c r="AJ190" s="24"/>
      <c r="AK190" s="24"/>
      <c r="AL190" s="24"/>
      <c r="AM190" s="24"/>
    </row>
    <row r="191" spans="1:39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VLOOKUP(A191,[2]ImportationMaterialProgrammingE!B$3:C$1048576,2,0)</f>
        <v xml:space="preserve">540201130 </v>
      </c>
      <c r="F191" s="40">
        <v>540201130</v>
      </c>
      <c r="G191" s="3" t="s">
        <v>585</v>
      </c>
      <c r="H191" s="3" t="s">
        <v>452</v>
      </c>
      <c r="I191" s="17" t="e">
        <f>#N/A</f>
        <v>#N/A</v>
      </c>
      <c r="J191" s="15" t="str">
        <f>IF(VLOOKUP(A191,[2]ImportationMaterialProgrammingE!B$4:U$1048576,20,0)=0,"",VLOOKUP(A191,[2]ImportationMaterialProgrammingE!B$4:U$1048576,20,0))</f>
        <v>18/03/2022</v>
      </c>
      <c r="K191" s="15" t="s">
        <v>617</v>
      </c>
      <c r="L191" s="15" t="str">
        <f>IF(VLOOKUP(A191,[2]ImportationMaterialProgrammingE!B$3:Y$1048576,24,0)&lt;&gt;"","Sim","Não")</f>
        <v>Não</v>
      </c>
      <c r="M191" s="15" t="str">
        <f>IF(VLOOKUP(A191,[2]ImportationMaterialProgrammingE!B:X,23,0)="DTA TRANSP",VLOOKUP(A191,[2]ImportationMaterialProgrammingE!B:V,21,0),"")</f>
        <v/>
      </c>
      <c r="N191" s="15" t="str">
        <f>IF(VLOOKUP(A191,[2]ImportationMaterialProgrammingE!B:Y,24,0)=0,"",VLOOKUP(A191,[2]ImportationMaterialProgrammingE!B:Y,24,0))</f>
        <v/>
      </c>
      <c r="P191" s="3" t="e">
        <f>#N/A</f>
        <v>#N/A</v>
      </c>
      <c r="R191" s="3" t="s">
        <v>586</v>
      </c>
      <c r="S191" s="16" t="str">
        <f>VLOOKUP(A191,[2]ImportationMaterialProgrammingE!B:AN,39,0)</f>
        <v>2205125590</v>
      </c>
      <c r="T191" s="22">
        <f>VLOOKUP(F191,[3]Relatório!$A$1:$AK$65536,29,0)</f>
        <v>44637</v>
      </c>
      <c r="U191" s="22">
        <v>44637</v>
      </c>
      <c r="V191" s="17" t="str">
        <f>VLOOKUP(A191,[2]ImportationMaterialProgrammingE!B:F,5,0)</f>
        <v>VERDE</v>
      </c>
      <c r="W191" s="22">
        <f>VLOOKUP(F191,[3]Relatório!$A$1:$AK$65536,33,0)</f>
        <v>44637</v>
      </c>
      <c r="X191" s="22">
        <v>44637</v>
      </c>
      <c r="Y191" s="18" t="e">
        <f>#N/A</f>
        <v>#N/A</v>
      </c>
      <c r="AB191" s="15" t="str">
        <f>VLOOKUP(A191,[2]ImportationMaterialProgrammingE!B:X,23,0)</f>
        <v>MBB</v>
      </c>
      <c r="AC191" s="1" t="str">
        <f>IF(AB191="DTA TRANSP","",VLOOKUP(A191,[2]ImportationMaterialProgrammingE!$B:$V,21,0))</f>
        <v>21/03/2022</v>
      </c>
      <c r="AD191" s="1" t="s">
        <v>612</v>
      </c>
      <c r="AE191" s="1" t="e">
        <f>#N/A</f>
        <v>#N/A</v>
      </c>
      <c r="AF191" s="22">
        <f>VLOOKUP(F191,[3]Relatório!$A$1:$AK$65536,36,0)</f>
        <v>44638</v>
      </c>
      <c r="AG191" s="22">
        <v>44638</v>
      </c>
      <c r="AJ191" s="24"/>
      <c r="AK191" s="24"/>
      <c r="AL191" s="24"/>
      <c r="AM191" s="24"/>
    </row>
    <row r="192" spans="1:39" hidden="1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VLOOKUP(A192,[2]ImportationMaterialProgrammingE!B$3:C$1048576,2,0)</f>
        <v xml:space="preserve">540201357 </v>
      </c>
      <c r="F192" s="40">
        <v>540201357</v>
      </c>
      <c r="G192" s="3" t="s">
        <v>585</v>
      </c>
      <c r="H192" s="3" t="s">
        <v>452</v>
      </c>
      <c r="I192" s="17" t="e">
        <f>#N/A</f>
        <v>#N/A</v>
      </c>
      <c r="J192" s="15" t="str">
        <f>IF(VLOOKUP(A192,[2]ImportationMaterialProgrammingE!B$4:U$1048576,20,0)=0,"",VLOOKUP(A192,[2]ImportationMaterialProgrammingE!B$4:U$1048576,20,0))</f>
        <v/>
      </c>
      <c r="K192" s="15" t="s">
        <v>587</v>
      </c>
      <c r="L192" s="15" t="str">
        <f>IF(VLOOKUP(A192,[2]ImportationMaterialProgrammingE!B$3:Y$1048576,24,0)&lt;&gt;"","Sim","Não")</f>
        <v>Sim</v>
      </c>
      <c r="M192" s="15" t="str">
        <f>IF(VLOOKUP(A192,[2]ImportationMaterialProgrammingE!B:X,23,0)="DTA TRANSP",VLOOKUP(A192,[2]ImportationMaterialProgrammingE!B:V,21,0),"")</f>
        <v/>
      </c>
      <c r="N192" s="15" t="str">
        <f>IF(VLOOKUP(A192,[2]ImportationMaterialProgrammingE!B:Y,24,0)=0,"",VLOOKUP(A192,[2]ImportationMaterialProgrammingE!B:Y,24,0))</f>
        <v>11/03/2022</v>
      </c>
      <c r="P192" s="3" t="e">
        <f>#N/A</f>
        <v>#N/A</v>
      </c>
      <c r="R192" s="3" t="s">
        <v>586</v>
      </c>
      <c r="S192" s="16" t="str">
        <f>VLOOKUP(A192,[2]ImportationMaterialProgrammingE!B:AN,39,0)</f>
        <v xml:space="preserve">          </v>
      </c>
      <c r="T192" s="22" t="str">
        <f>VLOOKUP(F192,[3]Relatório!$A$1:$AK$65536,29,0)</f>
        <v/>
      </c>
      <c r="U192" s="22" t="s">
        <v>587</v>
      </c>
      <c r="V192" s="17" t="str">
        <f>VLOOKUP(A192,[2]ImportationMaterialProgrammingE!B:F,5,0)</f>
        <v/>
      </c>
      <c r="W192" s="22" t="str">
        <f>VLOOKUP(F192,[3]Relatório!$A$1:$AK$65536,33,0)</f>
        <v/>
      </c>
      <c r="X192" s="22" t="s">
        <v>587</v>
      </c>
      <c r="Y192" s="18" t="e">
        <f>#N/A</f>
        <v>#N/A</v>
      </c>
      <c r="AB192" s="15" t="str">
        <f>VLOOKUP(A192,[2]ImportationMaterialProgrammingE!B:X,23,0)</f>
        <v>DTA EADI</v>
      </c>
      <c r="AC192" s="1" t="str">
        <f>IF(AB192="DTA TRANSP","",VLOOKUP(A192,[2]ImportationMaterialProgrammingE!$B:$V,21,0))</f>
        <v/>
      </c>
      <c r="AD192" s="1" t="s">
        <v>587</v>
      </c>
      <c r="AE192" s="1" t="e">
        <f>#N/A</f>
        <v>#N/A</v>
      </c>
      <c r="AF192" s="22" t="str">
        <f>VLOOKUP(F192,[3]Relatório!$A$1:$AK$65536,36,0)</f>
        <v/>
      </c>
      <c r="AG192" s="22" t="s">
        <v>587</v>
      </c>
      <c r="AJ192" s="24"/>
      <c r="AK192" s="24"/>
      <c r="AL192" s="24"/>
      <c r="AM192" s="24"/>
    </row>
    <row r="193" spans="1:39" hidden="1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VLOOKUP(A193,[2]ImportationMaterialProgrammingE!B$3:C$1048576,2,0)</f>
        <v xml:space="preserve">540201358 </v>
      </c>
      <c r="F193" s="40">
        <v>540201358</v>
      </c>
      <c r="G193" s="3" t="s">
        <v>585</v>
      </c>
      <c r="H193" s="3" t="s">
        <v>452</v>
      </c>
      <c r="I193" s="17" t="e">
        <f>#N/A</f>
        <v>#N/A</v>
      </c>
      <c r="J193" s="15" t="str">
        <f>IF(VLOOKUP(A193,[2]ImportationMaterialProgrammingE!B$4:U$1048576,20,0)=0,"",VLOOKUP(A193,[2]ImportationMaterialProgrammingE!B$4:U$1048576,20,0))</f>
        <v/>
      </c>
      <c r="K193" s="15" t="s">
        <v>587</v>
      </c>
      <c r="L193" s="15" t="str">
        <f>IF(VLOOKUP(A193,[2]ImportationMaterialProgrammingE!B$3:Y$1048576,24,0)&lt;&gt;"","Sim","Não")</f>
        <v>Sim</v>
      </c>
      <c r="M193" s="15" t="str">
        <f>IF(VLOOKUP(A193,[2]ImportationMaterialProgrammingE!B:X,23,0)="DTA TRANSP",VLOOKUP(A193,[2]ImportationMaterialProgrammingE!B:V,21,0),"")</f>
        <v/>
      </c>
      <c r="N193" s="15" t="str">
        <f>IF(VLOOKUP(A193,[2]ImportationMaterialProgrammingE!B:Y,24,0)=0,"",VLOOKUP(A193,[2]ImportationMaterialProgrammingE!B:Y,24,0))</f>
        <v>11/03/2022</v>
      </c>
      <c r="P193" s="3" t="e">
        <f>#N/A</f>
        <v>#N/A</v>
      </c>
      <c r="R193" s="3" t="s">
        <v>586</v>
      </c>
      <c r="S193" s="16" t="str">
        <f>VLOOKUP(A193,[2]ImportationMaterialProgrammingE!B:AN,39,0)</f>
        <v xml:space="preserve">          </v>
      </c>
      <c r="T193" s="22" t="str">
        <f>VLOOKUP(F193,[3]Relatório!$A$1:$AK$65536,29,0)</f>
        <v/>
      </c>
      <c r="U193" s="22" t="s">
        <v>587</v>
      </c>
      <c r="V193" s="17" t="str">
        <f>VLOOKUP(A193,[2]ImportationMaterialProgrammingE!B:F,5,0)</f>
        <v/>
      </c>
      <c r="W193" s="22" t="str">
        <f>VLOOKUP(F193,[3]Relatório!$A$1:$AK$65536,33,0)</f>
        <v/>
      </c>
      <c r="X193" s="22" t="s">
        <v>587</v>
      </c>
      <c r="Y193" s="18" t="e">
        <f>#N/A</f>
        <v>#N/A</v>
      </c>
      <c r="Z193" s="3" t="s">
        <v>455</v>
      </c>
      <c r="AB193" s="15" t="str">
        <f>VLOOKUP(A193,[2]ImportationMaterialProgrammingE!B:X,23,0)</f>
        <v>DTA EADI</v>
      </c>
      <c r="AC193" s="1" t="str">
        <f>IF(AB193="DTA TRANSP","",VLOOKUP(A193,[2]ImportationMaterialProgrammingE!$B:$V,21,0))</f>
        <v/>
      </c>
      <c r="AD193" s="1" t="s">
        <v>587</v>
      </c>
      <c r="AE193" s="1" t="e">
        <f>#N/A</f>
        <v>#N/A</v>
      </c>
      <c r="AF193" s="22" t="str">
        <f>VLOOKUP(F193,[3]Relatório!$A$1:$AK$65536,36,0)</f>
        <v/>
      </c>
      <c r="AG193" s="22" t="s">
        <v>587</v>
      </c>
      <c r="AJ193" s="24"/>
      <c r="AK193" s="24"/>
      <c r="AL193" s="24"/>
      <c r="AM193" s="24"/>
    </row>
    <row r="194" spans="1:39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VLOOKUP(A194,[2]ImportationMaterialProgrammingE!B$3:C$1048576,2,0)</f>
        <v xml:space="preserve">540201135 </v>
      </c>
      <c r="F194" s="40">
        <v>540201135</v>
      </c>
      <c r="G194" s="3" t="s">
        <v>585</v>
      </c>
      <c r="H194" s="3" t="s">
        <v>452</v>
      </c>
      <c r="I194" s="17" t="e">
        <f>#N/A</f>
        <v>#N/A</v>
      </c>
      <c r="J194" s="15" t="str">
        <f>IF(VLOOKUP(A194,[2]ImportationMaterialProgrammingE!B$4:U$1048576,20,0)=0,"",VLOOKUP(A194,[2]ImportationMaterialProgrammingE!B$4:U$1048576,20,0))</f>
        <v>18/03/2022</v>
      </c>
      <c r="K194" s="15" t="s">
        <v>617</v>
      </c>
      <c r="L194" s="15" t="str">
        <f>IF(VLOOKUP(A194,[2]ImportationMaterialProgrammingE!B$3:Y$1048576,24,0)&lt;&gt;"","Sim","Não")</f>
        <v>Não</v>
      </c>
      <c r="M194" s="15" t="str">
        <f>IF(VLOOKUP(A194,[2]ImportationMaterialProgrammingE!B:X,23,0)="DTA TRANSP",VLOOKUP(A194,[2]ImportationMaterialProgrammingE!B:V,21,0),"")</f>
        <v/>
      </c>
      <c r="N194" s="15" t="str">
        <f>IF(VLOOKUP(A194,[2]ImportationMaterialProgrammingE!B:Y,24,0)=0,"",VLOOKUP(A194,[2]ImportationMaterialProgrammingE!B:Y,24,0))</f>
        <v/>
      </c>
      <c r="P194" s="3" t="e">
        <f>#N/A</f>
        <v>#N/A</v>
      </c>
      <c r="R194" s="3" t="s">
        <v>586</v>
      </c>
      <c r="S194" s="16" t="str">
        <f>VLOOKUP(A194,[2]ImportationMaterialProgrammingE!B:AN,39,0)</f>
        <v>2203846053</v>
      </c>
      <c r="T194" s="22">
        <f>VLOOKUP(F194,[3]Relatório!$A$1:$AK$65536,29,0)</f>
        <v>44617</v>
      </c>
      <c r="U194" s="22">
        <v>44617</v>
      </c>
      <c r="V194" s="17" t="str">
        <f>VLOOKUP(A194,[2]ImportationMaterialProgrammingE!B:F,5,0)</f>
        <v>VERDE</v>
      </c>
      <c r="W194" s="22">
        <f>VLOOKUP(F194,[3]Relatório!$A$1:$AK$65536,33,0)</f>
        <v>44623</v>
      </c>
      <c r="X194" s="22">
        <v>44623</v>
      </c>
      <c r="Y194" s="18" t="e">
        <f>#N/A</f>
        <v>#N/A</v>
      </c>
      <c r="AB194" s="15" t="str">
        <f>VLOOKUP(A194,[2]ImportationMaterialProgrammingE!B:X,23,0)</f>
        <v>MBB</v>
      </c>
      <c r="AC194" s="1" t="str">
        <f>IF(AB194="DTA TRANSP","",VLOOKUP(A194,[2]ImportationMaterialProgrammingE!$B:$V,21,0))</f>
        <v>18/03/2022</v>
      </c>
      <c r="AD194" s="1" t="s">
        <v>617</v>
      </c>
      <c r="AE194" s="1" t="e">
        <f>#N/A</f>
        <v>#N/A</v>
      </c>
      <c r="AF194" s="22">
        <f>VLOOKUP(F194,[3]Relatório!$A$1:$AK$65536,36,0)</f>
        <v>44637</v>
      </c>
      <c r="AG194" s="22">
        <v>44637</v>
      </c>
      <c r="AJ194" s="24"/>
      <c r="AK194" s="24"/>
      <c r="AL194" s="24"/>
      <c r="AM194" s="24"/>
    </row>
    <row r="195" spans="1:39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VLOOKUP(A195,[2]ImportationMaterialProgrammingE!B$3:C$1048576,2,0)</f>
        <v xml:space="preserve">540201198 </v>
      </c>
      <c r="F195" s="40">
        <v>540201198</v>
      </c>
      <c r="G195" s="3" t="s">
        <v>585</v>
      </c>
      <c r="H195" s="3" t="s">
        <v>452</v>
      </c>
      <c r="I195" s="17" t="e">
        <f>#N/A</f>
        <v>#N/A</v>
      </c>
      <c r="J195" s="15" t="str">
        <f>IF(VLOOKUP(A195,[2]ImportationMaterialProgrammingE!B$4:U$1048576,20,0)=0,"",VLOOKUP(A195,[2]ImportationMaterialProgrammingE!B$4:U$1048576,20,0))</f>
        <v>04/03/2022</v>
      </c>
      <c r="K195" s="15" t="s">
        <v>611</v>
      </c>
      <c r="L195" s="15" t="str">
        <f>IF(VLOOKUP(A195,[2]ImportationMaterialProgrammingE!B$3:Y$1048576,24,0)&lt;&gt;"","Sim","Não")</f>
        <v>Não</v>
      </c>
      <c r="M195" s="15" t="str">
        <f>IF(VLOOKUP(A195,[2]ImportationMaterialProgrammingE!B:X,23,0)="DTA TRANSP",VLOOKUP(A195,[2]ImportationMaterialProgrammingE!B:V,21,0),"")</f>
        <v/>
      </c>
      <c r="N195" s="15" t="str">
        <f>IF(VLOOKUP(A195,[2]ImportationMaterialProgrammingE!B:Y,24,0)=0,"",VLOOKUP(A195,[2]ImportationMaterialProgrammingE!B:Y,24,0))</f>
        <v/>
      </c>
      <c r="P195" s="3" t="e">
        <f>#N/A</f>
        <v>#N/A</v>
      </c>
      <c r="R195" s="3" t="s">
        <v>586</v>
      </c>
      <c r="S195" s="16" t="str">
        <f>VLOOKUP(A195,[2]ImportationMaterialProgrammingE!B:AN,39,0)</f>
        <v>2204075794</v>
      </c>
      <c r="T195" s="22">
        <f>VLOOKUP(F195,[3]Relatório!$A$1:$AK$65536,29,0)</f>
        <v>44623</v>
      </c>
      <c r="U195" s="22">
        <v>44623</v>
      </c>
      <c r="V195" s="17" t="str">
        <f>VLOOKUP(A195,[2]ImportationMaterialProgrammingE!B:F,5,0)</f>
        <v>VERDE</v>
      </c>
      <c r="W195" s="22">
        <f>VLOOKUP(F195,[3]Relatório!$A$1:$AK$65536,33,0)</f>
        <v>44624</v>
      </c>
      <c r="X195" s="22">
        <v>44624</v>
      </c>
      <c r="Y195" s="18" t="e">
        <f>#N/A</f>
        <v>#N/A</v>
      </c>
      <c r="AB195" s="15" t="str">
        <f>VLOOKUP(A195,[2]ImportationMaterialProgrammingE!B:X,23,0)</f>
        <v>FINALIZADO</v>
      </c>
      <c r="AC195" s="1" t="str">
        <f>IF(AB195="DTA TRANSP","",VLOOKUP(A195,[2]ImportationMaterialProgrammingE!$B:$V,21,0))</f>
        <v>16/03/2022</v>
      </c>
      <c r="AD195" s="1" t="s">
        <v>630</v>
      </c>
      <c r="AE195" s="1" t="e">
        <f>#N/A</f>
        <v>#N/A</v>
      </c>
      <c r="AF195" s="22">
        <f>VLOOKUP(F195,[3]Relatório!$A$1:$AK$65536,36,0)</f>
        <v>44635</v>
      </c>
      <c r="AG195" s="22">
        <v>44635</v>
      </c>
      <c r="AJ195" s="24"/>
      <c r="AK195" s="24"/>
      <c r="AL195" s="24"/>
      <c r="AM195" s="24"/>
    </row>
    <row r="196" spans="1:39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VLOOKUP(A196,[2]ImportationMaterialProgrammingE!B$3:C$1048576,2,0)</f>
        <v xml:space="preserve">540201363 </v>
      </c>
      <c r="F196" s="40">
        <v>540201363</v>
      </c>
      <c r="G196" s="3" t="s">
        <v>585</v>
      </c>
      <c r="H196" s="3" t="s">
        <v>452</v>
      </c>
      <c r="I196" s="17" t="e">
        <f>#N/A</f>
        <v>#N/A</v>
      </c>
      <c r="J196" s="15" t="str">
        <f>IF(VLOOKUP(A196,[2]ImportationMaterialProgrammingE!B$4:U$1048576,20,0)=0,"",VLOOKUP(A196,[2]ImportationMaterialProgrammingE!B$4:U$1048576,20,0))</f>
        <v>22/02/2022</v>
      </c>
      <c r="K196" s="15" t="s">
        <v>601</v>
      </c>
      <c r="L196" s="15" t="str">
        <f>IF(VLOOKUP(A196,[2]ImportationMaterialProgrammingE!B$3:Y$1048576,24,0)&lt;&gt;"","Sim","Não")</f>
        <v>Não</v>
      </c>
      <c r="M196" s="15" t="str">
        <f>IF(VLOOKUP(A196,[2]ImportationMaterialProgrammingE!B:X,23,0)="DTA TRANSP",VLOOKUP(A196,[2]ImportationMaterialProgrammingE!B:V,21,0),"")</f>
        <v/>
      </c>
      <c r="N196" s="15" t="str">
        <f>IF(VLOOKUP(A196,[2]ImportationMaterialProgrammingE!B:Y,24,0)=0,"",VLOOKUP(A196,[2]ImportationMaterialProgrammingE!B:Y,24,0))</f>
        <v/>
      </c>
      <c r="P196" s="3" t="e">
        <f>#N/A</f>
        <v>#N/A</v>
      </c>
      <c r="R196" s="3" t="s">
        <v>586</v>
      </c>
      <c r="S196" s="16" t="str">
        <f>VLOOKUP(A196,[2]ImportationMaterialProgrammingE!B:AN,39,0)</f>
        <v>2203508727</v>
      </c>
      <c r="T196" s="22">
        <f>VLOOKUP(F196,[3]Relatório!$A$1:$AK$65536,29,0)</f>
        <v>44614</v>
      </c>
      <c r="U196" s="22">
        <v>44614</v>
      </c>
      <c r="V196" s="17" t="str">
        <f>VLOOKUP(A196,[2]ImportationMaterialProgrammingE!B:F,5,0)</f>
        <v>VERDE</v>
      </c>
      <c r="W196" s="22">
        <f>VLOOKUP(F196,[3]Relatório!$A$1:$AK$65536,33,0)</f>
        <v>44614</v>
      </c>
      <c r="X196" s="22">
        <v>44614</v>
      </c>
      <c r="Y196" s="18" t="e">
        <f>#N/A</f>
        <v>#N/A</v>
      </c>
      <c r="AB196" s="15" t="str">
        <f>VLOOKUP(A196,[2]ImportationMaterialProgrammingE!B:X,23,0)</f>
        <v>FINALIZADO</v>
      </c>
      <c r="AC196" s="1" t="str">
        <f>IF(AB196="DTA TRANSP","",VLOOKUP(A196,[2]ImportationMaterialProgrammingE!$B:$V,21,0))</f>
        <v>24/02/2022</v>
      </c>
      <c r="AD196" s="1" t="s">
        <v>606</v>
      </c>
      <c r="AE196" s="1" t="e">
        <f>#N/A</f>
        <v>#N/A</v>
      </c>
      <c r="AF196" s="22">
        <f>VLOOKUP(F196,[3]Relatório!$A$1:$AK$65536,36,0)</f>
        <v>44615</v>
      </c>
      <c r="AG196" s="22">
        <v>44615</v>
      </c>
      <c r="AH196" s="3" t="s">
        <v>457</v>
      </c>
      <c r="AJ196" s="24"/>
      <c r="AK196" s="24"/>
      <c r="AL196" s="24"/>
      <c r="AM196" s="24"/>
    </row>
    <row r="197" spans="1:39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VLOOKUP(A197,[2]ImportationMaterialProgrammingE!B$3:C$1048576,2,0)</f>
        <v xml:space="preserve">540201364 </v>
      </c>
      <c r="F197" s="40">
        <v>540201364</v>
      </c>
      <c r="G197" s="3" t="s">
        <v>585</v>
      </c>
      <c r="H197" s="3" t="s">
        <v>452</v>
      </c>
      <c r="I197" s="17" t="e">
        <f>#N/A</f>
        <v>#N/A</v>
      </c>
      <c r="J197" s="15" t="str">
        <f>IF(VLOOKUP(A197,[2]ImportationMaterialProgrammingE!B$4:U$1048576,20,0)=0,"",VLOOKUP(A197,[2]ImportationMaterialProgrammingE!B$4:U$1048576,20,0))</f>
        <v>21/03/2022</v>
      </c>
      <c r="K197" s="15" t="s">
        <v>612</v>
      </c>
      <c r="L197" s="15" t="str">
        <f>IF(VLOOKUP(A197,[2]ImportationMaterialProgrammingE!B$3:Y$1048576,24,0)&lt;&gt;"","Sim","Não")</f>
        <v>Não</v>
      </c>
      <c r="M197" s="15" t="str">
        <f>IF(VLOOKUP(A197,[2]ImportationMaterialProgrammingE!B:X,23,0)="DTA TRANSP",VLOOKUP(A197,[2]ImportationMaterialProgrammingE!B:V,21,0),"")</f>
        <v/>
      </c>
      <c r="N197" s="15" t="str">
        <f>IF(VLOOKUP(A197,[2]ImportationMaterialProgrammingE!B:Y,24,0)=0,"",VLOOKUP(A197,[2]ImportationMaterialProgrammingE!B:Y,24,0))</f>
        <v/>
      </c>
      <c r="P197" s="3" t="e">
        <f>#N/A</f>
        <v>#N/A</v>
      </c>
      <c r="R197" s="3" t="s">
        <v>586</v>
      </c>
      <c r="S197" s="16" t="str">
        <f>VLOOKUP(A197,[2]ImportationMaterialProgrammingE!B:AN,39,0)</f>
        <v xml:space="preserve">          </v>
      </c>
      <c r="T197" s="22">
        <f>VLOOKUP(F197,[3]Relatório!$A$1:$AK$65536,29,0)</f>
        <v>44641</v>
      </c>
      <c r="U197" s="22">
        <v>44641</v>
      </c>
      <c r="V197" s="17" t="str">
        <f>VLOOKUP(A197,[2]ImportationMaterialProgrammingE!B:F,5,0)</f>
        <v/>
      </c>
      <c r="W197" s="22">
        <f>VLOOKUP(F197,[3]Relatório!$A$1:$AK$65536,33,0)</f>
        <v>44641</v>
      </c>
      <c r="X197" s="22">
        <v>44641</v>
      </c>
      <c r="Y197" s="18" t="e">
        <f>#N/A</f>
        <v>#N/A</v>
      </c>
      <c r="AB197" s="15" t="str">
        <f>VLOOKUP(A197,[2]ImportationMaterialProgrammingE!B:X,23,0)</f>
        <v>SBL</v>
      </c>
      <c r="AC197" s="1" t="str">
        <f>IF(AB197="DTA TRANSP","",VLOOKUP(A197,[2]ImportationMaterialProgrammingE!$B:$V,21,0))</f>
        <v>21/03/2022</v>
      </c>
      <c r="AD197" s="1" t="s">
        <v>612</v>
      </c>
      <c r="AE197" s="1" t="e">
        <f>#N/A</f>
        <v>#N/A</v>
      </c>
      <c r="AF197" s="22">
        <f>VLOOKUP(F197,[3]Relatório!$A$1:$AK$65536,36,0)</f>
        <v>44641</v>
      </c>
      <c r="AG197" s="22">
        <v>44641</v>
      </c>
      <c r="AJ197" s="24"/>
      <c r="AK197" s="24"/>
      <c r="AL197" s="24"/>
      <c r="AM197" s="24"/>
    </row>
    <row r="198" spans="1:39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VLOOKUP(A198,[2]ImportationMaterialProgrammingE!B$3:C$1048576,2,0)</f>
        <v xml:space="preserve">540201159 </v>
      </c>
      <c r="F198" s="40">
        <v>540201159</v>
      </c>
      <c r="G198" s="3" t="s">
        <v>585</v>
      </c>
      <c r="H198" s="3" t="s">
        <v>452</v>
      </c>
      <c r="I198" s="17" t="e">
        <f>#N/A</f>
        <v>#N/A</v>
      </c>
      <c r="J198" s="15" t="str">
        <f>IF(VLOOKUP(A198,[2]ImportationMaterialProgrammingE!B$4:U$1048576,20,0)=0,"",VLOOKUP(A198,[2]ImportationMaterialProgrammingE!B$4:U$1048576,20,0))</f>
        <v>11/03/2022</v>
      </c>
      <c r="K198" s="15" t="s">
        <v>607</v>
      </c>
      <c r="L198" s="15" t="str">
        <f>IF(VLOOKUP(A198,[2]ImportationMaterialProgrammingE!B$3:Y$1048576,24,0)&lt;&gt;"","Sim","Não")</f>
        <v>Não</v>
      </c>
      <c r="M198" s="15" t="str">
        <f>IF(VLOOKUP(A198,[2]ImportationMaterialProgrammingE!B:X,23,0)="DTA TRANSP",VLOOKUP(A198,[2]ImportationMaterialProgrammingE!B:V,21,0),"")</f>
        <v/>
      </c>
      <c r="N198" s="15" t="str">
        <f>IF(VLOOKUP(A198,[2]ImportationMaterialProgrammingE!B:Y,24,0)=0,"",VLOOKUP(A198,[2]ImportationMaterialProgrammingE!B:Y,24,0))</f>
        <v/>
      </c>
      <c r="P198" s="3" t="e">
        <f>#N/A</f>
        <v>#N/A</v>
      </c>
      <c r="R198" s="3" t="s">
        <v>586</v>
      </c>
      <c r="S198" s="16" t="str">
        <f>VLOOKUP(A198,[2]ImportationMaterialProgrammingE!B:AN,39,0)</f>
        <v>2203846088</v>
      </c>
      <c r="T198" s="22">
        <f>VLOOKUP(F198,[3]Relatório!$A$1:$AK$65536,29,0)</f>
        <v>44617</v>
      </c>
      <c r="U198" s="22">
        <v>44617</v>
      </c>
      <c r="V198" s="17" t="str">
        <f>VLOOKUP(A198,[2]ImportationMaterialProgrammingE!B:F,5,0)</f>
        <v>VERDE</v>
      </c>
      <c r="W198" s="22">
        <f>VLOOKUP(F198,[3]Relatório!$A$1:$AK$65536,33,0)</f>
        <v>44623</v>
      </c>
      <c r="X198" s="22">
        <v>44623</v>
      </c>
      <c r="Y198" s="18" t="e">
        <f>#N/A</f>
        <v>#N/A</v>
      </c>
      <c r="AB198" s="15" t="str">
        <f>VLOOKUP(A198,[2]ImportationMaterialProgrammingE!B:X,23,0)</f>
        <v>FINALIZADO</v>
      </c>
      <c r="AC198" s="1" t="str">
        <f>IF(AB198="DTA TRANSP","",VLOOKUP(A198,[2]ImportationMaterialProgrammingE!$B:$V,21,0))</f>
        <v>11/03/2022</v>
      </c>
      <c r="AD198" s="1" t="s">
        <v>607</v>
      </c>
      <c r="AE198" s="1" t="e">
        <f>#N/A</f>
        <v>#N/A</v>
      </c>
      <c r="AF198" s="22">
        <f>VLOOKUP(F198,[3]Relatório!$A$1:$AK$65536,36,0)</f>
        <v>44630</v>
      </c>
      <c r="AG198" s="22">
        <v>44630</v>
      </c>
      <c r="AH198" s="3" t="s">
        <v>457</v>
      </c>
      <c r="AJ198" s="24"/>
      <c r="AK198" s="24"/>
      <c r="AL198" s="24"/>
      <c r="AM198" s="24"/>
    </row>
    <row r="199" spans="1:39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VLOOKUP(A199,[2]ImportationMaterialProgrammingE!B$3:C$1048576,2,0)</f>
        <v xml:space="preserve">540201162 </v>
      </c>
      <c r="F199" s="40">
        <v>540201162</v>
      </c>
      <c r="G199" s="3" t="s">
        <v>585</v>
      </c>
      <c r="H199" s="3" t="s">
        <v>452</v>
      </c>
      <c r="I199" s="17" t="e">
        <f>#N/A</f>
        <v>#N/A</v>
      </c>
      <c r="J199" s="15" t="str">
        <f>IF(VLOOKUP(A199,[2]ImportationMaterialProgrammingE!B$4:U$1048576,20,0)=0,"",VLOOKUP(A199,[2]ImportationMaterialProgrammingE!B$4:U$1048576,20,0))</f>
        <v>22/02/2022</v>
      </c>
      <c r="K199" s="15" t="s">
        <v>601</v>
      </c>
      <c r="L199" s="15" t="str">
        <f>IF(VLOOKUP(A199,[2]ImportationMaterialProgrammingE!B$3:Y$1048576,24,0)&lt;&gt;"","Sim","Não")</f>
        <v>Não</v>
      </c>
      <c r="M199" s="15" t="str">
        <f>IF(VLOOKUP(A199,[2]ImportationMaterialProgrammingE!B:X,23,0)="DTA TRANSP",VLOOKUP(A199,[2]ImportationMaterialProgrammingE!B:V,21,0),"")</f>
        <v/>
      </c>
      <c r="N199" s="15" t="str">
        <f>IF(VLOOKUP(A199,[2]ImportationMaterialProgrammingE!B:Y,24,0)=0,"",VLOOKUP(A199,[2]ImportationMaterialProgrammingE!B:Y,24,0))</f>
        <v/>
      </c>
      <c r="P199" s="3" t="e">
        <f>#N/A</f>
        <v>#N/A</v>
      </c>
      <c r="R199" s="3" t="s">
        <v>586</v>
      </c>
      <c r="S199" s="16" t="str">
        <f>VLOOKUP(A199,[2]ImportationMaterialProgrammingE!B:AN,39,0)</f>
        <v>2203512104</v>
      </c>
      <c r="T199" s="22">
        <f>VLOOKUP(F199,[3]Relatório!$A$1:$AK$65536,29,0)</f>
        <v>44614</v>
      </c>
      <c r="U199" s="22">
        <v>44614</v>
      </c>
      <c r="V199" s="17" t="str">
        <f>VLOOKUP(A199,[2]ImportationMaterialProgrammingE!B:F,5,0)</f>
        <v>VERDE</v>
      </c>
      <c r="W199" s="22">
        <f>VLOOKUP(F199,[3]Relatório!$A$1:$AK$65536,33,0)</f>
        <v>44614</v>
      </c>
      <c r="X199" s="22">
        <v>44614</v>
      </c>
      <c r="Y199" s="18" t="e">
        <f>#N/A</f>
        <v>#N/A</v>
      </c>
      <c r="AB199" s="15" t="str">
        <f>VLOOKUP(A199,[2]ImportationMaterialProgrammingE!B:X,23,0)</f>
        <v>SBL</v>
      </c>
      <c r="AC199" s="1" t="str">
        <f>IF(AB199="DTA TRANSP","",VLOOKUP(A199,[2]ImportationMaterialProgrammingE!$B:$V,21,0))</f>
        <v>24/02/2022</v>
      </c>
      <c r="AD199" s="1" t="s">
        <v>606</v>
      </c>
      <c r="AE199" s="1" t="e">
        <f>#N/A</f>
        <v>#N/A</v>
      </c>
      <c r="AF199" s="22">
        <f>VLOOKUP(F199,[3]Relatório!$A$1:$AK$65536,36,0)</f>
        <v>44615</v>
      </c>
      <c r="AG199" s="22">
        <v>44615</v>
      </c>
      <c r="AH199" s="3" t="s">
        <v>457</v>
      </c>
      <c r="AJ199" s="24"/>
      <c r="AK199" s="24"/>
      <c r="AL199" s="24"/>
      <c r="AM199" s="24"/>
    </row>
    <row r="200" spans="1:39" hidden="1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VLOOKUP(A200,[2]ImportationMaterialProgrammingE!B$3:C$1048576,2,0)</f>
        <v xml:space="preserve">540201161 </v>
      </c>
      <c r="F200" s="40">
        <v>540201161</v>
      </c>
      <c r="G200" s="3" t="s">
        <v>585</v>
      </c>
      <c r="H200" s="3" t="s">
        <v>452</v>
      </c>
      <c r="I200" s="17" t="e">
        <f>#N/A</f>
        <v>#N/A</v>
      </c>
      <c r="J200" s="15" t="str">
        <f>IF(VLOOKUP(A200,[2]ImportationMaterialProgrammingE!B$4:U$1048576,20,0)=0,"",VLOOKUP(A200,[2]ImportationMaterialProgrammingE!B$4:U$1048576,20,0))</f>
        <v>28/03/2022</v>
      </c>
      <c r="K200" s="15" t="s">
        <v>632</v>
      </c>
      <c r="L200" s="15" t="str">
        <f>IF(VLOOKUP(A200,[2]ImportationMaterialProgrammingE!B$3:Y$1048576,24,0)&lt;&gt;"","Sim","Não")</f>
        <v>Não</v>
      </c>
      <c r="M200" s="15" t="str">
        <f>IF(VLOOKUP(A200,[2]ImportationMaterialProgrammingE!B:X,23,0)="DTA TRANSP",VLOOKUP(A200,[2]ImportationMaterialProgrammingE!B:V,21,0),"")</f>
        <v/>
      </c>
      <c r="N200" s="15" t="str">
        <f>IF(VLOOKUP(A200,[2]ImportationMaterialProgrammingE!B:Y,24,0)=0,"",VLOOKUP(A200,[2]ImportationMaterialProgrammingE!B:Y,24,0))</f>
        <v/>
      </c>
      <c r="P200" s="3" t="e">
        <f>#N/A</f>
        <v>#N/A</v>
      </c>
      <c r="R200" s="3" t="s">
        <v>456</v>
      </c>
      <c r="S200" s="16" t="str">
        <f>VLOOKUP(A200,[2]ImportationMaterialProgrammingE!B:AN,39,0)</f>
        <v xml:space="preserve">          </v>
      </c>
      <c r="T200" s="22" t="str">
        <f>VLOOKUP(F200,[3]Relatório!$A$1:$AK$65536,29,0)</f>
        <v/>
      </c>
      <c r="U200" s="22" t="s">
        <v>587</v>
      </c>
      <c r="V200" s="17" t="str">
        <f>VLOOKUP(A200,[2]ImportationMaterialProgrammingE!B:F,5,0)</f>
        <v/>
      </c>
      <c r="W200" s="22" t="str">
        <f>VLOOKUP(F200,[3]Relatório!$A$1:$AK$65536,33,0)</f>
        <v/>
      </c>
      <c r="X200" s="22" t="s">
        <v>587</v>
      </c>
      <c r="Y200" s="18" t="e">
        <f>#N/A</f>
        <v>#N/A</v>
      </c>
      <c r="AB200" s="15" t="str">
        <f>VLOOKUP(A200,[2]ImportationMaterialProgrammingE!B:X,23,0)</f>
        <v>DTA TRANSP</v>
      </c>
      <c r="AC200" s="1" t="str">
        <f>IF(AB200="DTA TRANSP","",VLOOKUP(A200,[2]ImportationMaterialProgrammingE!$B:$V,21,0))</f>
        <v/>
      </c>
      <c r="AD200" s="1" t="s">
        <v>587</v>
      </c>
      <c r="AE200" s="1" t="e">
        <f>#N/A</f>
        <v>#N/A</v>
      </c>
      <c r="AF200" s="22" t="str">
        <f>VLOOKUP(F200,[3]Relatório!$A$1:$AK$65536,36,0)</f>
        <v/>
      </c>
      <c r="AG200" s="22" t="s">
        <v>587</v>
      </c>
      <c r="AJ200" s="24"/>
      <c r="AK200" s="24"/>
      <c r="AL200" s="24"/>
      <c r="AM200" s="24"/>
    </row>
    <row r="201" spans="1:39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VLOOKUP(A201,[2]ImportationMaterialProgrammingE!B$3:C$1048576,2,0)</f>
        <v xml:space="preserve">540201160 </v>
      </c>
      <c r="F201" s="40">
        <v>540201160</v>
      </c>
      <c r="G201" s="3" t="s">
        <v>585</v>
      </c>
      <c r="H201" s="3" t="s">
        <v>452</v>
      </c>
      <c r="I201" s="17" t="e">
        <f>#N/A</f>
        <v>#N/A</v>
      </c>
      <c r="J201" s="15" t="str">
        <f>IF(VLOOKUP(A201,[2]ImportationMaterialProgrammingE!B$4:U$1048576,20,0)=0,"",VLOOKUP(A201,[2]ImportationMaterialProgrammingE!B$4:U$1048576,20,0))</f>
        <v>08/03/2022</v>
      </c>
      <c r="K201" s="15" t="s">
        <v>628</v>
      </c>
      <c r="L201" s="15" t="str">
        <f>IF(VLOOKUP(A201,[2]ImportationMaterialProgrammingE!B$3:Y$1048576,24,0)&lt;&gt;"","Sim","Não")</f>
        <v>Não</v>
      </c>
      <c r="M201" s="15" t="str">
        <f>IF(VLOOKUP(A201,[2]ImportationMaterialProgrammingE!B:X,23,0)="DTA TRANSP",VLOOKUP(A201,[2]ImportationMaterialProgrammingE!B:V,21,0),"")</f>
        <v/>
      </c>
      <c r="N201" s="15" t="str">
        <f>IF(VLOOKUP(A201,[2]ImportationMaterialProgrammingE!B:Y,24,0)=0,"",VLOOKUP(A201,[2]ImportationMaterialProgrammingE!B:Y,24,0))</f>
        <v/>
      </c>
      <c r="P201" s="3" t="e">
        <f>#N/A</f>
        <v>#N/A</v>
      </c>
      <c r="R201" s="3" t="s">
        <v>586</v>
      </c>
      <c r="S201" s="16" t="str">
        <f>VLOOKUP(A201,[2]ImportationMaterialProgrammingE!B:AN,39,0)</f>
        <v>2204211108</v>
      </c>
      <c r="T201" s="22">
        <f>VLOOKUP(F201,[3]Relatório!$A$1:$AK$65536,29,0)</f>
        <v>44624</v>
      </c>
      <c r="U201" s="22">
        <v>44624</v>
      </c>
      <c r="V201" s="17" t="str">
        <f>VLOOKUP(A201,[2]ImportationMaterialProgrammingE!B:F,5,0)</f>
        <v>VERDE</v>
      </c>
      <c r="W201" s="22">
        <f>VLOOKUP(F201,[3]Relatório!$A$1:$AK$65536,33,0)</f>
        <v>44627</v>
      </c>
      <c r="X201" s="22">
        <v>44627</v>
      </c>
      <c r="Y201" s="18" t="e">
        <f>#N/A</f>
        <v>#N/A</v>
      </c>
      <c r="AB201" s="15" t="str">
        <f>VLOOKUP(A201,[2]ImportationMaterialProgrammingE!B:X,23,0)</f>
        <v>FINALIZADO</v>
      </c>
      <c r="AC201" s="1" t="str">
        <f>IF(AB201="DTA TRANSP","",VLOOKUP(A201,[2]ImportationMaterialProgrammingE!$B:$V,21,0))</f>
        <v>08/03/2022</v>
      </c>
      <c r="AD201" s="1" t="s">
        <v>628</v>
      </c>
      <c r="AE201" s="1" t="e">
        <f>#N/A</f>
        <v>#N/A</v>
      </c>
      <c r="AF201" s="22">
        <f>VLOOKUP(F201,[3]Relatório!$A$1:$AK$65536,36,0)</f>
        <v>44627</v>
      </c>
      <c r="AG201" s="22">
        <v>44627</v>
      </c>
      <c r="AH201" s="3" t="s">
        <v>457</v>
      </c>
      <c r="AJ201" s="24"/>
      <c r="AK201" s="24"/>
      <c r="AL201" s="24"/>
      <c r="AM201" s="24"/>
    </row>
    <row r="202" spans="1:39" hidden="1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VLOOKUP(A202,[2]ImportationMaterialProgrammingE!B$3:C$1048576,2,0)</f>
        <v xml:space="preserve">540201163 </v>
      </c>
      <c r="F202" s="40">
        <v>540201163</v>
      </c>
      <c r="G202" s="3" t="s">
        <v>585</v>
      </c>
      <c r="H202" s="3" t="s">
        <v>452</v>
      </c>
      <c r="I202" s="17" t="e">
        <f>#N/A</f>
        <v>#N/A</v>
      </c>
      <c r="J202" s="15" t="str">
        <f>IF(VLOOKUP(A202,[2]ImportationMaterialProgrammingE!B$4:U$1048576,20,0)=0,"",VLOOKUP(A202,[2]ImportationMaterialProgrammingE!B$4:U$1048576,20,0))</f>
        <v/>
      </c>
      <c r="K202" s="15" t="s">
        <v>587</v>
      </c>
      <c r="L202" s="15" t="str">
        <f>IF(VLOOKUP(A202,[2]ImportationMaterialProgrammingE!B$3:Y$1048576,24,0)&lt;&gt;"","Sim","Não")</f>
        <v>Não</v>
      </c>
      <c r="M202" s="15" t="str">
        <f>IF(VLOOKUP(A202,[2]ImportationMaterialProgrammingE!B:X,23,0)="DTA TRANSP",VLOOKUP(A202,[2]ImportationMaterialProgrammingE!B:V,21,0),"")</f>
        <v/>
      </c>
      <c r="N202" s="15" t="str">
        <f>IF(VLOOKUP(A202,[2]ImportationMaterialProgrammingE!B:Y,24,0)=0,"",VLOOKUP(A202,[2]ImportationMaterialProgrammingE!B:Y,24,0))</f>
        <v/>
      </c>
      <c r="P202" s="3" t="e">
        <f>#N/A</f>
        <v>#N/A</v>
      </c>
      <c r="R202" s="3" t="s">
        <v>456</v>
      </c>
      <c r="S202" s="16" t="str">
        <f>VLOOKUP(A202,[2]ImportationMaterialProgrammingE!B:AN,39,0)</f>
        <v xml:space="preserve">          </v>
      </c>
      <c r="T202" s="22" t="str">
        <f>VLOOKUP(F202,[3]Relatório!$A$1:$AK$65536,29,0)</f>
        <v/>
      </c>
      <c r="U202" s="22" t="s">
        <v>587</v>
      </c>
      <c r="V202" s="17" t="str">
        <f>VLOOKUP(A202,[2]ImportationMaterialProgrammingE!B:F,5,0)</f>
        <v/>
      </c>
      <c r="W202" s="22" t="str">
        <f>VLOOKUP(F202,[3]Relatório!$A$1:$AK$65536,33,0)</f>
        <v/>
      </c>
      <c r="X202" s="22" t="s">
        <v>587</v>
      </c>
      <c r="Y202" s="18" t="e">
        <f>#N/A</f>
        <v>#N/A</v>
      </c>
      <c r="AB202" s="15" t="str">
        <f>VLOOKUP(A202,[2]ImportationMaterialProgrammingE!B:X,23,0)</f>
        <v>DTA TRANSP</v>
      </c>
      <c r="AC202" s="1" t="str">
        <f>IF(AB202="DTA TRANSP","",VLOOKUP(A202,[2]ImportationMaterialProgrammingE!$B:$V,21,0))</f>
        <v/>
      </c>
      <c r="AD202" s="1" t="s">
        <v>587</v>
      </c>
      <c r="AE202" s="1" t="e">
        <f>#N/A</f>
        <v>#N/A</v>
      </c>
      <c r="AF202" s="22" t="str">
        <f>VLOOKUP(F202,[3]Relatório!$A$1:$AK$65536,36,0)</f>
        <v/>
      </c>
      <c r="AG202" s="22" t="s">
        <v>587</v>
      </c>
      <c r="AJ202" s="24"/>
      <c r="AK202" s="24"/>
      <c r="AL202" s="24"/>
      <c r="AM202" s="24"/>
    </row>
    <row r="203" spans="1:39" hidden="1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VLOOKUP(A203,[2]ImportationMaterialProgrammingE!B$3:C$1048576,2,0)</f>
        <v xml:space="preserve">540201164 </v>
      </c>
      <c r="F203" s="40">
        <v>540201164</v>
      </c>
      <c r="G203" s="3" t="s">
        <v>585</v>
      </c>
      <c r="H203" s="3" t="s">
        <v>452</v>
      </c>
      <c r="I203" s="17" t="e">
        <f>#N/A</f>
        <v>#N/A</v>
      </c>
      <c r="J203" s="15" t="str">
        <f>IF(VLOOKUP(A203,[2]ImportationMaterialProgrammingE!B$4:U$1048576,20,0)=0,"",VLOOKUP(A203,[2]ImportationMaterialProgrammingE!B$4:U$1048576,20,0))</f>
        <v/>
      </c>
      <c r="K203" s="15" t="s">
        <v>587</v>
      </c>
      <c r="L203" s="15" t="str">
        <f>IF(VLOOKUP(A203,[2]ImportationMaterialProgrammingE!B$3:Y$1048576,24,0)&lt;&gt;"","Sim","Não")</f>
        <v>Não</v>
      </c>
      <c r="M203" s="15" t="str">
        <f>IF(VLOOKUP(A203,[2]ImportationMaterialProgrammingE!B:X,23,0)="DTA TRANSP",VLOOKUP(A203,[2]ImportationMaterialProgrammingE!B:V,21,0),"")</f>
        <v/>
      </c>
      <c r="N203" s="15" t="str">
        <f>IF(VLOOKUP(A203,[2]ImportationMaterialProgrammingE!B:Y,24,0)=0,"",VLOOKUP(A203,[2]ImportationMaterialProgrammingE!B:Y,24,0))</f>
        <v/>
      </c>
      <c r="P203" s="3" t="e">
        <f>#N/A</f>
        <v>#N/A</v>
      </c>
      <c r="R203" s="3" t="s">
        <v>456</v>
      </c>
      <c r="S203" s="16" t="str">
        <f>VLOOKUP(A203,[2]ImportationMaterialProgrammingE!B:AN,39,0)</f>
        <v xml:space="preserve">          </v>
      </c>
      <c r="T203" s="22" t="str">
        <f>VLOOKUP(F203,[3]Relatório!$A$1:$AK$65536,29,0)</f>
        <v/>
      </c>
      <c r="U203" s="22" t="s">
        <v>587</v>
      </c>
      <c r="V203" s="17" t="str">
        <f>VLOOKUP(A203,[2]ImportationMaterialProgrammingE!B:F,5,0)</f>
        <v/>
      </c>
      <c r="W203" s="22" t="str">
        <f>VLOOKUP(F203,[3]Relatório!$A$1:$AK$65536,33,0)</f>
        <v/>
      </c>
      <c r="X203" s="22" t="s">
        <v>587</v>
      </c>
      <c r="Y203" s="18" t="e">
        <f>#N/A</f>
        <v>#N/A</v>
      </c>
      <c r="AB203" s="15" t="str">
        <f>VLOOKUP(A203,[2]ImportationMaterialProgrammingE!B:X,23,0)</f>
        <v>DTA TRANSP</v>
      </c>
      <c r="AC203" s="1" t="str">
        <f>IF(AB203="DTA TRANSP","",VLOOKUP(A203,[2]ImportationMaterialProgrammingE!$B:$V,21,0))</f>
        <v/>
      </c>
      <c r="AD203" s="1" t="s">
        <v>587</v>
      </c>
      <c r="AE203" s="1" t="e">
        <f>#N/A</f>
        <v>#N/A</v>
      </c>
      <c r="AF203" s="22" t="str">
        <f>VLOOKUP(F203,[3]Relatório!$A$1:$AK$65536,36,0)</f>
        <v/>
      </c>
      <c r="AG203" s="22" t="s">
        <v>587</v>
      </c>
      <c r="AJ203" s="24"/>
      <c r="AK203" s="24"/>
      <c r="AL203" s="24"/>
      <c r="AM203" s="24"/>
    </row>
    <row r="204" spans="1:39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VLOOKUP(A204,[2]ImportationMaterialProgrammingE!B$3:C$1048576,2,0)</f>
        <v xml:space="preserve">540201165 </v>
      </c>
      <c r="F204" s="40">
        <v>540201165</v>
      </c>
      <c r="G204" s="3" t="s">
        <v>585</v>
      </c>
      <c r="H204" s="3" t="s">
        <v>452</v>
      </c>
      <c r="I204" s="17" t="e">
        <f>#N/A</f>
        <v>#N/A</v>
      </c>
      <c r="J204" s="15" t="str">
        <f>IF(VLOOKUP(A204,[2]ImportationMaterialProgrammingE!B$4:U$1048576,20,0)=0,"",VLOOKUP(A204,[2]ImportationMaterialProgrammingE!B$4:U$1048576,20,0))</f>
        <v>23/02/2022</v>
      </c>
      <c r="K204" s="15" t="s">
        <v>603</v>
      </c>
      <c r="L204" s="15" t="str">
        <f>IF(VLOOKUP(A204,[2]ImportationMaterialProgrammingE!B$3:Y$1048576,24,0)&lt;&gt;"","Sim","Não")</f>
        <v>Não</v>
      </c>
      <c r="M204" s="15" t="str">
        <f>IF(VLOOKUP(A204,[2]ImportationMaterialProgrammingE!B:X,23,0)="DTA TRANSP",VLOOKUP(A204,[2]ImportationMaterialProgrammingE!B:V,21,0),"")</f>
        <v/>
      </c>
      <c r="N204" s="15" t="str">
        <f>IF(VLOOKUP(A204,[2]ImportationMaterialProgrammingE!B:Y,24,0)=0,"",VLOOKUP(A204,[2]ImportationMaterialProgrammingE!B:Y,24,0))</f>
        <v/>
      </c>
      <c r="P204" s="3" t="e">
        <f>#N/A</f>
        <v>#N/A</v>
      </c>
      <c r="R204" s="3" t="s">
        <v>586</v>
      </c>
      <c r="S204" s="16" t="str">
        <f>VLOOKUP(A204,[2]ImportationMaterialProgrammingE!B:AN,39,0)</f>
        <v>2203512112</v>
      </c>
      <c r="T204" s="22">
        <f>VLOOKUP(F204,[3]Relatório!$A$1:$AK$65536,29,0)</f>
        <v>44614</v>
      </c>
      <c r="U204" s="22">
        <v>44614</v>
      </c>
      <c r="V204" s="17" t="str">
        <f>VLOOKUP(A204,[2]ImportationMaterialProgrammingE!B:F,5,0)</f>
        <v>VERDE</v>
      </c>
      <c r="W204" s="22">
        <f>VLOOKUP(F204,[3]Relatório!$A$1:$AK$65536,33,0)</f>
        <v>44614</v>
      </c>
      <c r="X204" s="22">
        <v>44614</v>
      </c>
      <c r="Y204" s="18" t="e">
        <f>#N/A</f>
        <v>#N/A</v>
      </c>
      <c r="AB204" s="15" t="str">
        <f>VLOOKUP(A204,[2]ImportationMaterialProgrammingE!B:X,23,0)</f>
        <v>FINALIZADO</v>
      </c>
      <c r="AC204" s="1" t="str">
        <f>IF(AB204="DTA TRANSP","",VLOOKUP(A204,[2]ImportationMaterialProgrammingE!$B:$V,21,0))</f>
        <v>24/02/2022</v>
      </c>
      <c r="AD204" s="1" t="s">
        <v>606</v>
      </c>
      <c r="AE204" s="1" t="e">
        <f>#N/A</f>
        <v>#N/A</v>
      </c>
      <c r="AF204" s="22">
        <f>VLOOKUP(F204,[3]Relatório!$A$1:$AK$65536,36,0)</f>
        <v>44615</v>
      </c>
      <c r="AG204" s="22">
        <v>44615</v>
      </c>
      <c r="AH204" s="3" t="s">
        <v>457</v>
      </c>
      <c r="AJ204" s="24"/>
      <c r="AK204" s="24"/>
      <c r="AL204" s="24"/>
      <c r="AM204" s="24"/>
    </row>
    <row r="205" spans="1:39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VLOOKUP(A205,[2]ImportationMaterialProgrammingE!B$3:C$1048576,2,0)</f>
        <v xml:space="preserve">540201166 </v>
      </c>
      <c r="F205" s="40">
        <v>540201166</v>
      </c>
      <c r="G205" s="3" t="s">
        <v>585</v>
      </c>
      <c r="H205" s="3" t="s">
        <v>452</v>
      </c>
      <c r="I205" s="17" t="e">
        <f>#N/A</f>
        <v>#N/A</v>
      </c>
      <c r="J205" s="15" t="str">
        <f>IF(VLOOKUP(A205,[2]ImportationMaterialProgrammingE!B$4:U$1048576,20,0)=0,"",VLOOKUP(A205,[2]ImportationMaterialProgrammingE!B$4:U$1048576,20,0))</f>
        <v>23/02/2022</v>
      </c>
      <c r="K205" s="15" t="s">
        <v>603</v>
      </c>
      <c r="L205" s="15" t="str">
        <f>IF(VLOOKUP(A205,[2]ImportationMaterialProgrammingE!B$3:Y$1048576,24,0)&lt;&gt;"","Sim","Não")</f>
        <v>Não</v>
      </c>
      <c r="M205" s="15" t="str">
        <f>IF(VLOOKUP(A205,[2]ImportationMaterialProgrammingE!B:X,23,0)="DTA TRANSP",VLOOKUP(A205,[2]ImportationMaterialProgrammingE!B:V,21,0),"")</f>
        <v/>
      </c>
      <c r="N205" s="15" t="str">
        <f>IF(VLOOKUP(A205,[2]ImportationMaterialProgrammingE!B:Y,24,0)=0,"",VLOOKUP(A205,[2]ImportationMaterialProgrammingE!B:Y,24,0))</f>
        <v/>
      </c>
      <c r="P205" s="3" t="e">
        <f>#N/A</f>
        <v>#N/A</v>
      </c>
      <c r="R205" s="3" t="s">
        <v>586</v>
      </c>
      <c r="S205" s="16" t="str">
        <f>VLOOKUP(A205,[2]ImportationMaterialProgrammingE!B:AN,39,0)</f>
        <v>2203545703</v>
      </c>
      <c r="T205" s="22">
        <f>VLOOKUP(F205,[3]Relatório!$A$1:$AK$65536,29,0)</f>
        <v>44614</v>
      </c>
      <c r="U205" s="22">
        <v>44614</v>
      </c>
      <c r="V205" s="17" t="str">
        <f>VLOOKUP(A205,[2]ImportationMaterialProgrammingE!B:F,5,0)</f>
        <v>VERDE</v>
      </c>
      <c r="W205" s="22">
        <f>VLOOKUP(F205,[3]Relatório!$A$1:$AK$65536,33,0)</f>
        <v>44615</v>
      </c>
      <c r="X205" s="22">
        <v>44615</v>
      </c>
      <c r="Y205" s="18" t="e">
        <f>#N/A</f>
        <v>#N/A</v>
      </c>
      <c r="AB205" s="15" t="str">
        <f>VLOOKUP(A205,[2]ImportationMaterialProgrammingE!B:X,23,0)</f>
        <v>FINALIZADO</v>
      </c>
      <c r="AC205" s="1" t="str">
        <f>IF(AB205="DTA TRANSP","",VLOOKUP(A205,[2]ImportationMaterialProgrammingE!$B:$V,21,0))</f>
        <v>02/03/2022</v>
      </c>
      <c r="AD205" s="1" t="s">
        <v>608</v>
      </c>
      <c r="AE205" s="1" t="e">
        <f>#N/A</f>
        <v>#N/A</v>
      </c>
      <c r="AF205" s="22">
        <f>VLOOKUP(F205,[3]Relatório!$A$1:$AK$65536,36,0)</f>
        <v>44615</v>
      </c>
      <c r="AG205" s="22">
        <v>44615</v>
      </c>
      <c r="AH205" s="3" t="s">
        <v>457</v>
      </c>
      <c r="AJ205" s="24"/>
      <c r="AK205" s="24"/>
      <c r="AL205" s="24"/>
      <c r="AM205" s="24"/>
    </row>
    <row r="206" spans="1:39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VLOOKUP(A206,[2]ImportationMaterialProgrammingE!B$3:C$1048576,2,0)</f>
        <v xml:space="preserve">540201167 </v>
      </c>
      <c r="F206" s="40">
        <v>540201167</v>
      </c>
      <c r="G206" s="3" t="s">
        <v>585</v>
      </c>
      <c r="H206" s="3" t="s">
        <v>452</v>
      </c>
      <c r="I206" s="17" t="e">
        <f>#N/A</f>
        <v>#N/A</v>
      </c>
      <c r="J206" s="15" t="str">
        <f>IF(VLOOKUP(A206,[2]ImportationMaterialProgrammingE!B$4:U$1048576,20,0)=0,"",VLOOKUP(A206,[2]ImportationMaterialProgrammingE!B$4:U$1048576,20,0))</f>
        <v>21/03/2022</v>
      </c>
      <c r="K206" s="15" t="s">
        <v>612</v>
      </c>
      <c r="L206" s="15" t="str">
        <f>IF(VLOOKUP(A206,[2]ImportationMaterialProgrammingE!B$3:Y$1048576,24,0)&lt;&gt;"","Sim","Não")</f>
        <v>Não</v>
      </c>
      <c r="M206" s="15" t="str">
        <f>IF(VLOOKUP(A206,[2]ImportationMaterialProgrammingE!B:X,23,0)="DTA TRANSP",VLOOKUP(A206,[2]ImportationMaterialProgrammingE!B:V,21,0),"")</f>
        <v/>
      </c>
      <c r="N206" s="15" t="str">
        <f>IF(VLOOKUP(A206,[2]ImportationMaterialProgrammingE!B:Y,24,0)=0,"",VLOOKUP(A206,[2]ImportationMaterialProgrammingE!B:Y,24,0))</f>
        <v/>
      </c>
      <c r="P206" s="3" t="e">
        <f>#N/A</f>
        <v>#N/A</v>
      </c>
      <c r="R206" s="3" t="s">
        <v>586</v>
      </c>
      <c r="S206" s="16" t="str">
        <f>VLOOKUP(A206,[2]ImportationMaterialProgrammingE!B:AN,39,0)</f>
        <v>2204531307</v>
      </c>
      <c r="T206" s="22">
        <f>VLOOKUP(F206,[3]Relatório!$A$1:$AK$65536,29,0)</f>
        <v>44629</v>
      </c>
      <c r="U206" s="22">
        <v>44629</v>
      </c>
      <c r="V206" s="17" t="str">
        <f>VLOOKUP(A206,[2]ImportationMaterialProgrammingE!B:F,5,0)</f>
        <v>VERDE</v>
      </c>
      <c r="W206" s="22">
        <f>VLOOKUP(F206,[3]Relatório!$A$1:$AK$65536,33,0)</f>
        <v>44629</v>
      </c>
      <c r="X206" s="22">
        <v>44629</v>
      </c>
      <c r="Y206" s="18" t="e">
        <f>#N/A</f>
        <v>#N/A</v>
      </c>
      <c r="AB206" s="15" t="str">
        <f>VLOOKUP(A206,[2]ImportationMaterialProgrammingE!B:X,23,0)</f>
        <v/>
      </c>
      <c r="AC206" s="1" t="str">
        <f>IF(AB206="DTA TRANSP","",VLOOKUP(A206,[2]ImportationMaterialProgrammingE!$B:$V,21,0))</f>
        <v/>
      </c>
      <c r="AD206" s="1" t="s">
        <v>587</v>
      </c>
      <c r="AE206" s="1" t="e">
        <f>#N/A</f>
        <v>#N/A</v>
      </c>
      <c r="AF206" s="22">
        <f>VLOOKUP(F206,[3]Relatório!$A$1:$AK$65536,36,0)</f>
        <v>44641</v>
      </c>
      <c r="AG206" s="22">
        <v>44641</v>
      </c>
      <c r="AJ206" s="24"/>
      <c r="AK206" s="24"/>
      <c r="AL206" s="24"/>
      <c r="AM206" s="24"/>
    </row>
    <row r="207" spans="1:39" hidden="1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VLOOKUP(A207,[2]ImportationMaterialProgrammingE!B$3:C$1048576,2,0)</f>
        <v xml:space="preserve">540201189 </v>
      </c>
      <c r="F207" s="40">
        <v>540201189</v>
      </c>
      <c r="G207" s="3" t="s">
        <v>585</v>
      </c>
      <c r="H207" s="3" t="s">
        <v>452</v>
      </c>
      <c r="I207" s="17" t="e">
        <f>#N/A</f>
        <v>#N/A</v>
      </c>
      <c r="J207" s="15" t="str">
        <f>IF(VLOOKUP(A207,[2]ImportationMaterialProgrammingE!B$4:U$1048576,20,0)=0,"",VLOOKUP(A207,[2]ImportationMaterialProgrammingE!B$4:U$1048576,20,0))</f>
        <v>07/03/2022</v>
      </c>
      <c r="K207" s="15" t="s">
        <v>629</v>
      </c>
      <c r="L207" s="15" t="str">
        <f>IF(VLOOKUP(A207,[2]ImportationMaterialProgrammingE!B$3:Y$1048576,24,0)&lt;&gt;"","Sim","Não")</f>
        <v>Não</v>
      </c>
      <c r="M207" s="15" t="str">
        <f>IF(VLOOKUP(A207,[2]ImportationMaterialProgrammingE!B:X,23,0)="DTA TRANSP",VLOOKUP(A207,[2]ImportationMaterialProgrammingE!B:V,21,0),"")</f>
        <v/>
      </c>
      <c r="N207" s="15" t="str">
        <f>IF(VLOOKUP(A207,[2]ImportationMaterialProgrammingE!B:Y,24,0)=0,"",VLOOKUP(A207,[2]ImportationMaterialProgrammingE!B:Y,24,0))</f>
        <v/>
      </c>
      <c r="P207" s="3" t="e">
        <f>#N/A</f>
        <v>#N/A</v>
      </c>
      <c r="R207" s="3" t="s">
        <v>586</v>
      </c>
      <c r="S207" s="16" t="str">
        <f>VLOOKUP(A207,[2]ImportationMaterialProgrammingE!B:AN,39,0)</f>
        <v>2204212465</v>
      </c>
      <c r="T207" s="22">
        <f>VLOOKUP(F207,[3]Relatório!$A$1:$AK$65536,29,0)</f>
        <v>44624</v>
      </c>
      <c r="U207" s="22">
        <v>44624</v>
      </c>
      <c r="V207" s="17" t="str">
        <f>VLOOKUP(A207,[2]ImportationMaterialProgrammingE!B:F,5,0)</f>
        <v>VERDE</v>
      </c>
      <c r="W207" s="22">
        <f>VLOOKUP(F207,[3]Relatório!$A$1:$AK$65536,33,0)</f>
        <v>44627</v>
      </c>
      <c r="X207" s="22">
        <v>44627</v>
      </c>
      <c r="Y207" s="18" t="e">
        <f>#N/A</f>
        <v>#N/A</v>
      </c>
      <c r="AB207" s="15" t="str">
        <f>VLOOKUP(A207,[2]ImportationMaterialProgrammingE!B:X,23,0)</f>
        <v/>
      </c>
      <c r="AC207" s="1" t="str">
        <f>IF(AB207="DTA TRANSP","",VLOOKUP(A207,[2]ImportationMaterialProgrammingE!$B:$V,21,0))</f>
        <v/>
      </c>
      <c r="AD207" s="1" t="s">
        <v>587</v>
      </c>
      <c r="AE207" s="1" t="e">
        <f>#N/A</f>
        <v>#N/A</v>
      </c>
      <c r="AF207" s="22" t="str">
        <f>VLOOKUP(F207,[3]Relatório!$A$1:$AK$65536,36,0)</f>
        <v/>
      </c>
      <c r="AG207" s="22" t="s">
        <v>587</v>
      </c>
      <c r="AJ207" s="24"/>
      <c r="AK207" s="24"/>
      <c r="AL207" s="24"/>
      <c r="AM207" s="24"/>
    </row>
    <row r="208" spans="1:39" hidden="1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VLOOKUP(A208,[2]ImportationMaterialProgrammingE!B$3:C$1048576,2,0)</f>
        <v xml:space="preserve">540201168 </v>
      </c>
      <c r="F208" s="40">
        <v>540201168</v>
      </c>
      <c r="G208" s="3" t="s">
        <v>585</v>
      </c>
      <c r="H208" s="3" t="s">
        <v>452</v>
      </c>
      <c r="I208" s="17" t="e">
        <f>#N/A</f>
        <v>#N/A</v>
      </c>
      <c r="J208" s="15" t="str">
        <f>IF(VLOOKUP(A208,[2]ImportationMaterialProgrammingE!B$4:U$1048576,20,0)=0,"",VLOOKUP(A208,[2]ImportationMaterialProgrammingE!B$4:U$1048576,20,0))</f>
        <v/>
      </c>
      <c r="K208" s="15" t="s">
        <v>587</v>
      </c>
      <c r="L208" s="15" t="str">
        <f>IF(VLOOKUP(A208,[2]ImportationMaterialProgrammingE!B$3:Y$1048576,24,0)&lt;&gt;"","Sim","Não")</f>
        <v>Não</v>
      </c>
      <c r="M208" s="15" t="str">
        <f>IF(VLOOKUP(A208,[2]ImportationMaterialProgrammingE!B:X,23,0)="DTA TRANSP",VLOOKUP(A208,[2]ImportationMaterialProgrammingE!B:V,21,0),"")</f>
        <v/>
      </c>
      <c r="N208" s="15" t="str">
        <f>IF(VLOOKUP(A208,[2]ImportationMaterialProgrammingE!B:Y,24,0)=0,"",VLOOKUP(A208,[2]ImportationMaterialProgrammingE!B:Y,24,0))</f>
        <v/>
      </c>
      <c r="P208" s="3" t="e">
        <f>#N/A</f>
        <v>#N/A</v>
      </c>
      <c r="R208" s="3" t="s">
        <v>456</v>
      </c>
      <c r="S208" s="16" t="str">
        <f>VLOOKUP(A208,[2]ImportationMaterialProgrammingE!B:AN,39,0)</f>
        <v xml:space="preserve">          </v>
      </c>
      <c r="T208" s="22" t="str">
        <f>VLOOKUP(F208,[3]Relatório!$A$1:$AK$65536,29,0)</f>
        <v/>
      </c>
      <c r="U208" s="22" t="s">
        <v>587</v>
      </c>
      <c r="V208" s="17" t="str">
        <f>VLOOKUP(A208,[2]ImportationMaterialProgrammingE!B:F,5,0)</f>
        <v/>
      </c>
      <c r="W208" s="22" t="str">
        <f>VLOOKUP(F208,[3]Relatório!$A$1:$AK$65536,33,0)</f>
        <v/>
      </c>
      <c r="X208" s="22" t="s">
        <v>587</v>
      </c>
      <c r="Y208" s="18" t="e">
        <f>#N/A</f>
        <v>#N/A</v>
      </c>
      <c r="AB208" s="15" t="str">
        <f>VLOOKUP(A208,[2]ImportationMaterialProgrammingE!B:X,23,0)</f>
        <v>DTA TRANSP</v>
      </c>
      <c r="AC208" s="1" t="str">
        <f>IF(AB208="DTA TRANSP","",VLOOKUP(A208,[2]ImportationMaterialProgrammingE!$B:$V,21,0))</f>
        <v/>
      </c>
      <c r="AD208" s="1" t="s">
        <v>587</v>
      </c>
      <c r="AE208" s="1" t="e">
        <f>#N/A</f>
        <v>#N/A</v>
      </c>
      <c r="AF208" s="22" t="str">
        <f>VLOOKUP(F208,[3]Relatório!$A$1:$AK$65536,36,0)</f>
        <v/>
      </c>
      <c r="AG208" s="22" t="s">
        <v>587</v>
      </c>
      <c r="AJ208" s="24"/>
      <c r="AK208" s="24"/>
      <c r="AL208" s="24"/>
      <c r="AM208" s="24"/>
    </row>
    <row r="209" spans="1:39" hidden="1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VLOOKUP(A209,[2]ImportationMaterialProgrammingE!B$3:C$1048576,2,0)</f>
        <v xml:space="preserve">540201170 </v>
      </c>
      <c r="F209" s="40">
        <v>540201170</v>
      </c>
      <c r="G209" s="3" t="s">
        <v>585</v>
      </c>
      <c r="H209" s="3" t="s">
        <v>452</v>
      </c>
      <c r="I209" s="17" t="e">
        <f>#N/A</f>
        <v>#N/A</v>
      </c>
      <c r="J209" s="15" t="str">
        <f>IF(VLOOKUP(A209,[2]ImportationMaterialProgrammingE!B$4:U$1048576,20,0)=0,"",VLOOKUP(A209,[2]ImportationMaterialProgrammingE!B$4:U$1048576,20,0))</f>
        <v/>
      </c>
      <c r="K209" s="15" t="s">
        <v>587</v>
      </c>
      <c r="L209" s="15" t="str">
        <f>IF(VLOOKUP(A209,[2]ImportationMaterialProgrammingE!B$3:Y$1048576,24,0)&lt;&gt;"","Sim","Não")</f>
        <v>Não</v>
      </c>
      <c r="M209" s="15" t="str">
        <f>IF(VLOOKUP(A209,[2]ImportationMaterialProgrammingE!B:X,23,0)="DTA TRANSP",VLOOKUP(A209,[2]ImportationMaterialProgrammingE!B:V,21,0),"")</f>
        <v/>
      </c>
      <c r="N209" s="15" t="str">
        <f>IF(VLOOKUP(A209,[2]ImportationMaterialProgrammingE!B:Y,24,0)=0,"",VLOOKUP(A209,[2]ImportationMaterialProgrammingE!B:Y,24,0))</f>
        <v/>
      </c>
      <c r="P209" s="3" t="e">
        <f>#N/A</f>
        <v>#N/A</v>
      </c>
      <c r="R209" s="3" t="s">
        <v>586</v>
      </c>
      <c r="S209" s="16" t="str">
        <f>VLOOKUP(A209,[2]ImportationMaterialProgrammingE!B:AN,39,0)</f>
        <v xml:space="preserve">          </v>
      </c>
      <c r="T209" s="22" t="str">
        <f>VLOOKUP(F209,[3]Relatório!$A$1:$AK$65536,29,0)</f>
        <v/>
      </c>
      <c r="U209" s="22" t="s">
        <v>587</v>
      </c>
      <c r="V209" s="17" t="str">
        <f>VLOOKUP(A209,[2]ImportationMaterialProgrammingE!B:F,5,0)</f>
        <v/>
      </c>
      <c r="W209" s="22" t="str">
        <f>VLOOKUP(F209,[3]Relatório!$A$1:$AK$65536,33,0)</f>
        <v/>
      </c>
      <c r="X209" s="22" t="s">
        <v>587</v>
      </c>
      <c r="Y209" s="18" t="e">
        <f>#N/A</f>
        <v>#N/A</v>
      </c>
      <c r="AB209" s="15" t="str">
        <f>VLOOKUP(A209,[2]ImportationMaterialProgrammingE!B:X,23,0)</f>
        <v>DTA TRANSP</v>
      </c>
      <c r="AC209" s="1" t="str">
        <f>IF(AB209="DTA TRANSP","",VLOOKUP(A209,[2]ImportationMaterialProgrammingE!$B:$V,21,0))</f>
        <v/>
      </c>
      <c r="AD209" s="1" t="s">
        <v>587</v>
      </c>
      <c r="AE209" s="1" t="e">
        <f>#N/A</f>
        <v>#N/A</v>
      </c>
      <c r="AF209" s="22" t="str">
        <f>VLOOKUP(F209,[3]Relatório!$A$1:$AK$65536,36,0)</f>
        <v/>
      </c>
      <c r="AG209" s="22" t="s">
        <v>587</v>
      </c>
      <c r="AJ209" s="24"/>
      <c r="AK209" s="24"/>
      <c r="AL209" s="24"/>
      <c r="AM209" s="24"/>
    </row>
    <row r="210" spans="1:39" hidden="1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VLOOKUP(A210,[2]ImportationMaterialProgrammingE!B$3:C$1048576,2,0)</f>
        <v xml:space="preserve">540201172 </v>
      </c>
      <c r="F210" s="40">
        <v>540201172</v>
      </c>
      <c r="G210" s="3" t="s">
        <v>585</v>
      </c>
      <c r="H210" s="3" t="s">
        <v>452</v>
      </c>
      <c r="I210" s="17" t="e">
        <f>#N/A</f>
        <v>#N/A</v>
      </c>
      <c r="J210" s="15" t="str">
        <f>IF(VLOOKUP(A210,[2]ImportationMaterialProgrammingE!B$4:U$1048576,20,0)=0,"",VLOOKUP(A210,[2]ImportationMaterialProgrammingE!B$4:U$1048576,20,0))</f>
        <v/>
      </c>
      <c r="K210" s="15" t="s">
        <v>587</v>
      </c>
      <c r="L210" s="15" t="str">
        <f>IF(VLOOKUP(A210,[2]ImportationMaterialProgrammingE!B$3:Y$1048576,24,0)&lt;&gt;"","Sim","Não")</f>
        <v>Não</v>
      </c>
      <c r="M210" s="15" t="str">
        <f>IF(VLOOKUP(A210,[2]ImportationMaterialProgrammingE!B:X,23,0)="DTA TRANSP",VLOOKUP(A210,[2]ImportationMaterialProgrammingE!B:V,21,0),"")</f>
        <v/>
      </c>
      <c r="N210" s="15" t="str">
        <f>IF(VLOOKUP(A210,[2]ImportationMaterialProgrammingE!B:Y,24,0)=0,"",VLOOKUP(A210,[2]ImportationMaterialProgrammingE!B:Y,24,0))</f>
        <v/>
      </c>
      <c r="P210" s="3" t="e">
        <f>#N/A</f>
        <v>#N/A</v>
      </c>
      <c r="R210" s="3" t="s">
        <v>456</v>
      </c>
      <c r="S210" s="16" t="str">
        <f>VLOOKUP(A210,[2]ImportationMaterialProgrammingE!B:AN,39,0)</f>
        <v xml:space="preserve">          </v>
      </c>
      <c r="T210" s="22" t="str">
        <f>VLOOKUP(F210,[3]Relatório!$A$1:$AK$65536,29,0)</f>
        <v/>
      </c>
      <c r="U210" s="22" t="s">
        <v>587</v>
      </c>
      <c r="V210" s="17" t="str">
        <f>VLOOKUP(A210,[2]ImportationMaterialProgrammingE!B:F,5,0)</f>
        <v/>
      </c>
      <c r="W210" s="22" t="str">
        <f>VLOOKUP(F210,[3]Relatório!$A$1:$AK$65536,33,0)</f>
        <v/>
      </c>
      <c r="X210" s="22" t="s">
        <v>587</v>
      </c>
      <c r="Y210" s="18" t="e">
        <f>#N/A</f>
        <v>#N/A</v>
      </c>
      <c r="AB210" s="15" t="str">
        <f>VLOOKUP(A210,[2]ImportationMaterialProgrammingE!B:X,23,0)</f>
        <v>DTA TRANSP</v>
      </c>
      <c r="AC210" s="1" t="str">
        <f>IF(AB210="DTA TRANSP","",VLOOKUP(A210,[2]ImportationMaterialProgrammingE!$B:$V,21,0))</f>
        <v/>
      </c>
      <c r="AD210" s="1" t="s">
        <v>587</v>
      </c>
      <c r="AE210" s="1" t="e">
        <f>#N/A</f>
        <v>#N/A</v>
      </c>
      <c r="AF210" s="22" t="str">
        <f>VLOOKUP(F210,[3]Relatório!$A$1:$AK$65536,36,0)</f>
        <v/>
      </c>
      <c r="AG210" s="22" t="s">
        <v>587</v>
      </c>
      <c r="AJ210" s="24"/>
      <c r="AK210" s="24"/>
      <c r="AL210" s="24"/>
      <c r="AM210" s="24"/>
    </row>
    <row r="211" spans="1:39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VLOOKUP(A211,[2]ImportationMaterialProgrammingE!B$3:C$1048576,2,0)</f>
        <v xml:space="preserve">540201193 </v>
      </c>
      <c r="F211" s="40">
        <v>540201193</v>
      </c>
      <c r="G211" s="3" t="s">
        <v>585</v>
      </c>
      <c r="H211" s="3" t="s">
        <v>452</v>
      </c>
      <c r="I211" s="17" t="e">
        <f>#N/A</f>
        <v>#N/A</v>
      </c>
      <c r="J211" s="15" t="str">
        <f>IF(VLOOKUP(A211,[2]ImportationMaterialProgrammingE!B$4:U$1048576,20,0)=0,"",VLOOKUP(A211,[2]ImportationMaterialProgrammingE!B$4:U$1048576,20,0))</f>
        <v>04/03/2022</v>
      </c>
      <c r="K211" s="15" t="s">
        <v>611</v>
      </c>
      <c r="L211" s="15" t="str">
        <f>IF(VLOOKUP(A211,[2]ImportationMaterialProgrammingE!B$3:Y$1048576,24,0)&lt;&gt;"","Sim","Não")</f>
        <v>Não</v>
      </c>
      <c r="M211" s="15" t="str">
        <f>IF(VLOOKUP(A211,[2]ImportationMaterialProgrammingE!B:X,23,0)="DTA TRANSP",VLOOKUP(A211,[2]ImportationMaterialProgrammingE!B:V,21,0),"")</f>
        <v/>
      </c>
      <c r="N211" s="15" t="str">
        <f>IF(VLOOKUP(A211,[2]ImportationMaterialProgrammingE!B:Y,24,0)=0,"",VLOOKUP(A211,[2]ImportationMaterialProgrammingE!B:Y,24,0))</f>
        <v/>
      </c>
      <c r="P211" s="3" t="e">
        <f>#N/A</f>
        <v>#N/A</v>
      </c>
      <c r="R211" s="3" t="s">
        <v>586</v>
      </c>
      <c r="S211" s="16" t="str">
        <f>VLOOKUP(A211,[2]ImportationMaterialProgrammingE!B:AN,39,0)</f>
        <v>2204075786</v>
      </c>
      <c r="T211" s="22">
        <f>VLOOKUP(F211,[3]Relatório!$A$1:$AK$65536,29,0)</f>
        <v>44623</v>
      </c>
      <c r="U211" s="22">
        <v>44623</v>
      </c>
      <c r="V211" s="17" t="str">
        <f>VLOOKUP(A211,[2]ImportationMaterialProgrammingE!B:F,5,0)</f>
        <v>VERDE</v>
      </c>
      <c r="W211" s="22">
        <f>VLOOKUP(F211,[3]Relatório!$A$1:$AK$65536,33,0)</f>
        <v>44624</v>
      </c>
      <c r="X211" s="22">
        <v>44624</v>
      </c>
      <c r="Y211" s="18" t="e">
        <f>#N/A</f>
        <v>#N/A</v>
      </c>
      <c r="AB211" s="15" t="str">
        <f>VLOOKUP(A211,[2]ImportationMaterialProgrammingE!B:X,23,0)</f>
        <v>FINALIZADO</v>
      </c>
      <c r="AC211" s="1" t="str">
        <f>IF(AB211="DTA TRANSP","",VLOOKUP(A211,[2]ImportationMaterialProgrammingE!$B:$V,21,0))</f>
        <v>04/03/2022</v>
      </c>
      <c r="AD211" s="1" t="s">
        <v>611</v>
      </c>
      <c r="AE211" s="1" t="e">
        <f>#N/A</f>
        <v>#N/A</v>
      </c>
      <c r="AF211" s="22">
        <f>VLOOKUP(F211,[3]Relatório!$A$1:$AK$65536,36,0)</f>
        <v>44627</v>
      </c>
      <c r="AG211" s="22">
        <v>44627</v>
      </c>
      <c r="AH211" s="3" t="s">
        <v>457</v>
      </c>
      <c r="AJ211" s="24"/>
      <c r="AK211" s="24"/>
      <c r="AL211" s="24"/>
      <c r="AM211" s="24"/>
    </row>
    <row r="212" spans="1:39" hidden="1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VLOOKUP(A212,[2]ImportationMaterialProgrammingE!B$3:C$1048576,2,0)</f>
        <v xml:space="preserve">540201190 </v>
      </c>
      <c r="F212" s="40">
        <v>540201190</v>
      </c>
      <c r="G212" s="3" t="s">
        <v>585</v>
      </c>
      <c r="H212" s="3" t="s">
        <v>452</v>
      </c>
      <c r="I212" s="17" t="e">
        <f>#N/A</f>
        <v>#N/A</v>
      </c>
      <c r="J212" s="15" t="str">
        <f>IF(VLOOKUP(A212,[2]ImportationMaterialProgrammingE!B$4:U$1048576,20,0)=0,"",VLOOKUP(A212,[2]ImportationMaterialProgrammingE!B$4:U$1048576,20,0))</f>
        <v>28/02/2022</v>
      </c>
      <c r="K212" s="15" t="s">
        <v>619</v>
      </c>
      <c r="L212" s="15" t="str">
        <f>IF(VLOOKUP(A212,[2]ImportationMaterialProgrammingE!B$3:Y$1048576,24,0)&lt;&gt;"","Sim","Não")</f>
        <v>Não</v>
      </c>
      <c r="M212" s="15" t="str">
        <f>IF(VLOOKUP(A212,[2]ImportationMaterialProgrammingE!B:X,23,0)="DTA TRANSP",VLOOKUP(A212,[2]ImportationMaterialProgrammingE!B:V,21,0),"")</f>
        <v>22/03/2022</v>
      </c>
      <c r="N212" s="15" t="str">
        <f>IF(VLOOKUP(A212,[2]ImportationMaterialProgrammingE!B:Y,24,0)=0,"",VLOOKUP(A212,[2]ImportationMaterialProgrammingE!B:Y,24,0))</f>
        <v/>
      </c>
      <c r="P212" s="3" t="e">
        <f>#N/A</f>
        <v>#N/A</v>
      </c>
      <c r="R212" s="3" t="s">
        <v>586</v>
      </c>
      <c r="S212" s="16" t="str">
        <f>VLOOKUP(A212,[2]ImportationMaterialProgrammingE!B:AN,39,0)</f>
        <v xml:space="preserve">          </v>
      </c>
      <c r="T212" s="22">
        <f>VLOOKUP(F212,[3]Relatório!$A$1:$AK$65536,29,0)</f>
        <v>44642</v>
      </c>
      <c r="U212" s="22">
        <v>44642</v>
      </c>
      <c r="V212" s="17" t="str">
        <f>VLOOKUP(A212,[2]ImportationMaterialProgrammingE!B:F,5,0)</f>
        <v/>
      </c>
      <c r="W212" s="22">
        <f>VLOOKUP(F212,[3]Relatório!$A$1:$AK$65536,33,0)</f>
        <v>44642</v>
      </c>
      <c r="X212" s="22">
        <v>44642</v>
      </c>
      <c r="Y212" s="18" t="e">
        <f>#N/A</f>
        <v>#N/A</v>
      </c>
      <c r="AB212" s="15" t="str">
        <f>VLOOKUP(A212,[2]ImportationMaterialProgrammingE!B:X,23,0)</f>
        <v>DTA TRANSP</v>
      </c>
      <c r="AC212" s="1" t="str">
        <f>IF(AB212="DTA TRANSP","",VLOOKUP(A212,[2]ImportationMaterialProgrammingE!$B:$V,21,0))</f>
        <v/>
      </c>
      <c r="AD212" s="1" t="s">
        <v>587</v>
      </c>
      <c r="AE212" s="1" t="e">
        <f>#N/A</f>
        <v>#N/A</v>
      </c>
      <c r="AF212" s="22" t="str">
        <f>VLOOKUP(F212,[3]Relatório!$A$1:$AK$65536,36,0)</f>
        <v/>
      </c>
      <c r="AG212" s="22" t="s">
        <v>587</v>
      </c>
      <c r="AJ212" s="24"/>
      <c r="AK212" s="24"/>
      <c r="AL212" s="24"/>
      <c r="AM212" s="24"/>
    </row>
    <row r="213" spans="1:39" hidden="1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VLOOKUP(A213,[2]ImportationMaterialProgrammingE!B$3:C$1048576,2,0)</f>
        <v xml:space="preserve">540201173 </v>
      </c>
      <c r="F213" s="40">
        <v>540201173</v>
      </c>
      <c r="G213" s="3" t="s">
        <v>585</v>
      </c>
      <c r="H213" s="3" t="s">
        <v>452</v>
      </c>
      <c r="I213" s="17" t="e">
        <f>#N/A</f>
        <v>#N/A</v>
      </c>
      <c r="J213" s="15" t="str">
        <f>IF(VLOOKUP(A213,[2]ImportationMaterialProgrammingE!B$4:U$1048576,20,0)=0,"",VLOOKUP(A213,[2]ImportationMaterialProgrammingE!B$4:U$1048576,20,0))</f>
        <v/>
      </c>
      <c r="K213" s="15" t="s">
        <v>587</v>
      </c>
      <c r="L213" s="15" t="str">
        <f>IF(VLOOKUP(A213,[2]ImportationMaterialProgrammingE!B$3:Y$1048576,24,0)&lt;&gt;"","Sim","Não")</f>
        <v>Sim</v>
      </c>
      <c r="M213" s="15" t="str">
        <f>IF(VLOOKUP(A213,[2]ImportationMaterialProgrammingE!B:X,23,0)="DTA TRANSP",VLOOKUP(A213,[2]ImportationMaterialProgrammingE!B:V,21,0),"")</f>
        <v/>
      </c>
      <c r="N213" s="15" t="str">
        <f>IF(VLOOKUP(A213,[2]ImportationMaterialProgrammingE!B:Y,24,0)=0,"",VLOOKUP(A213,[2]ImportationMaterialProgrammingE!B:Y,24,0))</f>
        <v>08/03/2022</v>
      </c>
      <c r="P213" s="3" t="e">
        <f>#N/A</f>
        <v>#N/A</v>
      </c>
      <c r="R213" s="3" t="s">
        <v>586</v>
      </c>
      <c r="S213" s="16" t="str">
        <f>VLOOKUP(A213,[2]ImportationMaterialProgrammingE!B:AN,39,0)</f>
        <v xml:space="preserve">          </v>
      </c>
      <c r="T213" s="22" t="str">
        <f>VLOOKUP(F213,[3]Relatório!$A$1:$AK$65536,29,0)</f>
        <v/>
      </c>
      <c r="U213" s="22" t="s">
        <v>587</v>
      </c>
      <c r="V213" s="17" t="str">
        <f>VLOOKUP(A213,[2]ImportationMaterialProgrammingE!B:F,5,0)</f>
        <v/>
      </c>
      <c r="W213" s="22" t="str">
        <f>VLOOKUP(F213,[3]Relatório!$A$1:$AK$65536,33,0)</f>
        <v/>
      </c>
      <c r="X213" s="22" t="s">
        <v>587</v>
      </c>
      <c r="Y213" s="18" t="e">
        <f>#N/A</f>
        <v>#N/A</v>
      </c>
      <c r="AB213" s="15" t="str">
        <f>VLOOKUP(A213,[2]ImportationMaterialProgrammingE!B:X,23,0)</f>
        <v>DTA EADI</v>
      </c>
      <c r="AC213" s="1" t="str">
        <f>IF(AB213="DTA TRANSP","",VLOOKUP(A213,[2]ImportationMaterialProgrammingE!$B:$V,21,0))</f>
        <v/>
      </c>
      <c r="AD213" s="1" t="s">
        <v>587</v>
      </c>
      <c r="AE213" s="1" t="e">
        <f>#N/A</f>
        <v>#N/A</v>
      </c>
      <c r="AF213" s="22" t="str">
        <f>VLOOKUP(F213,[3]Relatório!$A$1:$AK$65536,36,0)</f>
        <v/>
      </c>
      <c r="AG213" s="22" t="s">
        <v>587</v>
      </c>
      <c r="AJ213" s="24"/>
      <c r="AK213" s="24"/>
      <c r="AL213" s="24"/>
      <c r="AM213" s="24"/>
    </row>
    <row r="214" spans="1:39" hidden="1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VLOOKUP(A214,[2]ImportationMaterialProgrammingE!B$3:C$1048576,2,0)</f>
        <v xml:space="preserve">540201175 </v>
      </c>
      <c r="F214" s="40">
        <v>540201175</v>
      </c>
      <c r="G214" s="3" t="s">
        <v>585</v>
      </c>
      <c r="H214" s="3" t="s">
        <v>452</v>
      </c>
      <c r="I214" s="17" t="e">
        <f>#N/A</f>
        <v>#N/A</v>
      </c>
      <c r="J214" s="15" t="str">
        <f>IF(VLOOKUP(A214,[2]ImportationMaterialProgrammingE!B$4:U$1048576,20,0)=0,"",VLOOKUP(A214,[2]ImportationMaterialProgrammingE!B$4:U$1048576,20,0))</f>
        <v>30/03/2022</v>
      </c>
      <c r="K214" s="15" t="s">
        <v>633</v>
      </c>
      <c r="L214" s="15" t="str">
        <f>IF(VLOOKUP(A214,[2]ImportationMaterialProgrammingE!B$3:Y$1048576,24,0)&lt;&gt;"","Sim","Não")</f>
        <v>Não</v>
      </c>
      <c r="M214" s="15" t="str">
        <f>IF(VLOOKUP(A214,[2]ImportationMaterialProgrammingE!B:X,23,0)="DTA TRANSP",VLOOKUP(A214,[2]ImportationMaterialProgrammingE!B:V,21,0),"")</f>
        <v/>
      </c>
      <c r="N214" s="15" t="str">
        <f>IF(VLOOKUP(A214,[2]ImportationMaterialProgrammingE!B:Y,24,0)=0,"",VLOOKUP(A214,[2]ImportationMaterialProgrammingE!B:Y,24,0))</f>
        <v/>
      </c>
      <c r="P214" s="3" t="e">
        <f>#N/A</f>
        <v>#N/A</v>
      </c>
      <c r="R214" s="3" t="s">
        <v>456</v>
      </c>
      <c r="S214" s="16" t="str">
        <f>VLOOKUP(A214,[2]ImportationMaterialProgrammingE!B:AN,39,0)</f>
        <v xml:space="preserve">          </v>
      </c>
      <c r="T214" s="22" t="str">
        <f>VLOOKUP(F214,[3]Relatório!$A$1:$AK$65536,29,0)</f>
        <v/>
      </c>
      <c r="U214" s="22" t="s">
        <v>587</v>
      </c>
      <c r="V214" s="17" t="str">
        <f>VLOOKUP(A214,[2]ImportationMaterialProgrammingE!B:F,5,0)</f>
        <v/>
      </c>
      <c r="W214" s="22" t="str">
        <f>VLOOKUP(F214,[3]Relatório!$A$1:$AK$65536,33,0)</f>
        <v/>
      </c>
      <c r="X214" s="22" t="s">
        <v>587</v>
      </c>
      <c r="Y214" s="18" t="e">
        <f>#N/A</f>
        <v>#N/A</v>
      </c>
      <c r="AB214" s="15" t="str">
        <f>VLOOKUP(A214,[2]ImportationMaterialProgrammingE!B:X,23,0)</f>
        <v>DTA TRANSP</v>
      </c>
      <c r="AC214" s="1" t="str">
        <f>IF(AB214="DTA TRANSP","",VLOOKUP(A214,[2]ImportationMaterialProgrammingE!$B:$V,21,0))</f>
        <v/>
      </c>
      <c r="AD214" s="1" t="s">
        <v>587</v>
      </c>
      <c r="AE214" s="1" t="e">
        <f>#N/A</f>
        <v>#N/A</v>
      </c>
      <c r="AF214" s="22" t="str">
        <f>VLOOKUP(F214,[3]Relatório!$A$1:$AK$65536,36,0)</f>
        <v/>
      </c>
      <c r="AG214" s="22" t="s">
        <v>587</v>
      </c>
      <c r="AJ214" s="24"/>
      <c r="AK214" s="24"/>
      <c r="AL214" s="24"/>
      <c r="AM214" s="24"/>
    </row>
    <row r="215" spans="1:39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VLOOKUP(A215,[2]ImportationMaterialProgrammingE!B$3:C$1048576,2,0)</f>
        <v xml:space="preserve">540201178 </v>
      </c>
      <c r="F215" s="40">
        <v>540201178</v>
      </c>
      <c r="G215" s="3" t="s">
        <v>585</v>
      </c>
      <c r="H215" s="3" t="s">
        <v>452</v>
      </c>
      <c r="I215" s="17" t="e">
        <f>#N/A</f>
        <v>#N/A</v>
      </c>
      <c r="J215" s="15" t="str">
        <f>IF(VLOOKUP(A215,[2]ImportationMaterialProgrammingE!B$4:U$1048576,20,0)=0,"",VLOOKUP(A215,[2]ImportationMaterialProgrammingE!B$4:U$1048576,20,0))</f>
        <v>08/03/2022</v>
      </c>
      <c r="K215" s="15" t="s">
        <v>628</v>
      </c>
      <c r="L215" s="15" t="str">
        <f>IF(VLOOKUP(A215,[2]ImportationMaterialProgrammingE!B$3:Y$1048576,24,0)&lt;&gt;"","Sim","Não")</f>
        <v>Não</v>
      </c>
      <c r="M215" s="15" t="str">
        <f>IF(VLOOKUP(A215,[2]ImportationMaterialProgrammingE!B:X,23,0)="DTA TRANSP",VLOOKUP(A215,[2]ImportationMaterialProgrammingE!B:V,21,0),"")</f>
        <v/>
      </c>
      <c r="N215" s="15" t="str">
        <f>IF(VLOOKUP(A215,[2]ImportationMaterialProgrammingE!B:Y,24,0)=0,"",VLOOKUP(A215,[2]ImportationMaterialProgrammingE!B:Y,24,0))</f>
        <v/>
      </c>
      <c r="P215" s="3" t="e">
        <f>#N/A</f>
        <v>#N/A</v>
      </c>
      <c r="R215" s="3" t="s">
        <v>586</v>
      </c>
      <c r="S215" s="16" t="str">
        <f>VLOOKUP(A215,[2]ImportationMaterialProgrammingE!B:AN,39,0)</f>
        <v>2204051224</v>
      </c>
      <c r="T215" s="22">
        <f>VLOOKUP(F215,[3]Relatório!$A$1:$AK$65536,29,0)</f>
        <v>44623</v>
      </c>
      <c r="U215" s="22">
        <v>44623</v>
      </c>
      <c r="V215" s="17" t="str">
        <f>VLOOKUP(A215,[2]ImportationMaterialProgrammingE!B:F,5,0)</f>
        <v>VERDE</v>
      </c>
      <c r="W215" s="22">
        <f>VLOOKUP(F215,[3]Relatório!$A$1:$AK$65536,33,0)</f>
        <v>44623</v>
      </c>
      <c r="X215" s="22">
        <v>44623</v>
      </c>
      <c r="Y215" s="18" t="e">
        <f>#N/A</f>
        <v>#N/A</v>
      </c>
      <c r="AB215" s="15" t="str">
        <f>VLOOKUP(A215,[2]ImportationMaterialProgrammingE!B:X,23,0)</f>
        <v>FINALIZADO</v>
      </c>
      <c r="AC215" s="1" t="str">
        <f>IF(AB215="DTA TRANSP","",VLOOKUP(A215,[2]ImportationMaterialProgrammingE!$B:$V,21,0))</f>
        <v>08/03/2022</v>
      </c>
      <c r="AD215" s="1" t="s">
        <v>628</v>
      </c>
      <c r="AE215" s="1" t="e">
        <f>#N/A</f>
        <v>#N/A</v>
      </c>
      <c r="AF215" s="22">
        <f>VLOOKUP(F215,[3]Relatório!$A$1:$AK$65536,36,0)</f>
        <v>44628</v>
      </c>
      <c r="AG215" s="22">
        <v>44628</v>
      </c>
      <c r="AH215" s="3" t="s">
        <v>457</v>
      </c>
      <c r="AJ215" s="24"/>
      <c r="AK215" s="24"/>
      <c r="AL215" s="24"/>
      <c r="AM215" s="24"/>
    </row>
    <row r="216" spans="1:39" hidden="1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VLOOKUP(A216,[2]ImportationMaterialProgrammingE!B$3:C$1048576,2,0)</f>
        <v xml:space="preserve">540201179 </v>
      </c>
      <c r="F216" s="40">
        <v>540201179</v>
      </c>
      <c r="G216" s="3" t="s">
        <v>585</v>
      </c>
      <c r="H216" s="3" t="s">
        <v>452</v>
      </c>
      <c r="I216" s="17" t="e">
        <f>#N/A</f>
        <v>#N/A</v>
      </c>
      <c r="J216" s="15" t="str">
        <f>IF(VLOOKUP(A216,[2]ImportationMaterialProgrammingE!B$4:U$1048576,20,0)=0,"",VLOOKUP(A216,[2]ImportationMaterialProgrammingE!B$4:U$1048576,20,0))</f>
        <v/>
      </c>
      <c r="K216" s="15" t="s">
        <v>587</v>
      </c>
      <c r="L216" s="15" t="str">
        <f>IF(VLOOKUP(A216,[2]ImportationMaterialProgrammingE!B$3:Y$1048576,24,0)&lt;&gt;"","Sim","Não")</f>
        <v>Não</v>
      </c>
      <c r="M216" s="15" t="str">
        <f>IF(VLOOKUP(A216,[2]ImportationMaterialProgrammingE!B:X,23,0)="DTA TRANSP",VLOOKUP(A216,[2]ImportationMaterialProgrammingE!B:V,21,0),"")</f>
        <v/>
      </c>
      <c r="N216" s="15" t="str">
        <f>IF(VLOOKUP(A216,[2]ImportationMaterialProgrammingE!B:Y,24,0)=0,"",VLOOKUP(A216,[2]ImportationMaterialProgrammingE!B:Y,24,0))</f>
        <v/>
      </c>
      <c r="P216" s="3" t="e">
        <f>#N/A</f>
        <v>#N/A</v>
      </c>
      <c r="R216" s="3" t="s">
        <v>586</v>
      </c>
      <c r="S216" s="16" t="str">
        <f>VLOOKUP(A216,[2]ImportationMaterialProgrammingE!B:AN,39,0)</f>
        <v xml:space="preserve">          </v>
      </c>
      <c r="T216" s="22" t="str">
        <f>VLOOKUP(F216,[3]Relatório!$A$1:$AK$65536,29,0)</f>
        <v/>
      </c>
      <c r="U216" s="22" t="s">
        <v>587</v>
      </c>
      <c r="V216" s="17" t="str">
        <f>VLOOKUP(A216,[2]ImportationMaterialProgrammingE!B:F,5,0)</f>
        <v/>
      </c>
      <c r="W216" s="22" t="str">
        <f>VLOOKUP(F216,[3]Relatório!$A$1:$AK$65536,33,0)</f>
        <v/>
      </c>
      <c r="X216" s="22" t="s">
        <v>587</v>
      </c>
      <c r="Y216" s="18" t="e">
        <f>#N/A</f>
        <v>#N/A</v>
      </c>
      <c r="AB216" s="15" t="str">
        <f>VLOOKUP(A216,[2]ImportationMaterialProgrammingE!B:X,23,0)</f>
        <v>DTA TRANSP</v>
      </c>
      <c r="AC216" s="1" t="str">
        <f>IF(AB216="DTA TRANSP","",VLOOKUP(A216,[2]ImportationMaterialProgrammingE!$B:$V,21,0))</f>
        <v/>
      </c>
      <c r="AD216" s="1" t="s">
        <v>587</v>
      </c>
      <c r="AE216" s="1" t="e">
        <f>#N/A</f>
        <v>#N/A</v>
      </c>
      <c r="AF216" s="22" t="str">
        <f>VLOOKUP(F216,[3]Relatório!$A$1:$AK$65536,36,0)</f>
        <v/>
      </c>
      <c r="AG216" s="22" t="s">
        <v>587</v>
      </c>
      <c r="AJ216" s="24"/>
      <c r="AK216" s="24"/>
      <c r="AL216" s="24"/>
      <c r="AM216" s="24"/>
    </row>
    <row r="217" spans="1:39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VLOOKUP(A217,[2]ImportationMaterialProgrammingE!B$3:C$1048576,2,0)</f>
        <v xml:space="preserve">540201181 </v>
      </c>
      <c r="F217" s="40">
        <v>540201181</v>
      </c>
      <c r="G217" s="3" t="s">
        <v>585</v>
      </c>
      <c r="H217" s="3" t="s">
        <v>452</v>
      </c>
      <c r="I217" s="17" t="e">
        <f>#N/A</f>
        <v>#N/A</v>
      </c>
      <c r="J217" s="15" t="str">
        <f>IF(VLOOKUP(A217,[2]ImportationMaterialProgrammingE!B$4:U$1048576,20,0)=0,"",VLOOKUP(A217,[2]ImportationMaterialProgrammingE!B$4:U$1048576,20,0))</f>
        <v>16/03/2022</v>
      </c>
      <c r="K217" s="15" t="s">
        <v>630</v>
      </c>
      <c r="L217" s="15" t="str">
        <f>IF(VLOOKUP(A217,[2]ImportationMaterialProgrammingE!B$3:Y$1048576,24,0)&lt;&gt;"","Sim","Não")</f>
        <v>Não</v>
      </c>
      <c r="M217" s="15" t="str">
        <f>IF(VLOOKUP(A217,[2]ImportationMaterialProgrammingE!B:X,23,0)="DTA TRANSP",VLOOKUP(A217,[2]ImportationMaterialProgrammingE!B:V,21,0),"")</f>
        <v/>
      </c>
      <c r="N217" s="15" t="str">
        <f>IF(VLOOKUP(A217,[2]ImportationMaterialProgrammingE!B:Y,24,0)=0,"",VLOOKUP(A217,[2]ImportationMaterialProgrammingE!B:Y,24,0))</f>
        <v/>
      </c>
      <c r="P217" s="3" t="e">
        <f>#N/A</f>
        <v>#N/A</v>
      </c>
      <c r="R217" s="3" t="s">
        <v>586</v>
      </c>
      <c r="S217" s="16" t="str">
        <f>VLOOKUP(A217,[2]ImportationMaterialProgrammingE!B:AN,39,0)</f>
        <v>2204051330</v>
      </c>
      <c r="T217" s="22">
        <f>VLOOKUP(F217,[3]Relatório!$A$1:$AK$65536,29,0)</f>
        <v>44623</v>
      </c>
      <c r="U217" s="22">
        <v>44623</v>
      </c>
      <c r="V217" s="17" t="str">
        <f>VLOOKUP(A217,[2]ImportationMaterialProgrammingE!B:F,5,0)</f>
        <v>VERDE</v>
      </c>
      <c r="W217" s="22">
        <f>VLOOKUP(F217,[3]Relatório!$A$1:$AK$65536,33,0)</f>
        <v>44623</v>
      </c>
      <c r="X217" s="22">
        <v>44623</v>
      </c>
      <c r="Y217" s="18" t="e">
        <f>#N/A</f>
        <v>#N/A</v>
      </c>
      <c r="AB217" s="15" t="str">
        <f>VLOOKUP(A217,[2]ImportationMaterialProgrammingE!B:X,23,0)</f>
        <v>FINALIZADO</v>
      </c>
      <c r="AC217" s="1" t="str">
        <f>IF(AB217="DTA TRANSP","",VLOOKUP(A217,[2]ImportationMaterialProgrammingE!$B:$V,21,0))</f>
        <v>16/03/2022</v>
      </c>
      <c r="AD217" s="1" t="s">
        <v>630</v>
      </c>
      <c r="AE217" s="1" t="e">
        <f>#N/A</f>
        <v>#N/A</v>
      </c>
      <c r="AF217" s="22">
        <f>VLOOKUP(F217,[3]Relatório!$A$1:$AK$65536,36,0)</f>
        <v>44635</v>
      </c>
      <c r="AG217" s="22">
        <v>44635</v>
      </c>
      <c r="AJ217" s="24"/>
      <c r="AK217" s="24"/>
      <c r="AL217" s="24"/>
      <c r="AM217" s="24"/>
    </row>
    <row r="218" spans="1:39" hidden="1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VLOOKUP(A218,[2]ImportationMaterialProgrammingE!B$3:C$1048576,2,0)</f>
        <v xml:space="preserve">540201180 </v>
      </c>
      <c r="F218" s="40">
        <v>540201180</v>
      </c>
      <c r="G218" s="3" t="s">
        <v>585</v>
      </c>
      <c r="H218" s="3" t="s">
        <v>452</v>
      </c>
      <c r="I218" s="17" t="e">
        <f>#N/A</f>
        <v>#N/A</v>
      </c>
      <c r="J218" s="15" t="str">
        <f>IF(VLOOKUP(A218,[2]ImportationMaterialProgrammingE!B$4:U$1048576,20,0)=0,"",VLOOKUP(A218,[2]ImportationMaterialProgrammingE!B$4:U$1048576,20,0))</f>
        <v/>
      </c>
      <c r="K218" s="15" t="s">
        <v>587</v>
      </c>
      <c r="L218" s="15" t="str">
        <f>IF(VLOOKUP(A218,[2]ImportationMaterialProgrammingE!B$3:Y$1048576,24,0)&lt;&gt;"","Sim","Não")</f>
        <v>Não</v>
      </c>
      <c r="M218" s="15" t="str">
        <f>IF(VLOOKUP(A218,[2]ImportationMaterialProgrammingE!B:X,23,0)="DTA TRANSP",VLOOKUP(A218,[2]ImportationMaterialProgrammingE!B:V,21,0),"")</f>
        <v/>
      </c>
      <c r="N218" s="15" t="str">
        <f>IF(VLOOKUP(A218,[2]ImportationMaterialProgrammingE!B:Y,24,0)=0,"",VLOOKUP(A218,[2]ImportationMaterialProgrammingE!B:Y,24,0))</f>
        <v/>
      </c>
      <c r="P218" s="3" t="e">
        <f>#N/A</f>
        <v>#N/A</v>
      </c>
      <c r="R218" s="3" t="s">
        <v>586</v>
      </c>
      <c r="S218" s="16" t="str">
        <f>VLOOKUP(A218,[2]ImportationMaterialProgrammingE!B:AN,39,0)</f>
        <v xml:space="preserve">          </v>
      </c>
      <c r="T218" s="22" t="str">
        <f>VLOOKUP(F218,[3]Relatório!$A$1:$AK$65536,29,0)</f>
        <v/>
      </c>
      <c r="U218" s="22" t="s">
        <v>587</v>
      </c>
      <c r="V218" s="17" t="str">
        <f>VLOOKUP(A218,[2]ImportationMaterialProgrammingE!B:F,5,0)</f>
        <v/>
      </c>
      <c r="W218" s="22" t="str">
        <f>VLOOKUP(F218,[3]Relatório!$A$1:$AK$65536,33,0)</f>
        <v/>
      </c>
      <c r="X218" s="22" t="s">
        <v>587</v>
      </c>
      <c r="Y218" s="18" t="e">
        <f>#N/A</f>
        <v>#N/A</v>
      </c>
      <c r="AB218" s="15" t="str">
        <f>VLOOKUP(A218,[2]ImportationMaterialProgrammingE!B:X,23,0)</f>
        <v>DTA TRANSP</v>
      </c>
      <c r="AC218" s="1" t="str">
        <f>IF(AB218="DTA TRANSP","",VLOOKUP(A218,[2]ImportationMaterialProgrammingE!$B:$V,21,0))</f>
        <v/>
      </c>
      <c r="AD218" s="1" t="s">
        <v>587</v>
      </c>
      <c r="AE218" s="1" t="e">
        <f>#N/A</f>
        <v>#N/A</v>
      </c>
      <c r="AF218" s="22" t="str">
        <f>VLOOKUP(F218,[3]Relatório!$A$1:$AK$65536,36,0)</f>
        <v/>
      </c>
      <c r="AG218" s="22" t="s">
        <v>587</v>
      </c>
      <c r="AJ218" s="24"/>
      <c r="AK218" s="24"/>
      <c r="AL218" s="24"/>
      <c r="AM218" s="24"/>
    </row>
    <row r="219" spans="1:39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VLOOKUP(A219,[2]ImportationMaterialProgrammingE!B$3:C$1048576,2,0)</f>
        <v xml:space="preserve">540201183 </v>
      </c>
      <c r="F219" s="40">
        <v>540201183</v>
      </c>
      <c r="G219" s="3" t="s">
        <v>585</v>
      </c>
      <c r="H219" s="3" t="s">
        <v>452</v>
      </c>
      <c r="I219" s="17" t="e">
        <f>#N/A</f>
        <v>#N/A</v>
      </c>
      <c r="J219" s="15" t="str">
        <f>IF(VLOOKUP(A219,[2]ImportationMaterialProgrammingE!B$4:U$1048576,20,0)=0,"",VLOOKUP(A219,[2]ImportationMaterialProgrammingE!B$4:U$1048576,20,0))</f>
        <v>09/03/2022</v>
      </c>
      <c r="K219" s="15" t="s">
        <v>609</v>
      </c>
      <c r="L219" s="15" t="str">
        <f>IF(VLOOKUP(A219,[2]ImportationMaterialProgrammingE!B$3:Y$1048576,24,0)&lt;&gt;"","Sim","Não")</f>
        <v>Não</v>
      </c>
      <c r="M219" s="15" t="str">
        <f>IF(VLOOKUP(A219,[2]ImportationMaterialProgrammingE!B:X,23,0)="DTA TRANSP",VLOOKUP(A219,[2]ImportationMaterialProgrammingE!B:V,21,0),"")</f>
        <v/>
      </c>
      <c r="N219" s="15" t="str">
        <f>IF(VLOOKUP(A219,[2]ImportationMaterialProgrammingE!B:Y,24,0)=0,"",VLOOKUP(A219,[2]ImportationMaterialProgrammingE!B:Y,24,0))</f>
        <v/>
      </c>
      <c r="P219" s="3" t="e">
        <f>#N/A</f>
        <v>#N/A</v>
      </c>
      <c r="R219" s="3" t="s">
        <v>586</v>
      </c>
      <c r="S219" s="16" t="str">
        <f>VLOOKUP(A219,[2]ImportationMaterialProgrammingE!B:AN,39,0)</f>
        <v>2204211116</v>
      </c>
      <c r="T219" s="22">
        <f>VLOOKUP(F219,[3]Relatório!$A$1:$AK$65536,29,0)</f>
        <v>44624</v>
      </c>
      <c r="U219" s="22">
        <v>44624</v>
      </c>
      <c r="V219" s="17" t="str">
        <f>VLOOKUP(A219,[2]ImportationMaterialProgrammingE!B:F,5,0)</f>
        <v>VERDE</v>
      </c>
      <c r="W219" s="22">
        <f>VLOOKUP(F219,[3]Relatório!$A$1:$AK$65536,33,0)</f>
        <v>44627</v>
      </c>
      <c r="X219" s="22">
        <v>44627</v>
      </c>
      <c r="Y219" s="18" t="e">
        <f>#N/A</f>
        <v>#N/A</v>
      </c>
      <c r="AB219" s="15" t="str">
        <f>VLOOKUP(A219,[2]ImportationMaterialProgrammingE!B:X,23,0)</f>
        <v>FINALIZADO</v>
      </c>
      <c r="AC219" s="1" t="str">
        <f>IF(AB219="DTA TRANSP","",VLOOKUP(A219,[2]ImportationMaterialProgrammingE!$B:$V,21,0))</f>
        <v>09/03/2022</v>
      </c>
      <c r="AD219" s="1" t="s">
        <v>609</v>
      </c>
      <c r="AE219" s="1" t="e">
        <f>#N/A</f>
        <v>#N/A</v>
      </c>
      <c r="AF219" s="22">
        <f>VLOOKUP(F219,[3]Relatório!$A$1:$AK$65536,36,0)</f>
        <v>44628</v>
      </c>
      <c r="AG219" s="22">
        <v>44628</v>
      </c>
      <c r="AH219" s="3" t="s">
        <v>457</v>
      </c>
      <c r="AJ219" s="24"/>
      <c r="AK219" s="24"/>
      <c r="AL219" s="24"/>
      <c r="AM219" s="24"/>
    </row>
    <row r="220" spans="1:39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VLOOKUP(A220,[2]ImportationMaterialProgrammingE!B$3:C$1048576,2,0)</f>
        <v xml:space="preserve">540201185 </v>
      </c>
      <c r="F220" s="40">
        <v>540201185</v>
      </c>
      <c r="G220" s="3" t="s">
        <v>585</v>
      </c>
      <c r="H220" s="3" t="s">
        <v>452</v>
      </c>
      <c r="I220" s="17" t="e">
        <f>#N/A</f>
        <v>#N/A</v>
      </c>
      <c r="J220" s="15" t="str">
        <f>IF(VLOOKUP(A220,[2]ImportationMaterialProgrammingE!B$4:U$1048576,20,0)=0,"",VLOOKUP(A220,[2]ImportationMaterialProgrammingE!B$4:U$1048576,20,0))</f>
        <v>22/03/2022</v>
      </c>
      <c r="K220" s="15" t="s">
        <v>605</v>
      </c>
      <c r="L220" s="15" t="str">
        <f>IF(VLOOKUP(A220,[2]ImportationMaterialProgrammingE!B$3:Y$1048576,24,0)&lt;&gt;"","Sim","Não")</f>
        <v>Não</v>
      </c>
      <c r="M220" s="15" t="str">
        <f>IF(VLOOKUP(A220,[2]ImportationMaterialProgrammingE!B:X,23,0)="DTA TRANSP",VLOOKUP(A220,[2]ImportationMaterialProgrammingE!B:V,21,0),"")</f>
        <v/>
      </c>
      <c r="N220" s="15" t="str">
        <f>IF(VLOOKUP(A220,[2]ImportationMaterialProgrammingE!B:Y,24,0)=0,"",VLOOKUP(A220,[2]ImportationMaterialProgrammingE!B:Y,24,0))</f>
        <v/>
      </c>
      <c r="P220" s="3" t="e">
        <f>#N/A</f>
        <v>#N/A</v>
      </c>
      <c r="R220" s="3" t="s">
        <v>586</v>
      </c>
      <c r="S220" s="16" t="str">
        <f>VLOOKUP(A220,[2]ImportationMaterialProgrammingE!B:AN,39,0)</f>
        <v>2204633070</v>
      </c>
      <c r="T220" s="22">
        <f>VLOOKUP(F220,[3]Relatório!$A$1:$AK$65536,29,0)</f>
        <v>44630</v>
      </c>
      <c r="U220" s="22">
        <v>44630</v>
      </c>
      <c r="V220" s="17" t="str">
        <f>VLOOKUP(A220,[2]ImportationMaterialProgrammingE!B:F,5,0)</f>
        <v>VERDE</v>
      </c>
      <c r="W220" s="22">
        <f>VLOOKUP(F220,[3]Relatório!$A$1:$AK$65536,33,0)</f>
        <v>44630</v>
      </c>
      <c r="X220" s="22">
        <v>44630</v>
      </c>
      <c r="Y220" s="18" t="e">
        <f>#N/A</f>
        <v>#N/A</v>
      </c>
      <c r="AB220" s="15" t="str">
        <f>VLOOKUP(A220,[2]ImportationMaterialProgrammingE!B:X,23,0)</f>
        <v/>
      </c>
      <c r="AC220" s="1" t="str">
        <f>IF(AB220="DTA TRANSP","",VLOOKUP(A220,[2]ImportationMaterialProgrammingE!$B:$V,21,0))</f>
        <v/>
      </c>
      <c r="AD220" s="1" t="s">
        <v>587</v>
      </c>
      <c r="AE220" s="1" t="e">
        <f>#N/A</f>
        <v>#N/A</v>
      </c>
      <c r="AF220" s="22">
        <f>VLOOKUP(F220,[3]Relatório!$A$1:$AK$65536,36,0)</f>
        <v>44641</v>
      </c>
      <c r="AG220" s="22">
        <v>44641</v>
      </c>
      <c r="AJ220" s="24"/>
      <c r="AK220" s="24"/>
      <c r="AL220" s="24"/>
      <c r="AM220" s="24"/>
    </row>
    <row r="221" spans="1:39" hidden="1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VLOOKUP(A221,[2]ImportationMaterialProgrammingE!B$3:C$1048576,2,0)</f>
        <v xml:space="preserve">540201186 </v>
      </c>
      <c r="F221" s="40">
        <v>540201186</v>
      </c>
      <c r="G221" s="3" t="s">
        <v>585</v>
      </c>
      <c r="H221" s="3" t="s">
        <v>452</v>
      </c>
      <c r="I221" s="17" t="e">
        <f>#N/A</f>
        <v>#N/A</v>
      </c>
      <c r="J221" s="15" t="str">
        <f>IF(VLOOKUP(A221,[2]ImportationMaterialProgrammingE!B$4:U$1048576,20,0)=0,"",VLOOKUP(A221,[2]ImportationMaterialProgrammingE!B$4:U$1048576,20,0))</f>
        <v/>
      </c>
      <c r="K221" s="15" t="s">
        <v>587</v>
      </c>
      <c r="L221" s="15" t="str">
        <f>IF(VLOOKUP(A221,[2]ImportationMaterialProgrammingE!B$3:Y$1048576,24,0)&lt;&gt;"","Sim","Não")</f>
        <v>Não</v>
      </c>
      <c r="M221" s="15" t="str">
        <f>IF(VLOOKUP(A221,[2]ImportationMaterialProgrammingE!B:X,23,0)="DTA TRANSP",VLOOKUP(A221,[2]ImportationMaterialProgrammingE!B:V,21,0),"")</f>
        <v/>
      </c>
      <c r="N221" s="15" t="str">
        <f>IF(VLOOKUP(A221,[2]ImportationMaterialProgrammingE!B:Y,24,0)=0,"",VLOOKUP(A221,[2]ImportationMaterialProgrammingE!B:Y,24,0))</f>
        <v/>
      </c>
      <c r="P221" s="3" t="e">
        <f>#N/A</f>
        <v>#N/A</v>
      </c>
      <c r="R221" s="3" t="s">
        <v>586</v>
      </c>
      <c r="S221" s="16" t="str">
        <f>VLOOKUP(A221,[2]ImportationMaterialProgrammingE!B:AN,39,0)</f>
        <v xml:space="preserve">          </v>
      </c>
      <c r="T221" s="22" t="str">
        <f>VLOOKUP(F221,[3]Relatório!$A$1:$AK$65536,29,0)</f>
        <v/>
      </c>
      <c r="U221" s="22" t="s">
        <v>587</v>
      </c>
      <c r="V221" s="17" t="str">
        <f>VLOOKUP(A221,[2]ImportationMaterialProgrammingE!B:F,5,0)</f>
        <v/>
      </c>
      <c r="W221" s="22" t="str">
        <f>VLOOKUP(F221,[3]Relatório!$A$1:$AK$65536,33,0)</f>
        <v/>
      </c>
      <c r="X221" s="22" t="s">
        <v>587</v>
      </c>
      <c r="Y221" s="18" t="e">
        <f>#N/A</f>
        <v>#N/A</v>
      </c>
      <c r="AB221" s="15" t="str">
        <f>VLOOKUP(A221,[2]ImportationMaterialProgrammingE!B:X,23,0)</f>
        <v>DTA TRANSP</v>
      </c>
      <c r="AC221" s="1" t="str">
        <f>IF(AB221="DTA TRANSP","",VLOOKUP(A221,[2]ImportationMaterialProgrammingE!$B:$V,21,0))</f>
        <v/>
      </c>
      <c r="AD221" s="1" t="s">
        <v>587</v>
      </c>
      <c r="AE221" s="1" t="e">
        <f>#N/A</f>
        <v>#N/A</v>
      </c>
      <c r="AF221" s="22" t="str">
        <f>VLOOKUP(F221,[3]Relatório!$A$1:$AK$65536,36,0)</f>
        <v/>
      </c>
      <c r="AG221" s="22" t="s">
        <v>587</v>
      </c>
      <c r="AJ221" s="24"/>
      <c r="AK221" s="24"/>
      <c r="AL221" s="24"/>
      <c r="AM221" s="24"/>
    </row>
    <row r="222" spans="1:39" hidden="1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VLOOKUP(A222,[2]ImportationMaterialProgrammingE!B$3:C$1048576,2,0)</f>
        <v xml:space="preserve">540201187 </v>
      </c>
      <c r="F222" s="40">
        <v>540201187</v>
      </c>
      <c r="G222" s="3" t="s">
        <v>585</v>
      </c>
      <c r="H222" s="3" t="s">
        <v>452</v>
      </c>
      <c r="I222" s="17" t="e">
        <f>#N/A</f>
        <v>#N/A</v>
      </c>
      <c r="J222" s="15" t="str">
        <f>IF(VLOOKUP(A222,[2]ImportationMaterialProgrammingE!B$4:U$1048576,20,0)=0,"",VLOOKUP(A222,[2]ImportationMaterialProgrammingE!B$4:U$1048576,20,0))</f>
        <v/>
      </c>
      <c r="K222" s="15" t="s">
        <v>587</v>
      </c>
      <c r="L222" s="15" t="str">
        <f>IF(VLOOKUP(A222,[2]ImportationMaterialProgrammingE!B$3:Y$1048576,24,0)&lt;&gt;"","Sim","Não")</f>
        <v>Não</v>
      </c>
      <c r="M222" s="15" t="str">
        <f>IF(VLOOKUP(A222,[2]ImportationMaterialProgrammingE!B:X,23,0)="DTA TRANSP",VLOOKUP(A222,[2]ImportationMaterialProgrammingE!B:V,21,0),"")</f>
        <v/>
      </c>
      <c r="N222" s="15" t="str">
        <f>IF(VLOOKUP(A222,[2]ImportationMaterialProgrammingE!B:Y,24,0)=0,"",VLOOKUP(A222,[2]ImportationMaterialProgrammingE!B:Y,24,0))</f>
        <v/>
      </c>
      <c r="P222" s="3" t="e">
        <f>#N/A</f>
        <v>#N/A</v>
      </c>
      <c r="R222" s="3" t="s">
        <v>586</v>
      </c>
      <c r="S222" s="16" t="str">
        <f>VLOOKUP(A222,[2]ImportationMaterialProgrammingE!B:AN,39,0)</f>
        <v xml:space="preserve">          </v>
      </c>
      <c r="T222" s="22" t="str">
        <f>VLOOKUP(F222,[3]Relatório!$A$1:$AK$65536,29,0)</f>
        <v/>
      </c>
      <c r="U222" s="22" t="s">
        <v>587</v>
      </c>
      <c r="V222" s="17" t="str">
        <f>VLOOKUP(A222,[2]ImportationMaterialProgrammingE!B:F,5,0)</f>
        <v/>
      </c>
      <c r="W222" s="22" t="str">
        <f>VLOOKUP(F222,[3]Relatório!$A$1:$AK$65536,33,0)</f>
        <v/>
      </c>
      <c r="X222" s="22" t="s">
        <v>587</v>
      </c>
      <c r="Y222" s="18" t="e">
        <f>#N/A</f>
        <v>#N/A</v>
      </c>
      <c r="AB222" s="15" t="str">
        <f>VLOOKUP(A222,[2]ImportationMaterialProgrammingE!B:X,23,0)</f>
        <v>DTA TRANSP</v>
      </c>
      <c r="AC222" s="1" t="str">
        <f>IF(AB222="DTA TRANSP","",VLOOKUP(A222,[2]ImportationMaterialProgrammingE!$B:$V,21,0))</f>
        <v/>
      </c>
      <c r="AD222" s="1" t="s">
        <v>587</v>
      </c>
      <c r="AE222" s="1" t="e">
        <f>#N/A</f>
        <v>#N/A</v>
      </c>
      <c r="AF222" s="22" t="str">
        <f>VLOOKUP(F222,[3]Relatório!$A$1:$AK$65536,36,0)</f>
        <v/>
      </c>
      <c r="AG222" s="22" t="s">
        <v>587</v>
      </c>
      <c r="AJ222" s="24"/>
      <c r="AK222" s="24"/>
      <c r="AL222" s="24"/>
      <c r="AM222" s="24"/>
    </row>
    <row r="223" spans="1:39" hidden="1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VLOOKUP(A223,[2]ImportationMaterialProgrammingE!B$3:C$1048576,2,0)</f>
        <v xml:space="preserve">540201188 </v>
      </c>
      <c r="F223" s="40">
        <v>540201188</v>
      </c>
      <c r="G223" s="3" t="s">
        <v>585</v>
      </c>
      <c r="H223" s="3" t="s">
        <v>452</v>
      </c>
      <c r="I223" s="17" t="e">
        <f>#N/A</f>
        <v>#N/A</v>
      </c>
      <c r="J223" s="15" t="str">
        <f>IF(VLOOKUP(A223,[2]ImportationMaterialProgrammingE!B$4:U$1048576,20,0)=0,"",VLOOKUP(A223,[2]ImportationMaterialProgrammingE!B$4:U$1048576,20,0))</f>
        <v/>
      </c>
      <c r="K223" s="15" t="s">
        <v>587</v>
      </c>
      <c r="L223" s="15" t="str">
        <f>IF(VLOOKUP(A223,[2]ImportationMaterialProgrammingE!B$3:Y$1048576,24,0)&lt;&gt;"","Sim","Não")</f>
        <v>Não</v>
      </c>
      <c r="M223" s="15" t="str">
        <f>IF(VLOOKUP(A223,[2]ImportationMaterialProgrammingE!B:X,23,0)="DTA TRANSP",VLOOKUP(A223,[2]ImportationMaterialProgrammingE!B:V,21,0),"")</f>
        <v/>
      </c>
      <c r="N223" s="15" t="str">
        <f>IF(VLOOKUP(A223,[2]ImportationMaterialProgrammingE!B:Y,24,0)=0,"",VLOOKUP(A223,[2]ImportationMaterialProgrammingE!B:Y,24,0))</f>
        <v/>
      </c>
      <c r="P223" s="3" t="e">
        <f>#N/A</f>
        <v>#N/A</v>
      </c>
      <c r="R223" s="3" t="s">
        <v>586</v>
      </c>
      <c r="S223" s="16" t="str">
        <f>VLOOKUP(A223,[2]ImportationMaterialProgrammingE!B:AN,39,0)</f>
        <v xml:space="preserve">          </v>
      </c>
      <c r="T223" s="22" t="str">
        <f>VLOOKUP(F223,[3]Relatório!$A$1:$AK$65536,29,0)</f>
        <v/>
      </c>
      <c r="U223" s="22" t="s">
        <v>587</v>
      </c>
      <c r="V223" s="17" t="str">
        <f>VLOOKUP(A223,[2]ImportationMaterialProgrammingE!B:F,5,0)</f>
        <v/>
      </c>
      <c r="W223" s="22" t="str">
        <f>VLOOKUP(F223,[3]Relatório!$A$1:$AK$65536,33,0)</f>
        <v/>
      </c>
      <c r="X223" s="22" t="s">
        <v>587</v>
      </c>
      <c r="Y223" s="18" t="e">
        <f>#N/A</f>
        <v>#N/A</v>
      </c>
      <c r="AB223" s="15" t="str">
        <f>VLOOKUP(A223,[2]ImportationMaterialProgrammingE!B:X,23,0)</f>
        <v>DTA TRANSP</v>
      </c>
      <c r="AC223" s="1" t="str">
        <f>IF(AB223="DTA TRANSP","",VLOOKUP(A223,[2]ImportationMaterialProgrammingE!$B:$V,21,0))</f>
        <v/>
      </c>
      <c r="AD223" s="1" t="s">
        <v>587</v>
      </c>
      <c r="AE223" s="1" t="e">
        <f>#N/A</f>
        <v>#N/A</v>
      </c>
      <c r="AF223" s="22" t="str">
        <f>VLOOKUP(F223,[3]Relatório!$A$1:$AK$65536,36,0)</f>
        <v/>
      </c>
      <c r="AG223" s="22" t="s">
        <v>587</v>
      </c>
      <c r="AJ223" s="24"/>
      <c r="AK223" s="24"/>
      <c r="AL223" s="24"/>
      <c r="AM223" s="24"/>
    </row>
    <row r="224" spans="1:39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VLOOKUP(A224,[2]ImportationMaterialProgrammingE!B$3:C$1048576,2,0)</f>
        <v xml:space="preserve">540201194 </v>
      </c>
      <c r="F224" s="40">
        <v>540201194</v>
      </c>
      <c r="G224" s="3" t="s">
        <v>585</v>
      </c>
      <c r="H224" s="3" t="s">
        <v>452</v>
      </c>
      <c r="I224" s="17" t="e">
        <f>#N/A</f>
        <v>#N/A</v>
      </c>
      <c r="J224" s="15" t="str">
        <f>IF(VLOOKUP(A224,[2]ImportationMaterialProgrammingE!B$4:U$1048576,20,0)=0,"",VLOOKUP(A224,[2]ImportationMaterialProgrammingE!B$4:U$1048576,20,0))</f>
        <v>07/03/2022</v>
      </c>
      <c r="K224" s="15" t="s">
        <v>629</v>
      </c>
      <c r="L224" s="15" t="str">
        <f>IF(VLOOKUP(A224,[2]ImportationMaterialProgrammingE!B$3:Y$1048576,24,0)&lt;&gt;"","Sim","Não")</f>
        <v>Não</v>
      </c>
      <c r="M224" s="15" t="str">
        <f>IF(VLOOKUP(A224,[2]ImportationMaterialProgrammingE!B:X,23,0)="DTA TRANSP",VLOOKUP(A224,[2]ImportationMaterialProgrammingE!B:V,21,0),"")</f>
        <v/>
      </c>
      <c r="N224" s="15" t="str">
        <f>IF(VLOOKUP(A224,[2]ImportationMaterialProgrammingE!B:Y,24,0)=0,"",VLOOKUP(A224,[2]ImportationMaterialProgrammingE!B:Y,24,0))</f>
        <v/>
      </c>
      <c r="P224" s="3" t="e">
        <f>#N/A</f>
        <v>#N/A</v>
      </c>
      <c r="R224" s="3" t="s">
        <v>586</v>
      </c>
      <c r="S224" s="16" t="str">
        <f>VLOOKUP(A224,[2]ImportationMaterialProgrammingE!B:AN,39,0)</f>
        <v>2204075905</v>
      </c>
      <c r="T224" s="22">
        <f>VLOOKUP(F224,[3]Relatório!$A$1:$AK$65536,29,0)</f>
        <v>44623</v>
      </c>
      <c r="U224" s="22">
        <v>44623</v>
      </c>
      <c r="V224" s="17" t="str">
        <f>VLOOKUP(A224,[2]ImportationMaterialProgrammingE!B:F,5,0)</f>
        <v>VERDE</v>
      </c>
      <c r="W224" s="22">
        <f>VLOOKUP(F224,[3]Relatório!$A$1:$AK$65536,33,0)</f>
        <v>44624</v>
      </c>
      <c r="X224" s="22">
        <v>44624</v>
      </c>
      <c r="Y224" s="18" t="e">
        <f>#N/A</f>
        <v>#N/A</v>
      </c>
      <c r="AB224" s="15" t="str">
        <f>VLOOKUP(A224,[2]ImportationMaterialProgrammingE!B:X,23,0)</f>
        <v>FINALIZADO</v>
      </c>
      <c r="AC224" s="1" t="str">
        <f>IF(AB224="DTA TRANSP","",VLOOKUP(A224,[2]ImportationMaterialProgrammingE!$B:$V,21,0))</f>
        <v>11/03/2022</v>
      </c>
      <c r="AD224" s="1" t="s">
        <v>607</v>
      </c>
      <c r="AE224" s="1" t="e">
        <f>#N/A</f>
        <v>#N/A</v>
      </c>
      <c r="AF224" s="22">
        <f>VLOOKUP(F224,[3]Relatório!$A$1:$AK$65536,36,0)</f>
        <v>44630</v>
      </c>
      <c r="AG224" s="22">
        <v>44630</v>
      </c>
      <c r="AH224" s="3" t="s">
        <v>457</v>
      </c>
      <c r="AJ224" s="24"/>
      <c r="AK224" s="24"/>
      <c r="AL224" s="24"/>
      <c r="AM224" s="24"/>
    </row>
    <row r="225" spans="1:39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VLOOKUP(A225,[2]ImportationMaterialProgrammingE!B$3:C$1048576,2,0)</f>
        <v xml:space="preserve">540201195 </v>
      </c>
      <c r="F225" s="40">
        <v>540201195</v>
      </c>
      <c r="G225" s="3" t="s">
        <v>585</v>
      </c>
      <c r="H225" s="3" t="s">
        <v>452</v>
      </c>
      <c r="I225" s="17" t="e">
        <f>#N/A</f>
        <v>#N/A</v>
      </c>
      <c r="J225" s="15" t="str">
        <f>IF(VLOOKUP(A225,[2]ImportationMaterialProgrammingE!B$4:U$1048576,20,0)=0,"",VLOOKUP(A225,[2]ImportationMaterialProgrammingE!B$4:U$1048576,20,0))</f>
        <v>25/02/2022</v>
      </c>
      <c r="K225" s="15" t="s">
        <v>627</v>
      </c>
      <c r="L225" s="15" t="str">
        <f>IF(VLOOKUP(A225,[2]ImportationMaterialProgrammingE!B$3:Y$1048576,24,0)&lt;&gt;"","Sim","Não")</f>
        <v>Não</v>
      </c>
      <c r="M225" s="15" t="str">
        <f>IF(VLOOKUP(A225,[2]ImportationMaterialProgrammingE!B:X,23,0)="DTA TRANSP",VLOOKUP(A225,[2]ImportationMaterialProgrammingE!B:V,21,0),"")</f>
        <v/>
      </c>
      <c r="N225" s="15" t="str">
        <f>IF(VLOOKUP(A225,[2]ImportationMaterialProgrammingE!B:Y,24,0)=0,"",VLOOKUP(A225,[2]ImportationMaterialProgrammingE!B:Y,24,0))</f>
        <v/>
      </c>
      <c r="P225" s="3" t="e">
        <f>#N/A</f>
        <v>#N/A</v>
      </c>
      <c r="R225" s="3" t="s">
        <v>586</v>
      </c>
      <c r="S225" s="16" t="str">
        <f>VLOOKUP(A225,[2]ImportationMaterialProgrammingE!B:AN,39,0)</f>
        <v>2203694997</v>
      </c>
      <c r="T225" s="22">
        <f>VLOOKUP(F225,[3]Relatório!$A$1:$AK$65536,29,0)</f>
        <v>44616</v>
      </c>
      <c r="U225" s="22">
        <v>44616</v>
      </c>
      <c r="V225" s="17" t="str">
        <f>VLOOKUP(A225,[2]ImportationMaterialProgrammingE!B:F,5,0)</f>
        <v>VERDE</v>
      </c>
      <c r="W225" s="22">
        <f>VLOOKUP(F225,[3]Relatório!$A$1:$AK$65536,33,0)</f>
        <v>44616</v>
      </c>
      <c r="X225" s="22">
        <v>44616</v>
      </c>
      <c r="Y225" s="18" t="e">
        <f>#N/A</f>
        <v>#N/A</v>
      </c>
      <c r="AB225" s="15" t="str">
        <f>VLOOKUP(A225,[2]ImportationMaterialProgrammingE!B:X,23,0)</f>
        <v>FINALIZADO</v>
      </c>
      <c r="AC225" s="1" t="str">
        <f>IF(AB225="DTA TRANSP","",VLOOKUP(A225,[2]ImportationMaterialProgrammingE!$B:$V,21,0))</f>
        <v>25/02/2022</v>
      </c>
      <c r="AD225" s="1" t="s">
        <v>627</v>
      </c>
      <c r="AE225" s="1" t="e">
        <f>#N/A</f>
        <v>#N/A</v>
      </c>
      <c r="AF225" s="22">
        <f>VLOOKUP(F225,[3]Relatório!$A$1:$AK$65536,36,0)</f>
        <v>44616</v>
      </c>
      <c r="AG225" s="22">
        <v>44616</v>
      </c>
      <c r="AH225" s="3" t="s">
        <v>457</v>
      </c>
      <c r="AJ225" s="24"/>
      <c r="AK225" s="24"/>
      <c r="AL225" s="24"/>
      <c r="AM225" s="24"/>
    </row>
    <row r="226" spans="1:39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VLOOKUP(A226,[2]ImportationMaterialProgrammingE!B$3:C$1048576,2,0)</f>
        <v xml:space="preserve">540201197 </v>
      </c>
      <c r="F226" s="40">
        <v>540201197</v>
      </c>
      <c r="G226" s="3" t="s">
        <v>585</v>
      </c>
      <c r="H226" s="3" t="s">
        <v>452</v>
      </c>
      <c r="I226" s="17" t="e">
        <f>#N/A</f>
        <v>#N/A</v>
      </c>
      <c r="J226" s="15" t="str">
        <f>IF(VLOOKUP(A226,[2]ImportationMaterialProgrammingE!B$4:U$1048576,20,0)=0,"",VLOOKUP(A226,[2]ImportationMaterialProgrammingE!B$4:U$1048576,20,0))</f>
        <v>25/02/2022</v>
      </c>
      <c r="K226" s="15" t="s">
        <v>627</v>
      </c>
      <c r="L226" s="15" t="str">
        <f>IF(VLOOKUP(A226,[2]ImportationMaterialProgrammingE!B$3:Y$1048576,24,0)&lt;&gt;"","Sim","Não")</f>
        <v>Não</v>
      </c>
      <c r="M226" s="15" t="str">
        <f>IF(VLOOKUP(A226,[2]ImportationMaterialProgrammingE!B:X,23,0)="DTA TRANSP",VLOOKUP(A226,[2]ImportationMaterialProgrammingE!B:V,21,0),"")</f>
        <v/>
      </c>
      <c r="N226" s="15" t="str">
        <f>IF(VLOOKUP(A226,[2]ImportationMaterialProgrammingE!B:Y,24,0)=0,"",VLOOKUP(A226,[2]ImportationMaterialProgrammingE!B:Y,24,0))</f>
        <v/>
      </c>
      <c r="P226" s="3" t="e">
        <f>#N/A</f>
        <v>#N/A</v>
      </c>
      <c r="R226" s="3" t="s">
        <v>586</v>
      </c>
      <c r="S226" s="16" t="str">
        <f>VLOOKUP(A226,[2]ImportationMaterialProgrammingE!B:AN,39,0)</f>
        <v>2203696515</v>
      </c>
      <c r="T226" s="22">
        <f>VLOOKUP(F226,[3]Relatório!$A$1:$AK$65536,29,0)</f>
        <v>44616</v>
      </c>
      <c r="U226" s="22">
        <v>44616</v>
      </c>
      <c r="V226" s="17" t="str">
        <f>VLOOKUP(A226,[2]ImportationMaterialProgrammingE!B:F,5,0)</f>
        <v>VERDE</v>
      </c>
      <c r="W226" s="22">
        <f>VLOOKUP(F226,[3]Relatório!$A$1:$AK$65536,33,0)</f>
        <v>44616</v>
      </c>
      <c r="X226" s="22">
        <v>44616</v>
      </c>
      <c r="Y226" s="18" t="e">
        <f>#N/A</f>
        <v>#N/A</v>
      </c>
      <c r="AB226" s="15" t="str">
        <f>VLOOKUP(A226,[2]ImportationMaterialProgrammingE!B:X,23,0)</f>
        <v>FINALIZADO</v>
      </c>
      <c r="AC226" s="1" t="str">
        <f>IF(AB226="DTA TRANSP","",VLOOKUP(A226,[2]ImportationMaterialProgrammingE!$B:$V,21,0))</f>
        <v>25/02/2022</v>
      </c>
      <c r="AD226" s="1" t="s">
        <v>627</v>
      </c>
      <c r="AE226" s="1" t="e">
        <f>#N/A</f>
        <v>#N/A</v>
      </c>
      <c r="AF226" s="22">
        <f>VLOOKUP(F226,[3]Relatório!$A$1:$AK$65536,36,0)</f>
        <v>44616</v>
      </c>
      <c r="AG226" s="22">
        <v>44616</v>
      </c>
      <c r="AH226" s="3" t="s">
        <v>457</v>
      </c>
      <c r="AJ226" s="24"/>
      <c r="AK226" s="24"/>
      <c r="AL226" s="24"/>
      <c r="AM226" s="24"/>
    </row>
    <row r="227" spans="1:39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VLOOKUP(A227,[2]ImportationMaterialProgrammingE!B$3:C$1048576,2,0)</f>
        <v xml:space="preserve">540201199 </v>
      </c>
      <c r="F227" s="40">
        <v>540201199</v>
      </c>
      <c r="G227" s="3" t="s">
        <v>585</v>
      </c>
      <c r="H227" s="3" t="s">
        <v>452</v>
      </c>
      <c r="I227" s="17" t="e">
        <f>#N/A</f>
        <v>#N/A</v>
      </c>
      <c r="J227" s="15" t="str">
        <f>IF(VLOOKUP(A227,[2]ImportationMaterialProgrammingE!B$4:U$1048576,20,0)=0,"",VLOOKUP(A227,[2]ImportationMaterialProgrammingE!B$4:U$1048576,20,0))</f>
        <v>08/03/2022</v>
      </c>
      <c r="K227" s="15" t="s">
        <v>628</v>
      </c>
      <c r="L227" s="15" t="str">
        <f>IF(VLOOKUP(A227,[2]ImportationMaterialProgrammingE!B$3:Y$1048576,24,0)&lt;&gt;"","Sim","Não")</f>
        <v>Não</v>
      </c>
      <c r="M227" s="15" t="str">
        <f>IF(VLOOKUP(A227,[2]ImportationMaterialProgrammingE!B:X,23,0)="DTA TRANSP",VLOOKUP(A227,[2]ImportationMaterialProgrammingE!B:V,21,0),"")</f>
        <v/>
      </c>
      <c r="N227" s="15" t="str">
        <f>IF(VLOOKUP(A227,[2]ImportationMaterialProgrammingE!B:Y,24,0)=0,"",VLOOKUP(A227,[2]ImportationMaterialProgrammingE!B:Y,24,0))</f>
        <v/>
      </c>
      <c r="P227" s="3" t="e">
        <f>#N/A</f>
        <v>#N/A</v>
      </c>
      <c r="R227" s="3" t="s">
        <v>586</v>
      </c>
      <c r="S227" s="16" t="str">
        <f>VLOOKUP(A227,[2]ImportationMaterialProgrammingE!B:AN,39,0)</f>
        <v>2204430411</v>
      </c>
      <c r="T227" s="22">
        <f>VLOOKUP(F227,[3]Relatório!$A$1:$AK$65536,29,0)</f>
        <v>44628</v>
      </c>
      <c r="U227" s="22">
        <v>44628</v>
      </c>
      <c r="V227" s="17" t="str">
        <f>VLOOKUP(A227,[2]ImportationMaterialProgrammingE!B:F,5,0)</f>
        <v>VERDE</v>
      </c>
      <c r="W227" s="22">
        <f>VLOOKUP(F227,[3]Relatório!$A$1:$AK$65536,33,0)</f>
        <v>44628</v>
      </c>
      <c r="X227" s="22">
        <v>44628</v>
      </c>
      <c r="Y227" s="18" t="e">
        <f>#N/A</f>
        <v>#N/A</v>
      </c>
      <c r="AB227" s="15" t="str">
        <f>VLOOKUP(A227,[2]ImportationMaterialProgrammingE!B:X,23,0)</f>
        <v>FINALIZADO</v>
      </c>
      <c r="AC227" s="1" t="str">
        <f>IF(AB227="DTA TRANSP","",VLOOKUP(A227,[2]ImportationMaterialProgrammingE!$B:$V,21,0))</f>
        <v>08/03/2022</v>
      </c>
      <c r="AD227" s="1" t="s">
        <v>628</v>
      </c>
      <c r="AE227" s="1" t="e">
        <f>#N/A</f>
        <v>#N/A</v>
      </c>
      <c r="AF227" s="22">
        <f>VLOOKUP(F227,[3]Relatório!$A$1:$AK$65536,36,0)</f>
        <v>44629</v>
      </c>
      <c r="AG227" s="22">
        <v>44629</v>
      </c>
      <c r="AH227" s="3" t="s">
        <v>457</v>
      </c>
      <c r="AJ227" s="24"/>
      <c r="AK227" s="24"/>
      <c r="AL227" s="24"/>
      <c r="AM227" s="24"/>
    </row>
    <row r="228" spans="1:39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VLOOKUP(A228,[2]ImportationMaterialProgrammingE!B$3:C$1048576,2,0)</f>
        <v xml:space="preserve">540201200 </v>
      </c>
      <c r="F228" s="40">
        <v>540201200</v>
      </c>
      <c r="G228" s="3" t="s">
        <v>585</v>
      </c>
      <c r="H228" s="3" t="s">
        <v>452</v>
      </c>
      <c r="I228" s="17" t="e">
        <f>#N/A</f>
        <v>#N/A</v>
      </c>
      <c r="J228" s="15" t="str">
        <f>IF(VLOOKUP(A228,[2]ImportationMaterialProgrammingE!B$4:U$1048576,20,0)=0,"",VLOOKUP(A228,[2]ImportationMaterialProgrammingE!B$4:U$1048576,20,0))</f>
        <v>14/03/2022</v>
      </c>
      <c r="K228" s="15" t="s">
        <v>631</v>
      </c>
      <c r="L228" s="15" t="str">
        <f>IF(VLOOKUP(A228,[2]ImportationMaterialProgrammingE!B$3:Y$1048576,24,0)&lt;&gt;"","Sim","Não")</f>
        <v>Não</v>
      </c>
      <c r="M228" s="15" t="str">
        <f>IF(VLOOKUP(A228,[2]ImportationMaterialProgrammingE!B:X,23,0)="DTA TRANSP",VLOOKUP(A228,[2]ImportationMaterialProgrammingE!B:V,21,0),"")</f>
        <v/>
      </c>
      <c r="N228" s="15" t="str">
        <f>IF(VLOOKUP(A228,[2]ImportationMaterialProgrammingE!B:Y,24,0)=0,"",VLOOKUP(A228,[2]ImportationMaterialProgrammingE!B:Y,24,0))</f>
        <v/>
      </c>
      <c r="P228" s="3" t="e">
        <f>#N/A</f>
        <v>#N/A</v>
      </c>
      <c r="R228" s="3" t="s">
        <v>586</v>
      </c>
      <c r="S228" s="16" t="str">
        <f>VLOOKUP(A228,[2]ImportationMaterialProgrammingE!B:AN,39,0)</f>
        <v>2204730415</v>
      </c>
      <c r="T228" s="22">
        <f>VLOOKUP(F228,[3]Relatório!$A$1:$AK$65536,29,0)</f>
        <v>44631</v>
      </c>
      <c r="U228" s="22">
        <v>44631</v>
      </c>
      <c r="V228" s="17" t="str">
        <f>VLOOKUP(A228,[2]ImportationMaterialProgrammingE!B:F,5,0)</f>
        <v>VERDE</v>
      </c>
      <c r="W228" s="22">
        <f>VLOOKUP(F228,[3]Relatório!$A$1:$AK$65536,33,0)</f>
        <v>44631</v>
      </c>
      <c r="X228" s="22">
        <v>44631</v>
      </c>
      <c r="Y228" s="18" t="e">
        <f>#N/A</f>
        <v>#N/A</v>
      </c>
      <c r="AB228" s="15" t="str">
        <f>VLOOKUP(A228,[2]ImportationMaterialProgrammingE!B:X,23,0)</f>
        <v>FINALIZADO</v>
      </c>
      <c r="AC228" s="1" t="str">
        <f>IF(AB228="DTA TRANSP","",VLOOKUP(A228,[2]ImportationMaterialProgrammingE!$B:$V,21,0))</f>
        <v>14/03/2022</v>
      </c>
      <c r="AD228" s="1" t="s">
        <v>631</v>
      </c>
      <c r="AE228" s="1" t="e">
        <f>#N/A</f>
        <v>#N/A</v>
      </c>
      <c r="AF228" s="22">
        <f>VLOOKUP(F228,[3]Relatório!$A$1:$AK$65536,36,0)</f>
        <v>44631</v>
      </c>
      <c r="AG228" s="22">
        <v>44631</v>
      </c>
      <c r="AH228" s="3" t="s">
        <v>457</v>
      </c>
      <c r="AJ228" s="24"/>
      <c r="AK228" s="24"/>
      <c r="AL228" s="24"/>
      <c r="AM228" s="24"/>
    </row>
    <row r="229" spans="1:39" hidden="1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VLOOKUP(A229,[2]ImportationMaterialProgrammingE!B$3:C$1048576,2,0)</f>
        <v xml:space="preserve">540201201 </v>
      </c>
      <c r="F229" s="40">
        <v>540201201</v>
      </c>
      <c r="G229" s="3" t="s">
        <v>585</v>
      </c>
      <c r="H229" s="3" t="s">
        <v>452</v>
      </c>
      <c r="I229" s="17" t="e">
        <f>#N/A</f>
        <v>#N/A</v>
      </c>
      <c r="J229" s="15" t="str">
        <f>IF(VLOOKUP(A229,[2]ImportationMaterialProgrammingE!B$4:U$1048576,20,0)=0,"",VLOOKUP(A229,[2]ImportationMaterialProgrammingE!B$4:U$1048576,20,0))</f>
        <v/>
      </c>
      <c r="K229" s="15" t="s">
        <v>587</v>
      </c>
      <c r="L229" s="15" t="str">
        <f>IF(VLOOKUP(A229,[2]ImportationMaterialProgrammingE!B$3:Y$1048576,24,0)&lt;&gt;"","Sim","Não")</f>
        <v>Sim</v>
      </c>
      <c r="M229" s="15" t="str">
        <f>IF(VLOOKUP(A229,[2]ImportationMaterialProgrammingE!B:X,23,0)="DTA TRANSP",VLOOKUP(A229,[2]ImportationMaterialProgrammingE!B:V,21,0),"")</f>
        <v/>
      </c>
      <c r="N229" s="15" t="str">
        <f>IF(VLOOKUP(A229,[2]ImportationMaterialProgrammingE!B:Y,24,0)=0,"",VLOOKUP(A229,[2]ImportationMaterialProgrammingE!B:Y,24,0))</f>
        <v>08/03/2022</v>
      </c>
      <c r="P229" s="3" t="e">
        <f>#N/A</f>
        <v>#N/A</v>
      </c>
      <c r="R229" s="3" t="s">
        <v>586</v>
      </c>
      <c r="S229" s="16" t="str">
        <f>VLOOKUP(A229,[2]ImportationMaterialProgrammingE!B:AN,39,0)</f>
        <v>2204637504</v>
      </c>
      <c r="T229" s="22">
        <f>VLOOKUP(F229,[3]Relatório!$A$1:$AK$65536,29,0)</f>
        <v>44630</v>
      </c>
      <c r="U229" s="22">
        <v>44630</v>
      </c>
      <c r="V229" s="17" t="str">
        <f>VLOOKUP(A229,[2]ImportationMaterialProgrammingE!B:F,5,0)</f>
        <v>VERDE</v>
      </c>
      <c r="W229" s="22">
        <f>VLOOKUP(F229,[3]Relatório!$A$1:$AK$65536,33,0)</f>
        <v>44630</v>
      </c>
      <c r="X229" s="22">
        <v>44630</v>
      </c>
      <c r="Y229" s="18" t="e">
        <f>#N/A</f>
        <v>#N/A</v>
      </c>
      <c r="AB229" s="15" t="str">
        <f>VLOOKUP(A229,[2]ImportationMaterialProgrammingE!B:X,23,0)</f>
        <v>DTA EADI</v>
      </c>
      <c r="AC229" s="1" t="str">
        <f>IF(AB229="DTA TRANSP","",VLOOKUP(A229,[2]ImportationMaterialProgrammingE!$B:$V,21,0))</f>
        <v/>
      </c>
      <c r="AD229" s="1" t="s">
        <v>587</v>
      </c>
      <c r="AE229" s="1" t="e">
        <f>#N/A</f>
        <v>#N/A</v>
      </c>
      <c r="AF229" s="22" t="str">
        <f>VLOOKUP(F229,[3]Relatório!$A$1:$AK$65536,36,0)</f>
        <v/>
      </c>
      <c r="AG229" s="22" t="s">
        <v>587</v>
      </c>
      <c r="AJ229" s="24"/>
      <c r="AK229" s="24"/>
      <c r="AL229" s="24"/>
      <c r="AM229" s="24"/>
    </row>
    <row r="230" spans="1:39" hidden="1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VLOOKUP(A230,[2]ImportationMaterialProgrammingE!B$3:C$1048576,2,0)</f>
        <v xml:space="preserve">540201205 </v>
      </c>
      <c r="F230" s="40">
        <v>540201205</v>
      </c>
      <c r="G230" s="3" t="s">
        <v>585</v>
      </c>
      <c r="H230" s="3" t="s">
        <v>452</v>
      </c>
      <c r="I230" s="17" t="e">
        <f>#N/A</f>
        <v>#N/A</v>
      </c>
      <c r="J230" s="15" t="str">
        <f>IF(VLOOKUP(A230,[2]ImportationMaterialProgrammingE!B$4:U$1048576,20,0)=0,"",VLOOKUP(A230,[2]ImportationMaterialProgrammingE!B$4:U$1048576,20,0))</f>
        <v>22/03/2022</v>
      </c>
      <c r="K230" s="15" t="s">
        <v>605</v>
      </c>
      <c r="L230" s="15" t="str">
        <f>IF(VLOOKUP(A230,[2]ImportationMaterialProgrammingE!B$3:Y$1048576,24,0)&lt;&gt;"","Sim","Não")</f>
        <v>Não</v>
      </c>
      <c r="M230" s="15" t="str">
        <f>IF(VLOOKUP(A230,[2]ImportationMaterialProgrammingE!B:X,23,0)="DTA TRANSP",VLOOKUP(A230,[2]ImportationMaterialProgrammingE!B:V,21,0),"")</f>
        <v/>
      </c>
      <c r="N230" s="15" t="str">
        <f>IF(VLOOKUP(A230,[2]ImportationMaterialProgrammingE!B:Y,24,0)=0,"",VLOOKUP(A230,[2]ImportationMaterialProgrammingE!B:Y,24,0))</f>
        <v/>
      </c>
      <c r="P230" s="3" t="e">
        <f>#N/A</f>
        <v>#N/A</v>
      </c>
      <c r="R230" s="3" t="s">
        <v>586</v>
      </c>
      <c r="S230" s="16" t="str">
        <f>VLOOKUP(A230,[2]ImportationMaterialProgrammingE!B:AN,39,0)</f>
        <v>2203555067</v>
      </c>
      <c r="T230" s="22">
        <f>VLOOKUP(F230,[3]Relatório!$A$1:$AK$65536,29,0)</f>
        <v>44614</v>
      </c>
      <c r="U230" s="22">
        <v>44614</v>
      </c>
      <c r="V230" s="17" t="str">
        <f>VLOOKUP(A230,[2]ImportationMaterialProgrammingE!B:F,5,0)</f>
        <v>VERDE</v>
      </c>
      <c r="W230" s="22">
        <f>VLOOKUP(F230,[3]Relatório!$A$1:$AK$65536,33,0)</f>
        <v>44615</v>
      </c>
      <c r="X230" s="22">
        <v>44615</v>
      </c>
      <c r="Y230" s="18" t="e">
        <f>#N/A</f>
        <v>#N/A</v>
      </c>
      <c r="AB230" s="15" t="str">
        <f>VLOOKUP(A230,[2]ImportationMaterialProgrammingE!B:X,23,0)</f>
        <v/>
      </c>
      <c r="AC230" s="1" t="str">
        <f>IF(AB230="DTA TRANSP","",VLOOKUP(A230,[2]ImportationMaterialProgrammingE!$B:$V,21,0))</f>
        <v/>
      </c>
      <c r="AD230" s="1" t="s">
        <v>587</v>
      </c>
      <c r="AE230" s="1" t="e">
        <f>#N/A</f>
        <v>#N/A</v>
      </c>
      <c r="AF230" s="22" t="str">
        <f>VLOOKUP(F230,[3]Relatório!$A$1:$AK$65536,36,0)</f>
        <v/>
      </c>
      <c r="AG230" s="22" t="s">
        <v>587</v>
      </c>
      <c r="AJ230" s="24"/>
      <c r="AK230" s="24"/>
      <c r="AL230" s="24"/>
      <c r="AM230" s="24"/>
    </row>
    <row r="231" spans="1:39" hidden="1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VLOOKUP(A231,[2]ImportationMaterialProgrammingE!B$3:C$1048576,2,0)</f>
        <v xml:space="preserve">540201202 </v>
      </c>
      <c r="F231" s="40">
        <v>540201202</v>
      </c>
      <c r="G231" s="3" t="s">
        <v>585</v>
      </c>
      <c r="H231" s="3" t="s">
        <v>452</v>
      </c>
      <c r="I231" s="17" t="e">
        <f>#N/A</f>
        <v>#N/A</v>
      </c>
      <c r="J231" s="15" t="str">
        <f>IF(VLOOKUP(A231,[2]ImportationMaterialProgrammingE!B$4:U$1048576,20,0)=0,"",VLOOKUP(A231,[2]ImportationMaterialProgrammingE!B$4:U$1048576,20,0))</f>
        <v/>
      </c>
      <c r="K231" s="15" t="s">
        <v>587</v>
      </c>
      <c r="L231" s="15" t="str">
        <f>IF(VLOOKUP(A231,[2]ImportationMaterialProgrammingE!B$3:Y$1048576,24,0)&lt;&gt;"","Sim","Não")</f>
        <v>Sim</v>
      </c>
      <c r="M231" s="15" t="str">
        <f>IF(VLOOKUP(A231,[2]ImportationMaterialProgrammingE!B:X,23,0)="DTA TRANSP",VLOOKUP(A231,[2]ImportationMaterialProgrammingE!B:V,21,0),"")</f>
        <v/>
      </c>
      <c r="N231" s="15" t="str">
        <f>IF(VLOOKUP(A231,[2]ImportationMaterialProgrammingE!B:Y,24,0)=0,"",VLOOKUP(A231,[2]ImportationMaterialProgrammingE!B:Y,24,0))</f>
        <v>08/03/2022</v>
      </c>
      <c r="P231" s="3" t="e">
        <f>#N/A</f>
        <v>#N/A</v>
      </c>
      <c r="R231" s="3" t="s">
        <v>586</v>
      </c>
      <c r="S231" s="16" t="str">
        <f>VLOOKUP(A231,[2]ImportationMaterialProgrammingE!B:AN,39,0)</f>
        <v>2204637512</v>
      </c>
      <c r="T231" s="22">
        <f>VLOOKUP(F231,[3]Relatório!$A$1:$AK$65536,29,0)</f>
        <v>44630</v>
      </c>
      <c r="U231" s="22">
        <v>44630</v>
      </c>
      <c r="V231" s="17" t="str">
        <f>VLOOKUP(A231,[2]ImportationMaterialProgrammingE!B:F,5,0)</f>
        <v>VERDE</v>
      </c>
      <c r="W231" s="22">
        <f>VLOOKUP(F231,[3]Relatório!$A$1:$AK$65536,33,0)</f>
        <v>44630</v>
      </c>
      <c r="X231" s="22">
        <v>44630</v>
      </c>
      <c r="Y231" s="18" t="e">
        <f>#N/A</f>
        <v>#N/A</v>
      </c>
      <c r="AB231" s="15" t="str">
        <f>VLOOKUP(A231,[2]ImportationMaterialProgrammingE!B:X,23,0)</f>
        <v>DTA EADI</v>
      </c>
      <c r="AC231" s="1" t="str">
        <f>IF(AB231="DTA TRANSP","",VLOOKUP(A231,[2]ImportationMaterialProgrammingE!$B:$V,21,0))</f>
        <v/>
      </c>
      <c r="AD231" s="1" t="s">
        <v>587</v>
      </c>
      <c r="AE231" s="1" t="e">
        <f>#N/A</f>
        <v>#N/A</v>
      </c>
      <c r="AF231" s="22" t="str">
        <f>VLOOKUP(F231,[3]Relatório!$A$1:$AK$65536,36,0)</f>
        <v/>
      </c>
      <c r="AG231" s="22" t="s">
        <v>587</v>
      </c>
      <c r="AJ231" s="24"/>
      <c r="AK231" s="24"/>
      <c r="AL231" s="24"/>
      <c r="AM231" s="24"/>
    </row>
    <row r="232" spans="1:39" hidden="1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VLOOKUP(A232,[2]ImportationMaterialProgrammingE!B$3:C$1048576,2,0)</f>
        <v xml:space="preserve">540201203 </v>
      </c>
      <c r="F232" s="40">
        <v>540201203</v>
      </c>
      <c r="G232" s="3" t="s">
        <v>585</v>
      </c>
      <c r="H232" s="3" t="s">
        <v>452</v>
      </c>
      <c r="I232" s="17" t="e">
        <f>#N/A</f>
        <v>#N/A</v>
      </c>
      <c r="J232" s="15" t="str">
        <f>IF(VLOOKUP(A232,[2]ImportationMaterialProgrammingE!B$4:U$1048576,20,0)=0,"",VLOOKUP(A232,[2]ImportationMaterialProgrammingE!B$4:U$1048576,20,0))</f>
        <v/>
      </c>
      <c r="K232" s="15" t="s">
        <v>587</v>
      </c>
      <c r="L232" s="15" t="str">
        <f>IF(VLOOKUP(A232,[2]ImportationMaterialProgrammingE!B$3:Y$1048576,24,0)&lt;&gt;"","Sim","Não")</f>
        <v>Sim</v>
      </c>
      <c r="M232" s="15" t="str">
        <f>IF(VLOOKUP(A232,[2]ImportationMaterialProgrammingE!B:X,23,0)="DTA TRANSP",VLOOKUP(A232,[2]ImportationMaterialProgrammingE!B:V,21,0),"")</f>
        <v/>
      </c>
      <c r="N232" s="15" t="str">
        <f>IF(VLOOKUP(A232,[2]ImportationMaterialProgrammingE!B:Y,24,0)=0,"",VLOOKUP(A232,[2]ImportationMaterialProgrammingE!B:Y,24,0))</f>
        <v>08/03/2022</v>
      </c>
      <c r="P232" s="3" t="e">
        <f>#N/A</f>
        <v>#N/A</v>
      </c>
      <c r="R232" s="3" t="s">
        <v>586</v>
      </c>
      <c r="S232" s="16" t="str">
        <f>VLOOKUP(A232,[2]ImportationMaterialProgrammingE!B:AN,39,0)</f>
        <v>2204637997</v>
      </c>
      <c r="T232" s="22">
        <f>VLOOKUP(F232,[3]Relatório!$A$1:$AK$65536,29,0)</f>
        <v>44630</v>
      </c>
      <c r="U232" s="22">
        <v>44630</v>
      </c>
      <c r="V232" s="17" t="str">
        <f>VLOOKUP(A232,[2]ImportationMaterialProgrammingE!B:F,5,0)</f>
        <v>VERDE</v>
      </c>
      <c r="W232" s="22">
        <f>VLOOKUP(F232,[3]Relatório!$A$1:$AK$65536,33,0)</f>
        <v>44630</v>
      </c>
      <c r="X232" s="22">
        <v>44630</v>
      </c>
      <c r="Y232" s="18" t="e">
        <f>#N/A</f>
        <v>#N/A</v>
      </c>
      <c r="AB232" s="15" t="str">
        <f>VLOOKUP(A232,[2]ImportationMaterialProgrammingE!B:X,23,0)</f>
        <v>DTA EADI</v>
      </c>
      <c r="AC232" s="1" t="str">
        <f>IF(AB232="DTA TRANSP","",VLOOKUP(A232,[2]ImportationMaterialProgrammingE!$B:$V,21,0))</f>
        <v/>
      </c>
      <c r="AD232" s="1" t="s">
        <v>587</v>
      </c>
      <c r="AE232" s="1" t="e">
        <f>#N/A</f>
        <v>#N/A</v>
      </c>
      <c r="AF232" s="22" t="str">
        <f>VLOOKUP(F232,[3]Relatório!$A$1:$AK$65536,36,0)</f>
        <v/>
      </c>
      <c r="AG232" s="22" t="s">
        <v>587</v>
      </c>
      <c r="AJ232" s="24"/>
      <c r="AK232" s="24"/>
      <c r="AL232" s="24"/>
      <c r="AM232" s="24"/>
    </row>
    <row r="233" spans="1:39" hidden="1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VLOOKUP(A233,[2]ImportationMaterialProgrammingE!B$3:C$1048576,2,0)</f>
        <v xml:space="preserve">540201204 </v>
      </c>
      <c r="F233" s="40">
        <v>540201204</v>
      </c>
      <c r="G233" s="3" t="s">
        <v>585</v>
      </c>
      <c r="H233" s="3" t="s">
        <v>452</v>
      </c>
      <c r="I233" s="17" t="e">
        <f>#N/A</f>
        <v>#N/A</v>
      </c>
      <c r="J233" s="15" t="str">
        <f>IF(VLOOKUP(A233,[2]ImportationMaterialProgrammingE!B$4:U$1048576,20,0)=0,"",VLOOKUP(A233,[2]ImportationMaterialProgrammingE!B$4:U$1048576,20,0))</f>
        <v/>
      </c>
      <c r="K233" s="15" t="s">
        <v>587</v>
      </c>
      <c r="L233" s="15" t="str">
        <f>IF(VLOOKUP(A233,[2]ImportationMaterialProgrammingE!B$3:Y$1048576,24,0)&lt;&gt;"","Sim","Não")</f>
        <v>Sim</v>
      </c>
      <c r="M233" s="15" t="str">
        <f>IF(VLOOKUP(A233,[2]ImportationMaterialProgrammingE!B:X,23,0)="DTA TRANSP",VLOOKUP(A233,[2]ImportationMaterialProgrammingE!B:V,21,0),"")</f>
        <v/>
      </c>
      <c r="N233" s="15" t="str">
        <f>IF(VLOOKUP(A233,[2]ImportationMaterialProgrammingE!B:Y,24,0)=0,"",VLOOKUP(A233,[2]ImportationMaterialProgrammingE!B:Y,24,0))</f>
        <v>08/03/2022</v>
      </c>
      <c r="P233" s="3" t="e">
        <f>#N/A</f>
        <v>#N/A</v>
      </c>
      <c r="R233" s="3" t="s">
        <v>586</v>
      </c>
      <c r="S233" s="16" t="str">
        <f>VLOOKUP(A233,[2]ImportationMaterialProgrammingE!B:AN,39,0)</f>
        <v>2204637539</v>
      </c>
      <c r="T233" s="22">
        <f>VLOOKUP(F233,[3]Relatório!$A$1:$AK$65536,29,0)</f>
        <v>44630</v>
      </c>
      <c r="U233" s="22">
        <v>44630</v>
      </c>
      <c r="V233" s="17" t="str">
        <f>VLOOKUP(A233,[2]ImportationMaterialProgrammingE!B:F,5,0)</f>
        <v>VERDE</v>
      </c>
      <c r="W233" s="22">
        <f>VLOOKUP(F233,[3]Relatório!$A$1:$AK$65536,33,0)</f>
        <v>44630</v>
      </c>
      <c r="X233" s="22">
        <v>44630</v>
      </c>
      <c r="Y233" s="18" t="e">
        <f>#N/A</f>
        <v>#N/A</v>
      </c>
      <c r="AB233" s="15" t="str">
        <f>VLOOKUP(A233,[2]ImportationMaterialProgrammingE!B:X,23,0)</f>
        <v>DTA EADI</v>
      </c>
      <c r="AC233" s="1" t="str">
        <f>IF(AB233="DTA TRANSP","",VLOOKUP(A233,[2]ImportationMaterialProgrammingE!$B:$V,21,0))</f>
        <v/>
      </c>
      <c r="AD233" s="1" t="s">
        <v>587</v>
      </c>
      <c r="AE233" s="1" t="e">
        <f>#N/A</f>
        <v>#N/A</v>
      </c>
      <c r="AF233" s="22" t="str">
        <f>VLOOKUP(F233,[3]Relatório!$A$1:$AK$65536,36,0)</f>
        <v/>
      </c>
      <c r="AG233" s="22" t="s">
        <v>587</v>
      </c>
      <c r="AJ233" s="24"/>
      <c r="AK233" s="24"/>
      <c r="AL233" s="24"/>
      <c r="AM233" s="24"/>
    </row>
    <row r="234" spans="1:39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VLOOKUP(A234,[2]ImportationMaterialProgrammingE!B$3:C$1048576,2,0)</f>
        <v xml:space="preserve">540201206 </v>
      </c>
      <c r="F234" s="40">
        <v>540201206</v>
      </c>
      <c r="G234" s="3" t="s">
        <v>585</v>
      </c>
      <c r="H234" s="3" t="s">
        <v>452</v>
      </c>
      <c r="I234" s="17" t="e">
        <f>#N/A</f>
        <v>#N/A</v>
      </c>
      <c r="J234" s="15" t="str">
        <f>IF(VLOOKUP(A234,[2]ImportationMaterialProgrammingE!B$4:U$1048576,20,0)=0,"",VLOOKUP(A234,[2]ImportationMaterialProgrammingE!B$4:U$1048576,20,0))</f>
        <v>25/02/2022</v>
      </c>
      <c r="K234" s="15" t="s">
        <v>627</v>
      </c>
      <c r="L234" s="15" t="str">
        <f>IF(VLOOKUP(A234,[2]ImportationMaterialProgrammingE!B$3:Y$1048576,24,0)&lt;&gt;"","Sim","Não")</f>
        <v>Não</v>
      </c>
      <c r="M234" s="15" t="str">
        <f>IF(VLOOKUP(A234,[2]ImportationMaterialProgrammingE!B:X,23,0)="DTA TRANSP",VLOOKUP(A234,[2]ImportationMaterialProgrammingE!B:V,21,0),"")</f>
        <v/>
      </c>
      <c r="N234" s="15" t="str">
        <f>IF(VLOOKUP(A234,[2]ImportationMaterialProgrammingE!B:Y,24,0)=0,"",VLOOKUP(A234,[2]ImportationMaterialProgrammingE!B:Y,24,0))</f>
        <v/>
      </c>
      <c r="P234" s="3" t="e">
        <f>#N/A</f>
        <v>#N/A</v>
      </c>
      <c r="R234" s="3" t="s">
        <v>586</v>
      </c>
      <c r="S234" s="16" t="str">
        <f>VLOOKUP(A234,[2]ImportationMaterialProgrammingE!B:AN,39,0)</f>
        <v>2203696523</v>
      </c>
      <c r="T234" s="22">
        <f>VLOOKUP(F234,[3]Relatório!$A$1:$AK$65536,29,0)</f>
        <v>44616</v>
      </c>
      <c r="U234" s="22">
        <v>44616</v>
      </c>
      <c r="V234" s="17" t="str">
        <f>VLOOKUP(A234,[2]ImportationMaterialProgrammingE!B:F,5,0)</f>
        <v>VERDE</v>
      </c>
      <c r="W234" s="22">
        <f>VLOOKUP(F234,[3]Relatório!$A$1:$AK$65536,33,0)</f>
        <v>44616</v>
      </c>
      <c r="X234" s="22">
        <v>44616</v>
      </c>
      <c r="Y234" s="18" t="e">
        <f>#N/A</f>
        <v>#N/A</v>
      </c>
      <c r="AB234" s="15" t="str">
        <f>VLOOKUP(A234,[2]ImportationMaterialProgrammingE!B:X,23,0)</f>
        <v>FINALIZADO</v>
      </c>
      <c r="AC234" s="1" t="str">
        <f>IF(AB234="DTA TRANSP","",VLOOKUP(A234,[2]ImportationMaterialProgrammingE!$B:$V,21,0))</f>
        <v/>
      </c>
      <c r="AD234" s="1" t="s">
        <v>587</v>
      </c>
      <c r="AE234" s="1" t="e">
        <f>#N/A</f>
        <v>#N/A</v>
      </c>
      <c r="AF234" s="22">
        <f>VLOOKUP(F234,[3]Relatório!$A$1:$AK$65536,36,0)</f>
        <v>44616</v>
      </c>
      <c r="AG234" s="22">
        <v>44616</v>
      </c>
      <c r="AH234" s="3" t="s">
        <v>457</v>
      </c>
      <c r="AJ234" s="24"/>
      <c r="AK234" s="24"/>
      <c r="AL234" s="24"/>
      <c r="AM234" s="24"/>
    </row>
    <row r="235" spans="1:39" hidden="1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VLOOKUP(A235,[2]ImportationMaterialProgrammingE!B$3:C$1048576,2,0)</f>
        <v xml:space="preserve">540201207 </v>
      </c>
      <c r="F235" s="40">
        <v>540201207</v>
      </c>
      <c r="G235" s="3" t="s">
        <v>585</v>
      </c>
      <c r="H235" s="3" t="s">
        <v>452</v>
      </c>
      <c r="I235" s="17" t="e">
        <f>#N/A</f>
        <v>#N/A</v>
      </c>
      <c r="J235" s="15" t="str">
        <f>IF(VLOOKUP(A235,[2]ImportationMaterialProgrammingE!B$4:U$1048576,20,0)=0,"",VLOOKUP(A235,[2]ImportationMaterialProgrammingE!B$4:U$1048576,20,0))</f>
        <v/>
      </c>
      <c r="K235" s="15" t="s">
        <v>587</v>
      </c>
      <c r="L235" s="15" t="str">
        <f>IF(VLOOKUP(A235,[2]ImportationMaterialProgrammingE!B$3:Y$1048576,24,0)&lt;&gt;"","Sim","Não")</f>
        <v>Sim</v>
      </c>
      <c r="M235" s="15" t="str">
        <f>IF(VLOOKUP(A235,[2]ImportationMaterialProgrammingE!B:X,23,0)="DTA TRANSP",VLOOKUP(A235,[2]ImportationMaterialProgrammingE!B:V,21,0),"")</f>
        <v/>
      </c>
      <c r="N235" s="15" t="str">
        <f>IF(VLOOKUP(A235,[2]ImportationMaterialProgrammingE!B:Y,24,0)=0,"",VLOOKUP(A235,[2]ImportationMaterialProgrammingE!B:Y,24,0))</f>
        <v>08/03/2022</v>
      </c>
      <c r="P235" s="3" t="e">
        <f>#N/A</f>
        <v>#N/A</v>
      </c>
      <c r="R235" s="3" t="s">
        <v>586</v>
      </c>
      <c r="S235" s="16" t="str">
        <f>VLOOKUP(A235,[2]ImportationMaterialProgrammingE!B:AN,39,0)</f>
        <v>2204637547</v>
      </c>
      <c r="T235" s="22">
        <f>VLOOKUP(F235,[3]Relatório!$A$1:$AK$65536,29,0)</f>
        <v>44630</v>
      </c>
      <c r="U235" s="22">
        <v>44630</v>
      </c>
      <c r="V235" s="17" t="str">
        <f>VLOOKUP(A235,[2]ImportationMaterialProgrammingE!B:F,5,0)</f>
        <v>VERDE</v>
      </c>
      <c r="W235" s="22">
        <f>VLOOKUP(F235,[3]Relatório!$A$1:$AK$65536,33,0)</f>
        <v>44630</v>
      </c>
      <c r="X235" s="22">
        <v>44630</v>
      </c>
      <c r="Y235" s="18" t="e">
        <f>#N/A</f>
        <v>#N/A</v>
      </c>
      <c r="AB235" s="15" t="str">
        <f>VLOOKUP(A235,[2]ImportationMaterialProgrammingE!B:X,23,0)</f>
        <v>DTA EADI</v>
      </c>
      <c r="AC235" s="1" t="str">
        <f>IF(AB235="DTA TRANSP","",VLOOKUP(A235,[2]ImportationMaterialProgrammingE!$B:$V,21,0))</f>
        <v/>
      </c>
      <c r="AD235" s="1" t="s">
        <v>587</v>
      </c>
      <c r="AE235" s="1" t="e">
        <f>#N/A</f>
        <v>#N/A</v>
      </c>
      <c r="AF235" s="22" t="str">
        <f>VLOOKUP(F235,[3]Relatório!$A$1:$AK$65536,36,0)</f>
        <v/>
      </c>
      <c r="AG235" s="22" t="s">
        <v>587</v>
      </c>
      <c r="AJ235" s="24"/>
      <c r="AK235" s="24"/>
      <c r="AL235" s="24"/>
      <c r="AM235" s="24"/>
    </row>
    <row r="236" spans="1:39" hidden="1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VLOOKUP(A236,[2]ImportationMaterialProgrammingE!B$3:C$1048576,2,0)</f>
        <v xml:space="preserve">540201208 </v>
      </c>
      <c r="F236" s="40">
        <v>540201208</v>
      </c>
      <c r="G236" s="3" t="s">
        <v>585</v>
      </c>
      <c r="H236" s="3" t="s">
        <v>452</v>
      </c>
      <c r="I236" s="17" t="e">
        <f>#N/A</f>
        <v>#N/A</v>
      </c>
      <c r="J236" s="15" t="str">
        <f>IF(VLOOKUP(A236,[2]ImportationMaterialProgrammingE!B$4:U$1048576,20,0)=0,"",VLOOKUP(A236,[2]ImportationMaterialProgrammingE!B$4:U$1048576,20,0))</f>
        <v>15/03/2022</v>
      </c>
      <c r="K236" s="15" t="s">
        <v>620</v>
      </c>
      <c r="L236" s="15" t="str">
        <f>IF(VLOOKUP(A236,[2]ImportationMaterialProgrammingE!B$3:Y$1048576,24,0)&lt;&gt;"","Sim","Não")</f>
        <v>Não</v>
      </c>
      <c r="M236" s="15" t="str">
        <f>IF(VLOOKUP(A236,[2]ImportationMaterialProgrammingE!B:X,23,0)="DTA TRANSP",VLOOKUP(A236,[2]ImportationMaterialProgrammingE!B:V,21,0),"")</f>
        <v/>
      </c>
      <c r="N236" s="15" t="str">
        <f>IF(VLOOKUP(A236,[2]ImportationMaterialProgrammingE!B:Y,24,0)=0,"",VLOOKUP(A236,[2]ImportationMaterialProgrammingE!B:Y,24,0))</f>
        <v/>
      </c>
      <c r="P236" s="3" t="e">
        <f>#N/A</f>
        <v>#N/A</v>
      </c>
      <c r="R236" s="3" t="s">
        <v>586</v>
      </c>
      <c r="S236" s="16" t="str">
        <f>VLOOKUP(A236,[2]ImportationMaterialProgrammingE!B:AN,39,0)</f>
        <v>2204730423</v>
      </c>
      <c r="T236" s="22">
        <f>VLOOKUP(F236,[3]Relatório!$A$1:$AK$65536,29,0)</f>
        <v>44631</v>
      </c>
      <c r="U236" s="22">
        <v>44631</v>
      </c>
      <c r="V236" s="17" t="str">
        <f>VLOOKUP(A236,[2]ImportationMaterialProgrammingE!B:F,5,0)</f>
        <v>VERMELHO</v>
      </c>
      <c r="W236" s="22" t="str">
        <f>VLOOKUP(F236,[3]Relatório!$A$1:$AK$65536,33,0)</f>
        <v/>
      </c>
      <c r="X236" s="22" t="s">
        <v>587</v>
      </c>
      <c r="Y236" s="18" t="e">
        <f>#N/A</f>
        <v>#N/A</v>
      </c>
      <c r="AB236" s="15" t="str">
        <f>VLOOKUP(A236,[2]ImportationMaterialProgrammingE!B:X,23,0)</f>
        <v/>
      </c>
      <c r="AC236" s="1" t="str">
        <f>IF(AB236="DTA TRANSP","",VLOOKUP(A236,[2]ImportationMaterialProgrammingE!$B:$V,21,0))</f>
        <v/>
      </c>
      <c r="AD236" s="1" t="s">
        <v>587</v>
      </c>
      <c r="AE236" s="1" t="e">
        <f>#N/A</f>
        <v>#N/A</v>
      </c>
      <c r="AF236" s="22" t="str">
        <f>VLOOKUP(F236,[3]Relatório!$A$1:$AK$65536,36,0)</f>
        <v/>
      </c>
      <c r="AG236" s="22" t="s">
        <v>587</v>
      </c>
      <c r="AJ236" s="24"/>
      <c r="AK236" s="24"/>
      <c r="AL236" s="24"/>
      <c r="AM236" s="24"/>
    </row>
    <row r="237" spans="1:39" hidden="1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VLOOKUP(A237,[2]ImportationMaterialProgrammingE!B$3:C$1048576,2,0)</f>
        <v xml:space="preserve">540201210 </v>
      </c>
      <c r="F237" s="40">
        <v>540201210</v>
      </c>
      <c r="G237" s="3" t="s">
        <v>585</v>
      </c>
      <c r="H237" s="3" t="s">
        <v>452</v>
      </c>
      <c r="I237" s="17" t="e">
        <f>#N/A</f>
        <v>#N/A</v>
      </c>
      <c r="J237" s="15" t="str">
        <f>IF(VLOOKUP(A237,[2]ImportationMaterialProgrammingE!B$4:U$1048576,20,0)=0,"",VLOOKUP(A237,[2]ImportationMaterialProgrammingE!B$4:U$1048576,20,0))</f>
        <v/>
      </c>
      <c r="K237" s="15" t="s">
        <v>587</v>
      </c>
      <c r="L237" s="15" t="str">
        <f>IF(VLOOKUP(A237,[2]ImportationMaterialProgrammingE!B$3:Y$1048576,24,0)&lt;&gt;"","Sim","Não")</f>
        <v>Sim</v>
      </c>
      <c r="M237" s="15" t="str">
        <f>IF(VLOOKUP(A237,[2]ImportationMaterialProgrammingE!B:X,23,0)="DTA TRANSP",VLOOKUP(A237,[2]ImportationMaterialProgrammingE!B:V,21,0),"")</f>
        <v/>
      </c>
      <c r="N237" s="15" t="str">
        <f>IF(VLOOKUP(A237,[2]ImportationMaterialProgrammingE!B:Y,24,0)=0,"",VLOOKUP(A237,[2]ImportationMaterialProgrammingE!B:Y,24,0))</f>
        <v>08/03/2022</v>
      </c>
      <c r="P237" s="3" t="e">
        <f>#N/A</f>
        <v>#N/A</v>
      </c>
      <c r="R237" s="3" t="s">
        <v>456</v>
      </c>
      <c r="S237" s="16" t="str">
        <f>VLOOKUP(A237,[2]ImportationMaterialProgrammingE!B:AN,39,0)</f>
        <v>2204628963</v>
      </c>
      <c r="T237" s="22">
        <f>VLOOKUP(F237,[3]Relatório!$A$1:$AK$65536,29,0)</f>
        <v>44630</v>
      </c>
      <c r="U237" s="22">
        <v>44630</v>
      </c>
      <c r="V237" s="17" t="str">
        <f>VLOOKUP(A237,[2]ImportationMaterialProgrammingE!B:F,5,0)</f>
        <v>VERDE</v>
      </c>
      <c r="W237" s="22">
        <f>VLOOKUP(F237,[3]Relatório!$A$1:$AK$65536,33,0)</f>
        <v>44630</v>
      </c>
      <c r="X237" s="22">
        <v>44630</v>
      </c>
      <c r="Y237" s="18" t="e">
        <f>#N/A</f>
        <v>#N/A</v>
      </c>
      <c r="AB237" s="15" t="str">
        <f>VLOOKUP(A237,[2]ImportationMaterialProgrammingE!B:X,23,0)</f>
        <v>DTA EADI</v>
      </c>
      <c r="AC237" s="1" t="str">
        <f>IF(AB237="DTA TRANSP","",VLOOKUP(A237,[2]ImportationMaterialProgrammingE!$B:$V,21,0))</f>
        <v/>
      </c>
      <c r="AD237" s="1" t="s">
        <v>587</v>
      </c>
      <c r="AE237" s="1" t="e">
        <f>#N/A</f>
        <v>#N/A</v>
      </c>
      <c r="AF237" s="22" t="str">
        <f>VLOOKUP(F237,[3]Relatório!$A$1:$AK$65536,36,0)</f>
        <v/>
      </c>
      <c r="AG237" s="22" t="s">
        <v>587</v>
      </c>
      <c r="AJ237" s="24"/>
      <c r="AK237" s="24"/>
      <c r="AL237" s="24"/>
      <c r="AM237" s="24"/>
    </row>
    <row r="238" spans="1:39" hidden="1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VLOOKUP(A238,[2]ImportationMaterialProgrammingE!B$3:C$1048576,2,0)</f>
        <v xml:space="preserve">540201211 </v>
      </c>
      <c r="F238" s="40">
        <v>540201211</v>
      </c>
      <c r="G238" s="3" t="s">
        <v>585</v>
      </c>
      <c r="H238" s="3" t="s">
        <v>452</v>
      </c>
      <c r="I238" s="17" t="e">
        <f>#N/A</f>
        <v>#N/A</v>
      </c>
      <c r="J238" s="15" t="str">
        <f>IF(VLOOKUP(A238,[2]ImportationMaterialProgrammingE!B$4:U$1048576,20,0)=0,"",VLOOKUP(A238,[2]ImportationMaterialProgrammingE!B$4:U$1048576,20,0))</f>
        <v/>
      </c>
      <c r="K238" s="15" t="s">
        <v>587</v>
      </c>
      <c r="L238" s="15" t="str">
        <f>IF(VLOOKUP(A238,[2]ImportationMaterialProgrammingE!B$3:Y$1048576,24,0)&lt;&gt;"","Sim","Não")</f>
        <v>Sim</v>
      </c>
      <c r="M238" s="15" t="str">
        <f>IF(VLOOKUP(A238,[2]ImportationMaterialProgrammingE!B:X,23,0)="DTA TRANSP",VLOOKUP(A238,[2]ImportationMaterialProgrammingE!B:V,21,0),"")</f>
        <v/>
      </c>
      <c r="N238" s="15" t="str">
        <f>IF(VLOOKUP(A238,[2]ImportationMaterialProgrammingE!B:Y,24,0)=0,"",VLOOKUP(A238,[2]ImportationMaterialProgrammingE!B:Y,24,0))</f>
        <v>08/03/2022</v>
      </c>
      <c r="P238" s="3" t="e">
        <f>#N/A</f>
        <v>#N/A</v>
      </c>
      <c r="R238" s="3" t="s">
        <v>456</v>
      </c>
      <c r="S238" s="16" t="str">
        <f>VLOOKUP(A238,[2]ImportationMaterialProgrammingE!B:AN,39,0)</f>
        <v>2204628971</v>
      </c>
      <c r="T238" s="22">
        <f>VLOOKUP(F238,[3]Relatório!$A$1:$AK$65536,29,0)</f>
        <v>44630</v>
      </c>
      <c r="U238" s="22">
        <v>44630</v>
      </c>
      <c r="V238" s="17" t="str">
        <f>VLOOKUP(A238,[2]ImportationMaterialProgrammingE!B:F,5,0)</f>
        <v>VERDE</v>
      </c>
      <c r="W238" s="22">
        <f>VLOOKUP(F238,[3]Relatório!$A$1:$AK$65536,33,0)</f>
        <v>44630</v>
      </c>
      <c r="X238" s="22">
        <v>44630</v>
      </c>
      <c r="Y238" s="18" t="e">
        <f>#N/A</f>
        <v>#N/A</v>
      </c>
      <c r="AB238" s="15" t="str">
        <f>VLOOKUP(A238,[2]ImportationMaterialProgrammingE!B:X,23,0)</f>
        <v>DTA EADI</v>
      </c>
      <c r="AC238" s="1" t="str">
        <f>IF(AB238="DTA TRANSP","",VLOOKUP(A238,[2]ImportationMaterialProgrammingE!$B:$V,21,0))</f>
        <v/>
      </c>
      <c r="AD238" s="1" t="s">
        <v>587</v>
      </c>
      <c r="AE238" s="1" t="e">
        <f>#N/A</f>
        <v>#N/A</v>
      </c>
      <c r="AF238" s="22" t="str">
        <f>VLOOKUP(F238,[3]Relatório!$A$1:$AK$65536,36,0)</f>
        <v/>
      </c>
      <c r="AG238" s="22" t="s">
        <v>587</v>
      </c>
      <c r="AJ238" s="24"/>
      <c r="AK238" s="24"/>
      <c r="AL238" s="24"/>
      <c r="AM238" s="24"/>
    </row>
    <row r="239" spans="1:39" hidden="1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VLOOKUP(A239,[2]ImportationMaterialProgrammingE!B$3:C$1048576,2,0)</f>
        <v xml:space="preserve">540201212 </v>
      </c>
      <c r="F239" s="40">
        <v>540201212</v>
      </c>
      <c r="G239" s="3" t="s">
        <v>585</v>
      </c>
      <c r="H239" s="3" t="s">
        <v>452</v>
      </c>
      <c r="I239" s="17" t="e">
        <f>#N/A</f>
        <v>#N/A</v>
      </c>
      <c r="J239" s="15" t="str">
        <f>IF(VLOOKUP(A239,[2]ImportationMaterialProgrammingE!B$4:U$1048576,20,0)=0,"",VLOOKUP(A239,[2]ImportationMaterialProgrammingE!B$4:U$1048576,20,0))</f>
        <v>24/03/2022</v>
      </c>
      <c r="K239" s="15" t="s">
        <v>623</v>
      </c>
      <c r="L239" s="15" t="str">
        <f>IF(VLOOKUP(A239,[2]ImportationMaterialProgrammingE!B$3:Y$1048576,24,0)&lt;&gt;"","Sim","Não")</f>
        <v>Não</v>
      </c>
      <c r="M239" s="15" t="str">
        <f>IF(VLOOKUP(A239,[2]ImportationMaterialProgrammingE!B:X,23,0)="DTA TRANSP",VLOOKUP(A239,[2]ImportationMaterialProgrammingE!B:V,21,0),"")</f>
        <v/>
      </c>
      <c r="N239" s="15" t="str">
        <f>IF(VLOOKUP(A239,[2]ImportationMaterialProgrammingE!B:Y,24,0)=0,"",VLOOKUP(A239,[2]ImportationMaterialProgrammingE!B:Y,24,0))</f>
        <v/>
      </c>
      <c r="P239" s="3" t="e">
        <f>#N/A</f>
        <v>#N/A</v>
      </c>
      <c r="R239" s="3" t="s">
        <v>456</v>
      </c>
      <c r="S239" s="16" t="str">
        <f>VLOOKUP(A239,[2]ImportationMaterialProgrammingE!B:AN,39,0)</f>
        <v>2204628980</v>
      </c>
      <c r="T239" s="22">
        <f>VLOOKUP(F239,[3]Relatório!$A$1:$AK$65536,29,0)</f>
        <v>44630</v>
      </c>
      <c r="U239" s="22">
        <v>44630</v>
      </c>
      <c r="V239" s="17" t="str">
        <f>VLOOKUP(A239,[2]ImportationMaterialProgrammingE!B:F,5,0)</f>
        <v>VERDE</v>
      </c>
      <c r="W239" s="22">
        <f>VLOOKUP(F239,[3]Relatório!$A$1:$AK$65536,33,0)</f>
        <v>44630</v>
      </c>
      <c r="X239" s="22">
        <v>44630</v>
      </c>
      <c r="Y239" s="18" t="e">
        <f>#N/A</f>
        <v>#N/A</v>
      </c>
      <c r="AB239" s="15" t="str">
        <f>VLOOKUP(A239,[2]ImportationMaterialProgrammingE!B:X,23,0)</f>
        <v/>
      </c>
      <c r="AC239" s="1" t="str">
        <f>IF(AB239="DTA TRANSP","",VLOOKUP(A239,[2]ImportationMaterialProgrammingE!$B:$V,21,0))</f>
        <v/>
      </c>
      <c r="AD239" s="1" t="s">
        <v>587</v>
      </c>
      <c r="AE239" s="1" t="e">
        <f>#N/A</f>
        <v>#N/A</v>
      </c>
      <c r="AF239" s="22" t="str">
        <f>VLOOKUP(F239,[3]Relatório!$A$1:$AK$65536,36,0)</f>
        <v/>
      </c>
      <c r="AG239" s="22" t="s">
        <v>587</v>
      </c>
      <c r="AJ239" s="24"/>
      <c r="AK239" s="24"/>
      <c r="AL239" s="24"/>
      <c r="AM239" s="24"/>
    </row>
    <row r="240" spans="1:39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VLOOKUP(A240,[2]ImportationMaterialProgrammingE!B$3:C$1048576,2,0)</f>
        <v xml:space="preserve">540201214 </v>
      </c>
      <c r="F240" s="40">
        <v>540201214</v>
      </c>
      <c r="G240" s="3" t="s">
        <v>585</v>
      </c>
      <c r="H240" s="3" t="s">
        <v>452</v>
      </c>
      <c r="I240" s="17" t="e">
        <f>#N/A</f>
        <v>#N/A</v>
      </c>
      <c r="J240" s="15" t="str">
        <f>IF(VLOOKUP(A240,[2]ImportationMaterialProgrammingE!B$4:U$1048576,20,0)=0,"",VLOOKUP(A240,[2]ImportationMaterialProgrammingE!B$4:U$1048576,20,0))</f>
        <v>24/02/2022</v>
      </c>
      <c r="K240" s="15" t="s">
        <v>606</v>
      </c>
      <c r="L240" s="15" t="str">
        <f>IF(VLOOKUP(A240,[2]ImportationMaterialProgrammingE!B$3:Y$1048576,24,0)&lt;&gt;"","Sim","Não")</f>
        <v>Não</v>
      </c>
      <c r="M240" s="15" t="str">
        <f>IF(VLOOKUP(A240,[2]ImportationMaterialProgrammingE!B:X,23,0)="DTA TRANSP",VLOOKUP(A240,[2]ImportationMaterialProgrammingE!B:V,21,0),"")</f>
        <v/>
      </c>
      <c r="N240" s="15" t="str">
        <f>IF(VLOOKUP(A240,[2]ImportationMaterialProgrammingE!B:Y,24,0)=0,"",VLOOKUP(A240,[2]ImportationMaterialProgrammingE!B:Y,24,0))</f>
        <v/>
      </c>
      <c r="P240" s="3" t="e">
        <f>#N/A</f>
        <v>#N/A</v>
      </c>
      <c r="R240" s="3" t="s">
        <v>586</v>
      </c>
      <c r="S240" s="16" t="str">
        <f>VLOOKUP(A240,[2]ImportationMaterialProgrammingE!B:AN,39,0)</f>
        <v>2203656912</v>
      </c>
      <c r="T240" s="22">
        <f>VLOOKUP(F240,[3]Relatório!$A$1:$AK$65536,29,0)</f>
        <v>44615</v>
      </c>
      <c r="U240" s="22">
        <v>44615</v>
      </c>
      <c r="V240" s="17" t="str">
        <f>VLOOKUP(A240,[2]ImportationMaterialProgrammingE!B:F,5,0)</f>
        <v>VERDE</v>
      </c>
      <c r="W240" s="22">
        <f>VLOOKUP(F240,[3]Relatório!$A$1:$AK$65536,33,0)</f>
        <v>44616</v>
      </c>
      <c r="X240" s="22">
        <v>44616</v>
      </c>
      <c r="Y240" s="18" t="e">
        <f>#N/A</f>
        <v>#N/A</v>
      </c>
      <c r="AB240" s="15" t="str">
        <f>VLOOKUP(A240,[2]ImportationMaterialProgrammingE!B:X,23,0)</f>
        <v>FINALIZADO</v>
      </c>
      <c r="AC240" s="1" t="str">
        <f>IF(AB240="DTA TRANSP","",VLOOKUP(A240,[2]ImportationMaterialProgrammingE!$B:$V,21,0))</f>
        <v/>
      </c>
      <c r="AD240" s="1" t="s">
        <v>587</v>
      </c>
      <c r="AE240" s="1" t="e">
        <f>#N/A</f>
        <v>#N/A</v>
      </c>
      <c r="AF240" s="22">
        <f>VLOOKUP(F240,[3]Relatório!$A$1:$AK$65536,36,0)</f>
        <v>44616</v>
      </c>
      <c r="AG240" s="22">
        <v>44616</v>
      </c>
      <c r="AH240" s="3" t="s">
        <v>457</v>
      </c>
      <c r="AJ240" s="24"/>
      <c r="AK240" s="24"/>
      <c r="AL240" s="24"/>
      <c r="AM240" s="24"/>
    </row>
    <row r="241" spans="1:39" hidden="1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VLOOKUP(A241,[2]ImportationMaterialProgrammingE!B$3:C$1048576,2,0)</f>
        <v xml:space="preserve">540201216 </v>
      </c>
      <c r="F241" s="40">
        <v>540201216</v>
      </c>
      <c r="G241" s="3" t="s">
        <v>585</v>
      </c>
      <c r="H241" s="3" t="s">
        <v>452</v>
      </c>
      <c r="I241" s="17" t="e">
        <f>#N/A</f>
        <v>#N/A</v>
      </c>
      <c r="J241" s="15" t="str">
        <f>IF(VLOOKUP(A241,[2]ImportationMaterialProgrammingE!B$4:U$1048576,20,0)=0,"",VLOOKUP(A241,[2]ImportationMaterialProgrammingE!B$4:U$1048576,20,0))</f>
        <v/>
      </c>
      <c r="K241" s="15" t="s">
        <v>587</v>
      </c>
      <c r="L241" s="15" t="str">
        <f>IF(VLOOKUP(A241,[2]ImportationMaterialProgrammingE!B$3:Y$1048576,24,0)&lt;&gt;"","Sim","Não")</f>
        <v>Sim</v>
      </c>
      <c r="M241" s="15" t="str">
        <f>IF(VLOOKUP(A241,[2]ImportationMaterialProgrammingE!B:X,23,0)="DTA TRANSP",VLOOKUP(A241,[2]ImportationMaterialProgrammingE!B:V,21,0),"")</f>
        <v/>
      </c>
      <c r="N241" s="15" t="str">
        <f>IF(VLOOKUP(A241,[2]ImportationMaterialProgrammingE!B:Y,24,0)=0,"",VLOOKUP(A241,[2]ImportationMaterialProgrammingE!B:Y,24,0))</f>
        <v>08/03/2022</v>
      </c>
      <c r="P241" s="3" t="e">
        <f>#N/A</f>
        <v>#N/A</v>
      </c>
      <c r="R241" s="3" t="s">
        <v>456</v>
      </c>
      <c r="S241" s="16" t="str">
        <f>VLOOKUP(A241,[2]ImportationMaterialProgrammingE!B:AN,39,0)</f>
        <v>2204629110</v>
      </c>
      <c r="T241" s="22">
        <f>VLOOKUP(F241,[3]Relatório!$A$1:$AK$65536,29,0)</f>
        <v>44630</v>
      </c>
      <c r="U241" s="22">
        <v>44630</v>
      </c>
      <c r="V241" s="17" t="str">
        <f>VLOOKUP(A241,[2]ImportationMaterialProgrammingE!B:F,5,0)</f>
        <v>VERDE</v>
      </c>
      <c r="W241" s="22">
        <f>VLOOKUP(F241,[3]Relatório!$A$1:$AK$65536,33,0)</f>
        <v>44630</v>
      </c>
      <c r="X241" s="22">
        <v>44630</v>
      </c>
      <c r="Y241" s="18" t="e">
        <f>#N/A</f>
        <v>#N/A</v>
      </c>
      <c r="AB241" s="15" t="str">
        <f>VLOOKUP(A241,[2]ImportationMaterialProgrammingE!B:X,23,0)</f>
        <v>DTA EADI</v>
      </c>
      <c r="AC241" s="1" t="str">
        <f>IF(AB241="DTA TRANSP","",VLOOKUP(A241,[2]ImportationMaterialProgrammingE!$B:$V,21,0))</f>
        <v/>
      </c>
      <c r="AD241" s="1" t="s">
        <v>587</v>
      </c>
      <c r="AE241" s="1" t="e">
        <f>#N/A</f>
        <v>#N/A</v>
      </c>
      <c r="AF241" s="22" t="str">
        <f>VLOOKUP(F241,[3]Relatório!$A$1:$AK$65536,36,0)</f>
        <v/>
      </c>
      <c r="AG241" s="22" t="s">
        <v>587</v>
      </c>
      <c r="AJ241" s="24"/>
      <c r="AK241" s="24"/>
      <c r="AL241" s="24"/>
      <c r="AM241" s="24"/>
    </row>
    <row r="242" spans="1:39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VLOOKUP(A242,[2]ImportationMaterialProgrammingE!B$3:C$1048576,2,0)</f>
        <v xml:space="preserve">540201217 </v>
      </c>
      <c r="F242" s="40">
        <v>540201217</v>
      </c>
      <c r="G242" s="3" t="s">
        <v>585</v>
      </c>
      <c r="H242" s="3" t="s">
        <v>452</v>
      </c>
      <c r="I242" s="17" t="e">
        <f>#N/A</f>
        <v>#N/A</v>
      </c>
      <c r="J242" s="15" t="str">
        <f>IF(VLOOKUP(A242,[2]ImportationMaterialProgrammingE!B$4:U$1048576,20,0)=0,"",VLOOKUP(A242,[2]ImportationMaterialProgrammingE!B$4:U$1048576,20,0))</f>
        <v>08/03/2022</v>
      </c>
      <c r="K242" s="15" t="s">
        <v>628</v>
      </c>
      <c r="L242" s="15" t="str">
        <f>IF(VLOOKUP(A242,[2]ImportationMaterialProgrammingE!B$3:Y$1048576,24,0)&lt;&gt;"","Sim","Não")</f>
        <v>Não</v>
      </c>
      <c r="M242" s="15" t="str">
        <f>IF(VLOOKUP(A242,[2]ImportationMaterialProgrammingE!B:X,23,0)="DTA TRANSP",VLOOKUP(A242,[2]ImportationMaterialProgrammingE!B:V,21,0),"")</f>
        <v/>
      </c>
      <c r="N242" s="15" t="str">
        <f>IF(VLOOKUP(A242,[2]ImportationMaterialProgrammingE!B:Y,24,0)=0,"",VLOOKUP(A242,[2]ImportationMaterialProgrammingE!B:Y,24,0))</f>
        <v/>
      </c>
      <c r="P242" s="3" t="e">
        <f>#N/A</f>
        <v>#N/A</v>
      </c>
      <c r="R242" s="3" t="s">
        <v>456</v>
      </c>
      <c r="S242" s="16" t="str">
        <f>VLOOKUP(A242,[2]ImportationMaterialProgrammingE!B:AN,39,0)</f>
        <v>2204337802</v>
      </c>
      <c r="T242" s="22">
        <f>VLOOKUP(F242,[3]Relatório!$A$1:$AK$65536,29,0)</f>
        <v>44627</v>
      </c>
      <c r="U242" s="22">
        <v>44627</v>
      </c>
      <c r="V242" s="17" t="str">
        <f>VLOOKUP(A242,[2]ImportationMaterialProgrammingE!B:F,5,0)</f>
        <v>VERDE</v>
      </c>
      <c r="W242" s="22">
        <f>VLOOKUP(F242,[3]Relatório!$A$1:$AK$65536,33,0)</f>
        <v>44628</v>
      </c>
      <c r="X242" s="22">
        <v>44628</v>
      </c>
      <c r="Y242" s="18" t="e">
        <f>#N/A</f>
        <v>#N/A</v>
      </c>
      <c r="AB242" s="15" t="str">
        <f>VLOOKUP(A242,[2]ImportationMaterialProgrammingE!B:X,23,0)</f>
        <v>FINALIZADO</v>
      </c>
      <c r="AC242" s="1" t="str">
        <f>IF(AB242="DTA TRANSP","",VLOOKUP(A242,[2]ImportationMaterialProgrammingE!$B:$V,21,0))</f>
        <v>08/03/2022</v>
      </c>
      <c r="AD242" s="1" t="s">
        <v>628</v>
      </c>
      <c r="AE242" s="1" t="e">
        <f>#N/A</f>
        <v>#N/A</v>
      </c>
      <c r="AF242" s="22">
        <f>VLOOKUP(F242,[3]Relatório!$A$1:$AK$65536,36,0)</f>
        <v>44628</v>
      </c>
      <c r="AG242" s="22">
        <v>44628</v>
      </c>
      <c r="AH242" s="3" t="s">
        <v>457</v>
      </c>
      <c r="AJ242" s="24"/>
      <c r="AK242" s="24"/>
      <c r="AL242" s="24"/>
      <c r="AM242" s="24"/>
    </row>
    <row r="243" spans="1:39" hidden="1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VLOOKUP(A243,[2]ImportationMaterialProgrammingE!B$3:C$1048576,2,0)</f>
        <v xml:space="preserve">540201196 </v>
      </c>
      <c r="F243" s="40">
        <v>540201196</v>
      </c>
      <c r="G243" s="3" t="s">
        <v>585</v>
      </c>
      <c r="H243" s="3" t="s">
        <v>452</v>
      </c>
      <c r="I243" s="17" t="e">
        <f>#N/A</f>
        <v>#N/A</v>
      </c>
      <c r="J243" s="15" t="str">
        <f>IF(VLOOKUP(A243,[2]ImportationMaterialProgrammingE!B$4:U$1048576,20,0)=0,"",VLOOKUP(A243,[2]ImportationMaterialProgrammingE!B$4:U$1048576,20,0))</f>
        <v/>
      </c>
      <c r="K243" s="15" t="s">
        <v>587</v>
      </c>
      <c r="L243" s="15" t="str">
        <f>IF(VLOOKUP(A243,[2]ImportationMaterialProgrammingE!B$3:Y$1048576,24,0)&lt;&gt;"","Sim","Não")</f>
        <v>Não</v>
      </c>
      <c r="M243" s="15" t="str">
        <f>IF(VLOOKUP(A243,[2]ImportationMaterialProgrammingE!B:X,23,0)="DTA TRANSP",VLOOKUP(A243,[2]ImportationMaterialProgrammingE!B:V,21,0),"")</f>
        <v/>
      </c>
      <c r="N243" s="15" t="str">
        <f>IF(VLOOKUP(A243,[2]ImportationMaterialProgrammingE!B:Y,24,0)=0,"",VLOOKUP(A243,[2]ImportationMaterialProgrammingE!B:Y,24,0))</f>
        <v/>
      </c>
      <c r="P243" s="3" t="e">
        <f>#N/A</f>
        <v>#N/A</v>
      </c>
      <c r="R243" s="3" t="s">
        <v>586</v>
      </c>
      <c r="S243" s="16" t="str">
        <f>VLOOKUP(A243,[2]ImportationMaterialProgrammingE!B:AN,39,0)</f>
        <v>2204435316</v>
      </c>
      <c r="T243" s="22">
        <f>VLOOKUP(F243,[3]Relatório!$A$1:$AK$65536,29,0)</f>
        <v>44628</v>
      </c>
      <c r="U243" s="22">
        <v>44628</v>
      </c>
      <c r="V243" s="17" t="str">
        <f>VLOOKUP(A243,[2]ImportationMaterialProgrammingE!B:F,5,0)</f>
        <v>VERMELHO</v>
      </c>
      <c r="W243" s="22" t="str">
        <f>VLOOKUP(F243,[3]Relatório!$A$1:$AK$65536,33,0)</f>
        <v/>
      </c>
      <c r="X243" s="22" t="s">
        <v>587</v>
      </c>
      <c r="Y243" s="18" t="e">
        <f>#N/A</f>
        <v>#N/A</v>
      </c>
      <c r="AB243" s="15" t="str">
        <f>VLOOKUP(A243,[2]ImportationMaterialProgrammingE!B:X,23,0)</f>
        <v/>
      </c>
      <c r="AC243" s="1" t="str">
        <f>IF(AB243="DTA TRANSP","",VLOOKUP(A243,[2]ImportationMaterialProgrammingE!$B:$V,21,0))</f>
        <v/>
      </c>
      <c r="AD243" s="1" t="s">
        <v>587</v>
      </c>
      <c r="AE243" s="1" t="e">
        <f>#N/A</f>
        <v>#N/A</v>
      </c>
      <c r="AF243" s="22" t="str">
        <f>VLOOKUP(F243,[3]Relatório!$A$1:$AK$65536,36,0)</f>
        <v/>
      </c>
      <c r="AG243" s="22" t="s">
        <v>587</v>
      </c>
      <c r="AJ243" s="24"/>
      <c r="AK243" s="24"/>
      <c r="AL243" s="24"/>
      <c r="AM243" s="24"/>
    </row>
    <row r="244" spans="1:39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VLOOKUP(A244,[2]ImportationMaterialProgrammingE!B$3:C$1048576,2,0)</f>
        <v xml:space="preserve">540201218 </v>
      </c>
      <c r="F244" s="40">
        <v>540201218</v>
      </c>
      <c r="G244" s="3" t="s">
        <v>585</v>
      </c>
      <c r="H244" s="3" t="s">
        <v>452</v>
      </c>
      <c r="I244" s="17" t="e">
        <f>#N/A</f>
        <v>#N/A</v>
      </c>
      <c r="J244" s="15" t="str">
        <f>IF(VLOOKUP(A244,[2]ImportationMaterialProgrammingE!B$4:U$1048576,20,0)=0,"",VLOOKUP(A244,[2]ImportationMaterialProgrammingE!B$4:U$1048576,20,0))</f>
        <v>15/03/2022</v>
      </c>
      <c r="K244" s="15" t="s">
        <v>620</v>
      </c>
      <c r="L244" s="15" t="str">
        <f>IF(VLOOKUP(A244,[2]ImportationMaterialProgrammingE!B$3:Y$1048576,24,0)&lt;&gt;"","Sim","Não")</f>
        <v>Sim</v>
      </c>
      <c r="M244" s="15" t="str">
        <f>IF(VLOOKUP(A244,[2]ImportationMaterialProgrammingE!B:X,23,0)="DTA TRANSP",VLOOKUP(A244,[2]ImportationMaterialProgrammingE!B:V,21,0),"")</f>
        <v/>
      </c>
      <c r="N244" s="15" t="str">
        <f>IF(VLOOKUP(A244,[2]ImportationMaterialProgrammingE!B:Y,24,0)=0,"",VLOOKUP(A244,[2]ImportationMaterialProgrammingE!B:Y,24,0))</f>
        <v>08/03/2022</v>
      </c>
      <c r="P244" s="3" t="e">
        <f>#N/A</f>
        <v>#N/A</v>
      </c>
      <c r="R244" s="3" t="s">
        <v>456</v>
      </c>
      <c r="S244" s="16" t="str">
        <f>VLOOKUP(A244,[2]ImportationMaterialProgrammingE!B:AN,39,0)</f>
        <v>2204629129</v>
      </c>
      <c r="T244" s="22">
        <f>VLOOKUP(F244,[3]Relatório!$A$1:$AK$65536,29,0)</f>
        <v>44630</v>
      </c>
      <c r="U244" s="22">
        <v>44630</v>
      </c>
      <c r="V244" s="17" t="str">
        <f>VLOOKUP(A244,[2]ImportationMaterialProgrammingE!B:F,5,0)</f>
        <v>VERDE</v>
      </c>
      <c r="W244" s="22">
        <f>VLOOKUP(F244,[3]Relatório!$A$1:$AK$65536,33,0)</f>
        <v>44630</v>
      </c>
      <c r="X244" s="22">
        <v>44630</v>
      </c>
      <c r="Y244" s="18" t="e">
        <f>#N/A</f>
        <v>#N/A</v>
      </c>
      <c r="AB244" s="15" t="str">
        <f>VLOOKUP(A244,[2]ImportationMaterialProgrammingE!B:X,23,0)</f>
        <v>FINALIZADO</v>
      </c>
      <c r="AC244" s="1" t="str">
        <f>IF(AB244="DTA TRANSP","",VLOOKUP(A244,[2]ImportationMaterialProgrammingE!$B:$V,21,0))</f>
        <v>15/03/2022</v>
      </c>
      <c r="AD244" s="1" t="s">
        <v>620</v>
      </c>
      <c r="AE244" s="1" t="e">
        <f>#N/A</f>
        <v>#N/A</v>
      </c>
      <c r="AF244" s="22">
        <f>VLOOKUP(F244,[3]Relatório!$A$1:$AK$65536,36,0)</f>
        <v>44634</v>
      </c>
      <c r="AG244" s="22">
        <v>44634</v>
      </c>
      <c r="AH244" s="3" t="s">
        <v>457</v>
      </c>
      <c r="AJ244" s="24"/>
      <c r="AK244" s="24"/>
      <c r="AL244" s="24"/>
      <c r="AM244" s="24"/>
    </row>
    <row r="245" spans="1:39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VLOOKUP(A245,[2]ImportationMaterialProgrammingE!B$3:C$1048576,2,0)</f>
        <v xml:space="preserve">540201209 </v>
      </c>
      <c r="F245" s="40">
        <v>540201209</v>
      </c>
      <c r="G245" s="3" t="s">
        <v>585</v>
      </c>
      <c r="H245" s="3" t="s">
        <v>452</v>
      </c>
      <c r="I245" s="17" t="e">
        <f>#N/A</f>
        <v>#N/A</v>
      </c>
      <c r="J245" s="15" t="str">
        <f>IF(VLOOKUP(A245,[2]ImportationMaterialProgrammingE!B$4:U$1048576,20,0)=0,"",VLOOKUP(A245,[2]ImportationMaterialProgrammingE!B$4:U$1048576,20,0))</f>
        <v>23/02/2022</v>
      </c>
      <c r="K245" s="15" t="s">
        <v>603</v>
      </c>
      <c r="L245" s="15" t="str">
        <f>IF(VLOOKUP(A245,[2]ImportationMaterialProgrammingE!B$3:Y$1048576,24,0)&lt;&gt;"","Sim","Não")</f>
        <v>Não</v>
      </c>
      <c r="M245" s="15" t="str">
        <f>IF(VLOOKUP(A245,[2]ImportationMaterialProgrammingE!B:X,23,0)="DTA TRANSP",VLOOKUP(A245,[2]ImportationMaterialProgrammingE!B:V,21,0),"")</f>
        <v/>
      </c>
      <c r="N245" s="15" t="str">
        <f>IF(VLOOKUP(A245,[2]ImportationMaterialProgrammingE!B:Y,24,0)=0,"",VLOOKUP(A245,[2]ImportationMaterialProgrammingE!B:Y,24,0))</f>
        <v/>
      </c>
      <c r="P245" s="3" t="e">
        <f>#N/A</f>
        <v>#N/A</v>
      </c>
      <c r="R245" s="3" t="s">
        <v>586</v>
      </c>
      <c r="S245" s="16" t="str">
        <f>VLOOKUP(A245,[2]ImportationMaterialProgrammingE!B:AN,39,0)</f>
        <v>2203555075</v>
      </c>
      <c r="T245" s="22">
        <f>VLOOKUP(F245,[3]Relatório!$A$1:$AK$65536,29,0)</f>
        <v>44614</v>
      </c>
      <c r="U245" s="22">
        <v>44614</v>
      </c>
      <c r="V245" s="17" t="str">
        <f>VLOOKUP(A245,[2]ImportationMaterialProgrammingE!B:F,5,0)</f>
        <v>VERDE</v>
      </c>
      <c r="W245" s="22">
        <f>VLOOKUP(F245,[3]Relatório!$A$1:$AK$65536,33,0)</f>
        <v>44615</v>
      </c>
      <c r="X245" s="22">
        <v>44615</v>
      </c>
      <c r="Y245" s="18" t="e">
        <f>#N/A</f>
        <v>#N/A</v>
      </c>
      <c r="AB245" s="15" t="str">
        <f>VLOOKUP(A245,[2]ImportationMaterialProgrammingE!B:X,23,0)</f>
        <v>FINALIZADO</v>
      </c>
      <c r="AC245" s="1" t="str">
        <f>IF(AB245="DTA TRANSP","",VLOOKUP(A245,[2]ImportationMaterialProgrammingE!$B:$V,21,0))</f>
        <v/>
      </c>
      <c r="AD245" s="1" t="s">
        <v>587</v>
      </c>
      <c r="AE245" s="1" t="e">
        <f>#N/A</f>
        <v>#N/A</v>
      </c>
      <c r="AF245" s="22">
        <f>VLOOKUP(F245,[3]Relatório!$A$1:$AK$65536,36,0)</f>
        <v>44615</v>
      </c>
      <c r="AG245" s="22">
        <v>44615</v>
      </c>
      <c r="AH245" s="3" t="s">
        <v>457</v>
      </c>
      <c r="AJ245" s="24"/>
      <c r="AK245" s="24"/>
      <c r="AL245" s="24"/>
      <c r="AM245" s="24"/>
    </row>
    <row r="246" spans="1:39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VLOOKUP(A246,[2]ImportationMaterialProgrammingE!B$3:C$1048576,2,0)</f>
        <v xml:space="preserve">540201219 </v>
      </c>
      <c r="F246" s="40">
        <v>540201219</v>
      </c>
      <c r="G246" s="3" t="s">
        <v>585</v>
      </c>
      <c r="H246" s="3" t="s">
        <v>452</v>
      </c>
      <c r="I246" s="17" t="e">
        <f>#N/A</f>
        <v>#N/A</v>
      </c>
      <c r="J246" s="15" t="str">
        <f>IF(VLOOKUP(A246,[2]ImportationMaterialProgrammingE!B$4:U$1048576,20,0)=0,"",VLOOKUP(A246,[2]ImportationMaterialProgrammingE!B$4:U$1048576,20,0))</f>
        <v>21/03/2022</v>
      </c>
      <c r="K246" s="15" t="s">
        <v>612</v>
      </c>
      <c r="L246" s="15" t="str">
        <f>IF(VLOOKUP(A246,[2]ImportationMaterialProgrammingE!B$3:Y$1048576,24,0)&lt;&gt;"","Sim","Não")</f>
        <v>Não</v>
      </c>
      <c r="M246" s="15" t="str">
        <f>IF(VLOOKUP(A246,[2]ImportationMaterialProgrammingE!B:X,23,0)="DTA TRANSP",VLOOKUP(A246,[2]ImportationMaterialProgrammingE!B:V,21,0),"")</f>
        <v/>
      </c>
      <c r="N246" s="15" t="str">
        <f>IF(VLOOKUP(A246,[2]ImportationMaterialProgrammingE!B:Y,24,0)=0,"",VLOOKUP(A246,[2]ImportationMaterialProgrammingE!B:Y,24,0))</f>
        <v/>
      </c>
      <c r="P246" s="3" t="e">
        <f>#N/A</f>
        <v>#N/A</v>
      </c>
      <c r="R246" s="3" t="s">
        <v>586</v>
      </c>
      <c r="S246" s="16" t="str">
        <f>VLOOKUP(A246,[2]ImportationMaterialProgrammingE!B:AN,39,0)</f>
        <v>2204356211</v>
      </c>
      <c r="T246" s="22">
        <f>VLOOKUP(F246,[3]Relatório!$A$1:$AK$65536,29,0)</f>
        <v>44627</v>
      </c>
      <c r="U246" s="22">
        <v>44627</v>
      </c>
      <c r="V246" s="17" t="str">
        <f>VLOOKUP(A246,[2]ImportationMaterialProgrammingE!B:F,5,0)</f>
        <v>VERDE</v>
      </c>
      <c r="W246" s="22">
        <f>VLOOKUP(F246,[3]Relatório!$A$1:$AK$65536,33,0)</f>
        <v>44628</v>
      </c>
      <c r="X246" s="22">
        <v>44628</v>
      </c>
      <c r="Y246" s="18" t="e">
        <f>#N/A</f>
        <v>#N/A</v>
      </c>
      <c r="AB246" s="15" t="str">
        <f>VLOOKUP(A246,[2]ImportationMaterialProgrammingE!B:X,23,0)</f>
        <v/>
      </c>
      <c r="AC246" s="1" t="str">
        <f>IF(AB246="DTA TRANSP","",VLOOKUP(A246,[2]ImportationMaterialProgrammingE!$B:$V,21,0))</f>
        <v/>
      </c>
      <c r="AD246" s="1" t="s">
        <v>587</v>
      </c>
      <c r="AE246" s="1" t="e">
        <f>#N/A</f>
        <v>#N/A</v>
      </c>
      <c r="AF246" s="22">
        <f>VLOOKUP(F246,[3]Relatório!$A$1:$AK$65536,36,0)</f>
        <v>44641</v>
      </c>
      <c r="AG246" s="22">
        <v>44641</v>
      </c>
      <c r="AJ246" s="24"/>
      <c r="AK246" s="24"/>
      <c r="AL246" s="24"/>
      <c r="AM246" s="24"/>
    </row>
    <row r="247" spans="1:39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VLOOKUP(A247,[2]ImportationMaterialProgrammingE!B$3:C$1048576,2,0)</f>
        <v xml:space="preserve">540201231 </v>
      </c>
      <c r="F247" s="40">
        <v>540201231</v>
      </c>
      <c r="G247" s="3" t="s">
        <v>585</v>
      </c>
      <c r="H247" s="3" t="s">
        <v>452</v>
      </c>
      <c r="I247" s="17" t="e">
        <f>#N/A</f>
        <v>#N/A</v>
      </c>
      <c r="J247" s="15" t="str">
        <f>IF(VLOOKUP(A247,[2]ImportationMaterialProgrammingE!B$4:U$1048576,20,0)=0,"",VLOOKUP(A247,[2]ImportationMaterialProgrammingE!B$4:U$1048576,20,0))</f>
        <v>10/03/2022</v>
      </c>
      <c r="K247" s="15" t="s">
        <v>610</v>
      </c>
      <c r="L247" s="15" t="str">
        <f>IF(VLOOKUP(A247,[2]ImportationMaterialProgrammingE!B$3:Y$1048576,24,0)&lt;&gt;"","Sim","Não")</f>
        <v>Não</v>
      </c>
      <c r="M247" s="15" t="str">
        <f>IF(VLOOKUP(A247,[2]ImportationMaterialProgrammingE!B:X,23,0)="DTA TRANSP",VLOOKUP(A247,[2]ImportationMaterialProgrammingE!B:V,21,0),"")</f>
        <v/>
      </c>
      <c r="N247" s="15" t="str">
        <f>IF(VLOOKUP(A247,[2]ImportationMaterialProgrammingE!B:Y,24,0)=0,"",VLOOKUP(A247,[2]ImportationMaterialProgrammingE!B:Y,24,0))</f>
        <v/>
      </c>
      <c r="P247" s="3" t="e">
        <f>#N/A</f>
        <v>#N/A</v>
      </c>
      <c r="R247" s="3" t="s">
        <v>456</v>
      </c>
      <c r="S247" s="16" t="str">
        <f>VLOOKUP(A247,[2]ImportationMaterialProgrammingE!B:AN,39,0)</f>
        <v>2204531293</v>
      </c>
      <c r="T247" s="22">
        <f>VLOOKUP(F247,[3]Relatório!$A$1:$AK$65536,29,0)</f>
        <v>44629</v>
      </c>
      <c r="U247" s="22">
        <v>44629</v>
      </c>
      <c r="V247" s="17" t="str">
        <f>VLOOKUP(A247,[2]ImportationMaterialProgrammingE!B:F,5,0)</f>
        <v>VERDE</v>
      </c>
      <c r="W247" s="22">
        <f>VLOOKUP(F247,[3]Relatório!$A$1:$AK$65536,33,0)</f>
        <v>44629</v>
      </c>
      <c r="X247" s="22">
        <v>44629</v>
      </c>
      <c r="Y247" s="18" t="e">
        <f>#N/A</f>
        <v>#N/A</v>
      </c>
      <c r="AB247" s="15" t="str">
        <f>VLOOKUP(A247,[2]ImportationMaterialProgrammingE!B:X,23,0)</f>
        <v>FINALIZADO</v>
      </c>
      <c r="AC247" s="1" t="str">
        <f>IF(AB247="DTA TRANSP","",VLOOKUP(A247,[2]ImportationMaterialProgrammingE!$B:$V,21,0))</f>
        <v>10/03/2022</v>
      </c>
      <c r="AD247" s="1" t="s">
        <v>610</v>
      </c>
      <c r="AE247" s="1" t="e">
        <f>#N/A</f>
        <v>#N/A</v>
      </c>
      <c r="AF247" s="22">
        <f>VLOOKUP(F247,[3]Relatório!$A$1:$AK$65536,36,0)</f>
        <v>44629</v>
      </c>
      <c r="AG247" s="22">
        <v>44629</v>
      </c>
      <c r="AH247" s="3" t="s">
        <v>457</v>
      </c>
      <c r="AJ247" s="24"/>
      <c r="AK247" s="24"/>
      <c r="AL247" s="24"/>
      <c r="AM247" s="24"/>
    </row>
    <row r="248" spans="1:39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VLOOKUP(A248,[2]ImportationMaterialProgrammingE!B$3:C$1048576,2,0)</f>
        <v xml:space="preserve">540201232 </v>
      </c>
      <c r="F248" s="40">
        <v>540201232</v>
      </c>
      <c r="G248" s="3" t="s">
        <v>585</v>
      </c>
      <c r="H248" s="3" t="s">
        <v>452</v>
      </c>
      <c r="I248" s="17" t="e">
        <f>#N/A</f>
        <v>#N/A</v>
      </c>
      <c r="J248" s="15" t="str">
        <f>IF(VLOOKUP(A248,[2]ImportationMaterialProgrammingE!B$4:U$1048576,20,0)=0,"",VLOOKUP(A248,[2]ImportationMaterialProgrammingE!B$4:U$1048576,20,0))</f>
        <v>11/03/2022</v>
      </c>
      <c r="K248" s="15" t="s">
        <v>607</v>
      </c>
      <c r="L248" s="15" t="str">
        <f>IF(VLOOKUP(A248,[2]ImportationMaterialProgrammingE!B$3:Y$1048576,24,0)&lt;&gt;"","Sim","Não")</f>
        <v>Não</v>
      </c>
      <c r="M248" s="15" t="str">
        <f>IF(VLOOKUP(A248,[2]ImportationMaterialProgrammingE!B:X,23,0)="DTA TRANSP",VLOOKUP(A248,[2]ImportationMaterialProgrammingE!B:V,21,0),"")</f>
        <v/>
      </c>
      <c r="N248" s="15" t="str">
        <f>IF(VLOOKUP(A248,[2]ImportationMaterialProgrammingE!B:Y,24,0)=0,"",VLOOKUP(A248,[2]ImportationMaterialProgrammingE!B:Y,24,0))</f>
        <v/>
      </c>
      <c r="P248" s="3" t="e">
        <f>#N/A</f>
        <v>#N/A</v>
      </c>
      <c r="R248" s="3" t="s">
        <v>586</v>
      </c>
      <c r="S248" s="16" t="str">
        <f>VLOOKUP(A248,[2]ImportationMaterialProgrammingE!B:AN,39,0)</f>
        <v>2204686254</v>
      </c>
      <c r="T248" s="22">
        <f>VLOOKUP(F248,[3]Relatório!$A$1:$AK$65536,29,0)</f>
        <v>44630</v>
      </c>
      <c r="U248" s="22">
        <v>44630</v>
      </c>
      <c r="V248" s="17" t="str">
        <f>VLOOKUP(A248,[2]ImportationMaterialProgrammingE!B:F,5,0)</f>
        <v>VERDE</v>
      </c>
      <c r="W248" s="22">
        <f>VLOOKUP(F248,[3]Relatório!$A$1:$AK$65536,33,0)</f>
        <v>44631</v>
      </c>
      <c r="X248" s="22">
        <v>44631</v>
      </c>
      <c r="Y248" s="18" t="e">
        <f>#N/A</f>
        <v>#N/A</v>
      </c>
      <c r="AB248" s="15" t="str">
        <f>VLOOKUP(A248,[2]ImportationMaterialProgrammingE!B:X,23,0)</f>
        <v>FINALIZADO</v>
      </c>
      <c r="AC248" s="1" t="str">
        <f>IF(AB248="DTA TRANSP","",VLOOKUP(A248,[2]ImportationMaterialProgrammingE!$B:$V,21,0))</f>
        <v>11/03/2022</v>
      </c>
      <c r="AD248" s="1" t="s">
        <v>607</v>
      </c>
      <c r="AE248" s="1" t="e">
        <f>#N/A</f>
        <v>#N/A</v>
      </c>
      <c r="AF248" s="22">
        <f>VLOOKUP(F248,[3]Relatório!$A$1:$AK$65536,36,0)</f>
        <v>44631</v>
      </c>
      <c r="AG248" s="22">
        <v>44631</v>
      </c>
      <c r="AH248" s="3" t="s">
        <v>457</v>
      </c>
      <c r="AJ248" s="24"/>
      <c r="AK248" s="24"/>
      <c r="AL248" s="24"/>
      <c r="AM248" s="24"/>
    </row>
    <row r="249" spans="1:39" hidden="1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VLOOKUP(A249,[2]ImportationMaterialProgrammingE!B$3:C$1048576,2,0)</f>
        <v xml:space="preserve">540201233 </v>
      </c>
      <c r="F249" s="40">
        <v>540201233</v>
      </c>
      <c r="G249" s="3" t="s">
        <v>585</v>
      </c>
      <c r="H249" s="3" t="s">
        <v>452</v>
      </c>
      <c r="I249" s="17" t="e">
        <f>#N/A</f>
        <v>#N/A</v>
      </c>
      <c r="J249" s="15" t="str">
        <f>IF(VLOOKUP(A249,[2]ImportationMaterialProgrammingE!B$4:U$1048576,20,0)=0,"",VLOOKUP(A249,[2]ImportationMaterialProgrammingE!B$4:U$1048576,20,0))</f>
        <v/>
      </c>
      <c r="K249" s="15" t="s">
        <v>587</v>
      </c>
      <c r="L249" s="15" t="str">
        <f>IF(VLOOKUP(A249,[2]ImportationMaterialProgrammingE!B$3:Y$1048576,24,0)&lt;&gt;"","Sim","Não")</f>
        <v>Não</v>
      </c>
      <c r="M249" s="15" t="str">
        <f>IF(VLOOKUP(A249,[2]ImportationMaterialProgrammingE!B:X,23,0)="DTA TRANSP",VLOOKUP(A249,[2]ImportationMaterialProgrammingE!B:V,21,0),"")</f>
        <v>10/03/2022</v>
      </c>
      <c r="N249" s="15" t="str">
        <f>IF(VLOOKUP(A249,[2]ImportationMaterialProgrammingE!B:Y,24,0)=0,"",VLOOKUP(A249,[2]ImportationMaterialProgrammingE!B:Y,24,0))</f>
        <v/>
      </c>
      <c r="P249" s="3" t="e">
        <f>#N/A</f>
        <v>#N/A</v>
      </c>
      <c r="R249" s="3" t="s">
        <v>586</v>
      </c>
      <c r="S249" s="16" t="str">
        <f>VLOOKUP(A249,[2]ImportationMaterialProgrammingE!B:AN,39,0)</f>
        <v xml:space="preserve">          </v>
      </c>
      <c r="T249" s="22" t="str">
        <f>VLOOKUP(F249,[3]Relatório!$A$1:$AK$65536,29,0)</f>
        <v/>
      </c>
      <c r="U249" s="22" t="s">
        <v>587</v>
      </c>
      <c r="V249" s="17" t="str">
        <f>VLOOKUP(A249,[2]ImportationMaterialProgrammingE!B:F,5,0)</f>
        <v/>
      </c>
      <c r="W249" s="22" t="str">
        <f>VLOOKUP(F249,[3]Relatório!$A$1:$AK$65536,33,0)</f>
        <v/>
      </c>
      <c r="X249" s="22" t="s">
        <v>587</v>
      </c>
      <c r="Y249" s="18" t="e">
        <f>#N/A</f>
        <v>#N/A</v>
      </c>
      <c r="AB249" s="15" t="str">
        <f>VLOOKUP(A249,[2]ImportationMaterialProgrammingE!B:X,23,0)</f>
        <v>DTA TRANSP</v>
      </c>
      <c r="AC249" s="1" t="str">
        <f>IF(AB249="DTA TRANSP","",VLOOKUP(A249,[2]ImportationMaterialProgrammingE!$B:$V,21,0))</f>
        <v/>
      </c>
      <c r="AD249" s="1" t="s">
        <v>587</v>
      </c>
      <c r="AE249" s="1" t="e">
        <f>#N/A</f>
        <v>#N/A</v>
      </c>
      <c r="AF249" s="22" t="str">
        <f>VLOOKUP(F249,[3]Relatório!$A$1:$AK$65536,36,0)</f>
        <v/>
      </c>
      <c r="AG249" s="22" t="s">
        <v>587</v>
      </c>
      <c r="AJ249" s="24"/>
      <c r="AK249" s="24"/>
      <c r="AL249" s="24"/>
      <c r="AM249" s="24"/>
    </row>
    <row r="250" spans="1:39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VLOOKUP(A250,[2]ImportationMaterialProgrammingE!B$3:C$1048576,2,0)</f>
        <v xml:space="preserve">540201234 </v>
      </c>
      <c r="F250" s="40">
        <v>540201234</v>
      </c>
      <c r="G250" s="3" t="s">
        <v>585</v>
      </c>
      <c r="H250" s="3" t="s">
        <v>452</v>
      </c>
      <c r="I250" s="17" t="e">
        <f>#N/A</f>
        <v>#N/A</v>
      </c>
      <c r="J250" s="15" t="str">
        <f>IF(VLOOKUP(A250,[2]ImportationMaterialProgrammingE!B$4:U$1048576,20,0)=0,"",VLOOKUP(A250,[2]ImportationMaterialProgrammingE!B$4:U$1048576,20,0))</f>
        <v>21/02/2022</v>
      </c>
      <c r="K250" s="15" t="s">
        <v>602</v>
      </c>
      <c r="L250" s="15" t="str">
        <f>IF(VLOOKUP(A250,[2]ImportationMaterialProgrammingE!B$3:Y$1048576,24,0)&lt;&gt;"","Sim","Não")</f>
        <v>Não</v>
      </c>
      <c r="M250" s="15" t="str">
        <f>IF(VLOOKUP(A250,[2]ImportationMaterialProgrammingE!B:X,23,0)="DTA TRANSP",VLOOKUP(A250,[2]ImportationMaterialProgrammingE!B:V,21,0),"")</f>
        <v/>
      </c>
      <c r="N250" s="15" t="str">
        <f>IF(VLOOKUP(A250,[2]ImportationMaterialProgrammingE!B:Y,24,0)=0,"",VLOOKUP(A250,[2]ImportationMaterialProgrammingE!B:Y,24,0))</f>
        <v/>
      </c>
      <c r="P250" s="3" t="e">
        <f>#N/A</f>
        <v>#N/A</v>
      </c>
      <c r="R250" s="3" t="s">
        <v>586</v>
      </c>
      <c r="S250" s="16" t="str">
        <f>VLOOKUP(A250,[2]ImportationMaterialProgrammingE!B:AN,39,0)</f>
        <v>2203431422</v>
      </c>
      <c r="T250" s="22">
        <f>VLOOKUP(F250,[3]Relatório!$A$1:$AK$65536,29,0)</f>
        <v>44613</v>
      </c>
      <c r="U250" s="22">
        <v>44613</v>
      </c>
      <c r="V250" s="17" t="str">
        <f>VLOOKUP(A250,[2]ImportationMaterialProgrammingE!B:F,5,0)</f>
        <v>VERDE</v>
      </c>
      <c r="W250" s="22">
        <f>VLOOKUP(F250,[3]Relatório!$A$1:$AK$65536,33,0)</f>
        <v>44614</v>
      </c>
      <c r="X250" s="22">
        <v>44614</v>
      </c>
      <c r="Y250" s="18" t="e">
        <f>#N/A</f>
        <v>#N/A</v>
      </c>
      <c r="AB250" s="15" t="str">
        <f>VLOOKUP(A250,[2]ImportationMaterialProgrammingE!B:X,23,0)</f>
        <v>FINALIZADO</v>
      </c>
      <c r="AC250" s="1" t="str">
        <f>IF(AB250="DTA TRANSP","",VLOOKUP(A250,[2]ImportationMaterialProgrammingE!$B:$V,21,0))</f>
        <v>23/02/2022</v>
      </c>
      <c r="AD250" s="1" t="s">
        <v>603</v>
      </c>
      <c r="AE250" s="1" t="e">
        <f>#N/A</f>
        <v>#N/A</v>
      </c>
      <c r="AF250" s="22">
        <f>VLOOKUP(F250,[3]Relatório!$A$1:$AK$65536,36,0)</f>
        <v>44614</v>
      </c>
      <c r="AG250" s="22">
        <v>44614</v>
      </c>
      <c r="AH250" s="3" t="s">
        <v>457</v>
      </c>
      <c r="AJ250" s="24"/>
      <c r="AK250" s="24"/>
      <c r="AL250" s="24"/>
      <c r="AM250" s="24"/>
    </row>
    <row r="251" spans="1:39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VLOOKUP(A251,[2]ImportationMaterialProgrammingE!B$3:C$1048576,2,0)</f>
        <v xml:space="preserve">540201235 </v>
      </c>
      <c r="F251" s="40">
        <v>540201235</v>
      </c>
      <c r="G251" s="3" t="s">
        <v>585</v>
      </c>
      <c r="H251" s="3" t="s">
        <v>452</v>
      </c>
      <c r="I251" s="17" t="e">
        <f>#N/A</f>
        <v>#N/A</v>
      </c>
      <c r="J251" s="15" t="str">
        <f>IF(VLOOKUP(A251,[2]ImportationMaterialProgrammingE!B$4:U$1048576,20,0)=0,"",VLOOKUP(A251,[2]ImportationMaterialProgrammingE!B$4:U$1048576,20,0))</f>
        <v>25/02/2022</v>
      </c>
      <c r="K251" s="15" t="s">
        <v>627</v>
      </c>
      <c r="L251" s="15" t="str">
        <f>IF(VLOOKUP(A251,[2]ImportationMaterialProgrammingE!B$3:Y$1048576,24,0)&lt;&gt;"","Sim","Não")</f>
        <v>Não</v>
      </c>
      <c r="M251" s="15" t="str">
        <f>IF(VLOOKUP(A251,[2]ImportationMaterialProgrammingE!B:X,23,0)="DTA TRANSP",VLOOKUP(A251,[2]ImportationMaterialProgrammingE!B:V,21,0),"")</f>
        <v/>
      </c>
      <c r="N251" s="15" t="str">
        <f>IF(VLOOKUP(A251,[2]ImportationMaterialProgrammingE!B:Y,24,0)=0,"",VLOOKUP(A251,[2]ImportationMaterialProgrammingE!B:Y,24,0))</f>
        <v/>
      </c>
      <c r="P251" s="3" t="e">
        <f>#N/A</f>
        <v>#N/A</v>
      </c>
      <c r="R251" s="3" t="s">
        <v>586</v>
      </c>
      <c r="S251" s="16" t="str">
        <f>VLOOKUP(A251,[2]ImportationMaterialProgrammingE!B:AN,39,0)</f>
        <v>2203714220</v>
      </c>
      <c r="T251" s="22">
        <f>VLOOKUP(F251,[3]Relatório!$A$1:$AK$65536,29,0)</f>
        <v>44616</v>
      </c>
      <c r="U251" s="22">
        <v>44616</v>
      </c>
      <c r="V251" s="17" t="str">
        <f>VLOOKUP(A251,[2]ImportationMaterialProgrammingE!B:F,5,0)</f>
        <v>VERDE</v>
      </c>
      <c r="W251" s="22">
        <f>VLOOKUP(F251,[3]Relatório!$A$1:$AK$65536,33,0)</f>
        <v>44616</v>
      </c>
      <c r="X251" s="22">
        <v>44616</v>
      </c>
      <c r="Y251" s="18" t="e">
        <f>#N/A</f>
        <v>#N/A</v>
      </c>
      <c r="AB251" s="15" t="str">
        <f>VLOOKUP(A251,[2]ImportationMaterialProgrammingE!B:X,23,0)</f>
        <v>FINALIZADO</v>
      </c>
      <c r="AC251" s="1" t="str">
        <f>IF(AB251="DTA TRANSP","",VLOOKUP(A251,[2]ImportationMaterialProgrammingE!$B:$V,21,0))</f>
        <v>25/02/2022</v>
      </c>
      <c r="AD251" s="1" t="s">
        <v>627</v>
      </c>
      <c r="AE251" s="1" t="e">
        <f>#N/A</f>
        <v>#N/A</v>
      </c>
      <c r="AF251" s="22">
        <f>VLOOKUP(F251,[3]Relatório!$A$1:$AK$65536,36,0)</f>
        <v>44616</v>
      </c>
      <c r="AG251" s="22">
        <v>44616</v>
      </c>
      <c r="AH251" s="3" t="s">
        <v>457</v>
      </c>
      <c r="AJ251" s="24"/>
      <c r="AK251" s="24"/>
      <c r="AL251" s="24"/>
      <c r="AM251" s="24"/>
    </row>
    <row r="252" spans="1:39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VLOOKUP(A252,[2]ImportationMaterialProgrammingE!B$3:C$1048576,2,0)</f>
        <v xml:space="preserve">540201115 </v>
      </c>
      <c r="F252" s="40">
        <v>540201115</v>
      </c>
      <c r="G252" s="3" t="s">
        <v>585</v>
      </c>
      <c r="H252" s="3" t="s">
        <v>452</v>
      </c>
      <c r="I252" s="17" t="e">
        <f>#N/A</f>
        <v>#N/A</v>
      </c>
      <c r="J252" s="15" t="str">
        <f>IF(VLOOKUP(A252,[2]ImportationMaterialProgrammingE!B$4:U$1048576,20,0)=0,"",VLOOKUP(A252,[2]ImportationMaterialProgrammingE!B$4:U$1048576,20,0))</f>
        <v>25/02/2022</v>
      </c>
      <c r="K252" s="15" t="s">
        <v>627</v>
      </c>
      <c r="L252" s="15" t="str">
        <f>IF(VLOOKUP(A252,[2]ImportationMaterialProgrammingE!B$3:Y$1048576,24,0)&lt;&gt;"","Sim","Não")</f>
        <v>Não</v>
      </c>
      <c r="M252" s="15" t="str">
        <f>IF(VLOOKUP(A252,[2]ImportationMaterialProgrammingE!B:X,23,0)="DTA TRANSP",VLOOKUP(A252,[2]ImportationMaterialProgrammingE!B:V,21,0),"")</f>
        <v/>
      </c>
      <c r="N252" s="15" t="str">
        <f>IF(VLOOKUP(A252,[2]ImportationMaterialProgrammingE!B:Y,24,0)=0,"",VLOOKUP(A252,[2]ImportationMaterialProgrammingE!B:Y,24,0))</f>
        <v/>
      </c>
      <c r="P252" s="3" t="e">
        <f>#N/A</f>
        <v>#N/A</v>
      </c>
      <c r="R252" s="3" t="s">
        <v>586</v>
      </c>
      <c r="S252" s="16" t="str">
        <f>VLOOKUP(A252,[2]ImportationMaterialProgrammingE!B:AN,39,0)</f>
        <v>2203695101</v>
      </c>
      <c r="T252" s="22">
        <f>VLOOKUP(F252,[3]Relatório!$A$1:$AK$65536,29,0)</f>
        <v>44616</v>
      </c>
      <c r="U252" s="22">
        <v>44616</v>
      </c>
      <c r="V252" s="17" t="str">
        <f>VLOOKUP(A252,[2]ImportationMaterialProgrammingE!B:F,5,0)</f>
        <v>VERDE</v>
      </c>
      <c r="W252" s="22">
        <f>VLOOKUP(F252,[3]Relatório!$A$1:$AK$65536,33,0)</f>
        <v>44616</v>
      </c>
      <c r="X252" s="22">
        <v>44616</v>
      </c>
      <c r="Y252" s="18" t="e">
        <f>#N/A</f>
        <v>#N/A</v>
      </c>
      <c r="AB252" s="15" t="str">
        <f>VLOOKUP(A252,[2]ImportationMaterialProgrammingE!B:X,23,0)</f>
        <v>EM DESOVA</v>
      </c>
      <c r="AC252" s="1" t="str">
        <f>IF(AB252="DTA TRANSP","",VLOOKUP(A252,[2]ImportationMaterialProgrammingE!$B:$V,21,0))</f>
        <v>02/03/2022</v>
      </c>
      <c r="AD252" s="1" t="s">
        <v>608</v>
      </c>
      <c r="AE252" s="1" t="e">
        <f>#N/A</f>
        <v>#N/A</v>
      </c>
      <c r="AF252" s="22">
        <f>VLOOKUP(F252,[3]Relatório!$A$1:$AK$65536,36,0)</f>
        <v>44616</v>
      </c>
      <c r="AG252" s="22">
        <v>44616</v>
      </c>
      <c r="AH252" s="3" t="s">
        <v>457</v>
      </c>
      <c r="AJ252" s="24"/>
      <c r="AK252" s="24"/>
      <c r="AL252" s="24"/>
      <c r="AM252" s="24"/>
    </row>
    <row r="253" spans="1:39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VLOOKUP(A253,[2]ImportationMaterialProgrammingE!B$3:C$1048576,2,0)</f>
        <v xml:space="preserve">540201236 </v>
      </c>
      <c r="F253" s="40">
        <v>540201236</v>
      </c>
      <c r="G253" s="3" t="s">
        <v>585</v>
      </c>
      <c r="H253" s="3" t="s">
        <v>452</v>
      </c>
      <c r="I253" s="17" t="e">
        <f>#N/A</f>
        <v>#N/A</v>
      </c>
      <c r="J253" s="15" t="str">
        <f>IF(VLOOKUP(A253,[2]ImportationMaterialProgrammingE!B$4:U$1048576,20,0)=0,"",VLOOKUP(A253,[2]ImportationMaterialProgrammingE!B$4:U$1048576,20,0))</f>
        <v>03/02/2022</v>
      </c>
      <c r="K253" s="15" t="s">
        <v>621</v>
      </c>
      <c r="L253" s="15" t="str">
        <f>IF(VLOOKUP(A253,[2]ImportationMaterialProgrammingE!B$3:Y$1048576,24,0)&lt;&gt;"","Sim","Não")</f>
        <v>Não</v>
      </c>
      <c r="M253" s="15" t="str">
        <f>IF(VLOOKUP(A253,[2]ImportationMaterialProgrammingE!B:X,23,0)="DTA TRANSP",VLOOKUP(A253,[2]ImportationMaterialProgrammingE!B:V,21,0),"")</f>
        <v/>
      </c>
      <c r="N253" s="15" t="str">
        <f>IF(VLOOKUP(A253,[2]ImportationMaterialProgrammingE!B:Y,24,0)=0,"",VLOOKUP(A253,[2]ImportationMaterialProgrammingE!B:Y,24,0))</f>
        <v/>
      </c>
      <c r="P253" s="3" t="e">
        <f>#N/A</f>
        <v>#N/A</v>
      </c>
      <c r="R253" s="3" t="s">
        <v>586</v>
      </c>
      <c r="S253" s="16" t="str">
        <f>VLOOKUP(A253,[2]ImportationMaterialProgrammingE!B:AN,39,0)</f>
        <v>2204690901</v>
      </c>
      <c r="T253" s="22">
        <f>VLOOKUP(F253,[3]Relatório!$A$1:$AK$65536,29,0)</f>
        <v>44630</v>
      </c>
      <c r="U253" s="22">
        <v>44630</v>
      </c>
      <c r="V253" s="17" t="str">
        <f>VLOOKUP(A253,[2]ImportationMaterialProgrammingE!B:F,5,0)</f>
        <v>VERDE</v>
      </c>
      <c r="W253" s="22">
        <f>VLOOKUP(F253,[3]Relatório!$A$1:$AK$65536,33,0)</f>
        <v>44631</v>
      </c>
      <c r="X253" s="22">
        <v>44631</v>
      </c>
      <c r="Y253" s="18" t="e">
        <f>#N/A</f>
        <v>#N/A</v>
      </c>
      <c r="AB253" s="15" t="str">
        <f>VLOOKUP(A253,[2]ImportationMaterialProgrammingE!B:X,23,0)</f>
        <v>FINALIZADO</v>
      </c>
      <c r="AC253" s="1" t="str">
        <f>IF(AB253="DTA TRANSP","",VLOOKUP(A253,[2]ImportationMaterialProgrammingE!$B:$V,21,0))</f>
        <v>10/03/2022</v>
      </c>
      <c r="AD253" s="1" t="s">
        <v>610</v>
      </c>
      <c r="AE253" s="1" t="e">
        <f>#N/A</f>
        <v>#N/A</v>
      </c>
      <c r="AF253" s="22">
        <f>VLOOKUP(F253,[3]Relatório!$A$1:$AK$65536,36,0)</f>
        <v>44631</v>
      </c>
      <c r="AG253" s="22">
        <v>44631</v>
      </c>
      <c r="AH253" s="3" t="s">
        <v>457</v>
      </c>
      <c r="AJ253" s="24"/>
      <c r="AK253" s="24"/>
      <c r="AL253" s="24"/>
      <c r="AM253" s="24"/>
    </row>
    <row r="254" spans="1:39" hidden="1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VLOOKUP(A254,[2]ImportationMaterialProgrammingE!B$3:C$1048576,2,0)</f>
        <v xml:space="preserve">540201237 </v>
      </c>
      <c r="F254" s="40">
        <v>540201237</v>
      </c>
      <c r="G254" s="3" t="s">
        <v>585</v>
      </c>
      <c r="H254" s="3" t="s">
        <v>452</v>
      </c>
      <c r="I254" s="17" t="e">
        <f>#N/A</f>
        <v>#N/A</v>
      </c>
      <c r="J254" s="15" t="str">
        <f>IF(VLOOKUP(A254,[2]ImportationMaterialProgrammingE!B$4:U$1048576,20,0)=0,"",VLOOKUP(A254,[2]ImportationMaterialProgrammingE!B$4:U$1048576,20,0))</f>
        <v>04/02/2022</v>
      </c>
      <c r="K254" s="15" t="s">
        <v>634</v>
      </c>
      <c r="L254" s="15" t="str">
        <f>IF(VLOOKUP(A254,[2]ImportationMaterialProgrammingE!B$3:Y$1048576,24,0)&lt;&gt;"","Sim","Não")</f>
        <v>Não</v>
      </c>
      <c r="M254" s="15" t="str">
        <f>IF(VLOOKUP(A254,[2]ImportationMaterialProgrammingE!B:X,23,0)="DTA TRANSP",VLOOKUP(A254,[2]ImportationMaterialProgrammingE!B:V,21,0),"")</f>
        <v>22/03/2022</v>
      </c>
      <c r="N254" s="15" t="str">
        <f>IF(VLOOKUP(A254,[2]ImportationMaterialProgrammingE!B:Y,24,0)=0,"",VLOOKUP(A254,[2]ImportationMaterialProgrammingE!B:Y,24,0))</f>
        <v/>
      </c>
      <c r="P254" s="3" t="e">
        <f>#N/A</f>
        <v>#N/A</v>
      </c>
      <c r="R254" s="3" t="s">
        <v>586</v>
      </c>
      <c r="S254" s="16" t="str">
        <f>VLOOKUP(A254,[2]ImportationMaterialProgrammingE!B:AN,39,0)</f>
        <v xml:space="preserve">          </v>
      </c>
      <c r="T254" s="22" t="str">
        <f>VLOOKUP(F254,[3]Relatório!$A$1:$AK$65536,29,0)</f>
        <v/>
      </c>
      <c r="U254" s="22" t="s">
        <v>587</v>
      </c>
      <c r="V254" s="17" t="str">
        <f>VLOOKUP(A254,[2]ImportationMaterialProgrammingE!B:F,5,0)</f>
        <v/>
      </c>
      <c r="W254" s="22" t="str">
        <f>VLOOKUP(F254,[3]Relatório!$A$1:$AK$65536,33,0)</f>
        <v/>
      </c>
      <c r="X254" s="22" t="s">
        <v>587</v>
      </c>
      <c r="Y254" s="18" t="e">
        <f>#N/A</f>
        <v>#N/A</v>
      </c>
      <c r="AB254" s="15" t="str">
        <f>VLOOKUP(A254,[2]ImportationMaterialProgrammingE!B:X,23,0)</f>
        <v>DTA TRANSP</v>
      </c>
      <c r="AC254" s="1" t="str">
        <f>IF(AB254="DTA TRANSP","",VLOOKUP(A254,[2]ImportationMaterialProgrammingE!$B:$V,21,0))</f>
        <v/>
      </c>
      <c r="AD254" s="1" t="s">
        <v>587</v>
      </c>
      <c r="AE254" s="1" t="e">
        <f>#N/A</f>
        <v>#N/A</v>
      </c>
      <c r="AF254" s="22" t="str">
        <f>VLOOKUP(F254,[3]Relatório!$A$1:$AK$65536,36,0)</f>
        <v/>
      </c>
      <c r="AG254" s="22" t="s">
        <v>587</v>
      </c>
      <c r="AJ254" s="24"/>
      <c r="AK254" s="24"/>
      <c r="AL254" s="24"/>
      <c r="AM254" s="24"/>
    </row>
    <row r="255" spans="1:39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VLOOKUP(A255,[2]ImportationMaterialProgrammingE!B$3:C$1048576,2,0)</f>
        <v xml:space="preserve">540201239 </v>
      </c>
      <c r="F255" s="40">
        <v>540201239</v>
      </c>
      <c r="G255" s="3" t="s">
        <v>585</v>
      </c>
      <c r="H255" s="3" t="s">
        <v>452</v>
      </c>
      <c r="I255" s="17" t="e">
        <f>#N/A</f>
        <v>#N/A</v>
      </c>
      <c r="J255" s="15" t="str">
        <f>IF(VLOOKUP(A255,[2]ImportationMaterialProgrammingE!B$4:U$1048576,20,0)=0,"",VLOOKUP(A255,[2]ImportationMaterialProgrammingE!B$4:U$1048576,20,0))</f>
        <v>24/02/2022</v>
      </c>
      <c r="K255" s="15" t="s">
        <v>606</v>
      </c>
      <c r="L255" s="15" t="str">
        <f>IF(VLOOKUP(A255,[2]ImportationMaterialProgrammingE!B$3:Y$1048576,24,0)&lt;&gt;"","Sim","Não")</f>
        <v>Não</v>
      </c>
      <c r="M255" s="15" t="str">
        <f>IF(VLOOKUP(A255,[2]ImportationMaterialProgrammingE!B:X,23,0)="DTA TRANSP",VLOOKUP(A255,[2]ImportationMaterialProgrammingE!B:V,21,0),"")</f>
        <v/>
      </c>
      <c r="N255" s="15" t="str">
        <f>IF(VLOOKUP(A255,[2]ImportationMaterialProgrammingE!B:Y,24,0)=0,"",VLOOKUP(A255,[2]ImportationMaterialProgrammingE!B:Y,24,0))</f>
        <v/>
      </c>
      <c r="P255" s="3" t="e">
        <f>#N/A</f>
        <v>#N/A</v>
      </c>
      <c r="R255" s="3" t="s">
        <v>586</v>
      </c>
      <c r="S255" s="16" t="str">
        <f>VLOOKUP(A255,[2]ImportationMaterialProgrammingE!B:AN,39,0)</f>
        <v>2203656920</v>
      </c>
      <c r="T255" s="22">
        <f>VLOOKUP(F255,[3]Relatório!$A$1:$AK$65536,29,0)</f>
        <v>44615</v>
      </c>
      <c r="U255" s="22">
        <v>44615</v>
      </c>
      <c r="V255" s="17" t="str">
        <f>VLOOKUP(A255,[2]ImportationMaterialProgrammingE!B:F,5,0)</f>
        <v>VERDE</v>
      </c>
      <c r="W255" s="22">
        <f>VLOOKUP(F255,[3]Relatório!$A$1:$AK$65536,33,0)</f>
        <v>44616</v>
      </c>
      <c r="X255" s="22">
        <v>44616</v>
      </c>
      <c r="Y255" s="18" t="e">
        <f>#N/A</f>
        <v>#N/A</v>
      </c>
      <c r="AB255" s="15" t="str">
        <f>VLOOKUP(A255,[2]ImportationMaterialProgrammingE!B:X,23,0)</f>
        <v>FINALIZADO</v>
      </c>
      <c r="AC255" s="1" t="str">
        <f>IF(AB255="DTA TRANSP","",VLOOKUP(A255,[2]ImportationMaterialProgrammingE!$B:$V,21,0))</f>
        <v>24/02/2022</v>
      </c>
      <c r="AD255" s="1" t="s">
        <v>606</v>
      </c>
      <c r="AE255" s="1" t="e">
        <f>#N/A</f>
        <v>#N/A</v>
      </c>
      <c r="AF255" s="22">
        <f>VLOOKUP(F255,[3]Relatório!$A$1:$AK$65536,36,0)</f>
        <v>44616</v>
      </c>
      <c r="AG255" s="22">
        <v>44616</v>
      </c>
      <c r="AH255" s="3" t="s">
        <v>457</v>
      </c>
      <c r="AJ255" s="24"/>
      <c r="AK255" s="24"/>
      <c r="AL255" s="24"/>
      <c r="AM255" s="24"/>
    </row>
    <row r="256" spans="1:39" hidden="1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VLOOKUP(A256,[2]ImportationMaterialProgrammingE!B$3:C$1048576,2,0)</f>
        <v xml:space="preserve">540201238 </v>
      </c>
      <c r="F256" s="40">
        <v>540201238</v>
      </c>
      <c r="G256" s="3" t="s">
        <v>585</v>
      </c>
      <c r="H256" s="3" t="s">
        <v>452</v>
      </c>
      <c r="I256" s="17" t="e">
        <f>#N/A</f>
        <v>#N/A</v>
      </c>
      <c r="J256" s="15" t="str">
        <f>IF(VLOOKUP(A256,[2]ImportationMaterialProgrammingE!B$4:U$1048576,20,0)=0,"",VLOOKUP(A256,[2]ImportationMaterialProgrammingE!B$4:U$1048576,20,0))</f>
        <v/>
      </c>
      <c r="K256" s="15" t="s">
        <v>587</v>
      </c>
      <c r="L256" s="15" t="str">
        <f>IF(VLOOKUP(A256,[2]ImportationMaterialProgrammingE!B$3:Y$1048576,24,0)&lt;&gt;"","Sim","Não")</f>
        <v>Não</v>
      </c>
      <c r="M256" s="15" t="str">
        <f>IF(VLOOKUP(A256,[2]ImportationMaterialProgrammingE!B:X,23,0)="DTA TRANSP",VLOOKUP(A256,[2]ImportationMaterialProgrammingE!B:V,21,0),"")</f>
        <v>10/03/2022</v>
      </c>
      <c r="N256" s="15" t="str">
        <f>IF(VLOOKUP(A256,[2]ImportationMaterialProgrammingE!B:Y,24,0)=0,"",VLOOKUP(A256,[2]ImportationMaterialProgrammingE!B:Y,24,0))</f>
        <v/>
      </c>
      <c r="P256" s="3" t="e">
        <f>#N/A</f>
        <v>#N/A</v>
      </c>
      <c r="R256" s="3" t="s">
        <v>586</v>
      </c>
      <c r="S256" s="16" t="str">
        <f>VLOOKUP(A256,[2]ImportationMaterialProgrammingE!B:AN,39,0)</f>
        <v xml:space="preserve">          </v>
      </c>
      <c r="T256" s="22" t="str">
        <f>VLOOKUP(F256,[3]Relatório!$A$1:$AK$65536,29,0)</f>
        <v/>
      </c>
      <c r="U256" s="22" t="s">
        <v>587</v>
      </c>
      <c r="V256" s="17" t="str">
        <f>VLOOKUP(A256,[2]ImportationMaterialProgrammingE!B:F,5,0)</f>
        <v/>
      </c>
      <c r="W256" s="22" t="str">
        <f>VLOOKUP(F256,[3]Relatório!$A$1:$AK$65536,33,0)</f>
        <v/>
      </c>
      <c r="X256" s="22" t="s">
        <v>587</v>
      </c>
      <c r="Y256" s="18" t="e">
        <f>#N/A</f>
        <v>#N/A</v>
      </c>
      <c r="AB256" s="15" t="str">
        <f>VLOOKUP(A256,[2]ImportationMaterialProgrammingE!B:X,23,0)</f>
        <v>DTA TRANSP</v>
      </c>
      <c r="AC256" s="1" t="str">
        <f>IF(AB256="DTA TRANSP","",VLOOKUP(A256,[2]ImportationMaterialProgrammingE!$B:$V,21,0))</f>
        <v/>
      </c>
      <c r="AD256" s="1" t="s">
        <v>587</v>
      </c>
      <c r="AE256" s="1" t="e">
        <f>#N/A</f>
        <v>#N/A</v>
      </c>
      <c r="AF256" s="22" t="str">
        <f>VLOOKUP(F256,[3]Relatório!$A$1:$AK$65536,36,0)</f>
        <v/>
      </c>
      <c r="AG256" s="22" t="s">
        <v>587</v>
      </c>
      <c r="AJ256" s="24"/>
      <c r="AK256" s="24"/>
      <c r="AL256" s="24"/>
      <c r="AM256" s="24"/>
    </row>
    <row r="257" spans="1:39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VLOOKUP(A257,[2]ImportationMaterialProgrammingE!B$3:C$1048576,2,0)</f>
        <v xml:space="preserve">540201240 </v>
      </c>
      <c r="F257" s="40">
        <v>540201240</v>
      </c>
      <c r="G257" s="3" t="s">
        <v>585</v>
      </c>
      <c r="H257" s="3" t="s">
        <v>452</v>
      </c>
      <c r="I257" s="17" t="e">
        <f>#N/A</f>
        <v>#N/A</v>
      </c>
      <c r="J257" s="15" t="str">
        <f>IF(VLOOKUP(A257,[2]ImportationMaterialProgrammingE!B$4:U$1048576,20,0)=0,"",VLOOKUP(A257,[2]ImportationMaterialProgrammingE!B$4:U$1048576,20,0))</f>
        <v>24/02/2022</v>
      </c>
      <c r="K257" s="15" t="s">
        <v>606</v>
      </c>
      <c r="L257" s="15" t="str">
        <f>IF(VLOOKUP(A257,[2]ImportationMaterialProgrammingE!B$3:Y$1048576,24,0)&lt;&gt;"","Sim","Não")</f>
        <v>Não</v>
      </c>
      <c r="M257" s="15" t="str">
        <f>IF(VLOOKUP(A257,[2]ImportationMaterialProgrammingE!B:X,23,0)="DTA TRANSP",VLOOKUP(A257,[2]ImportationMaterialProgrammingE!B:V,21,0),"")</f>
        <v/>
      </c>
      <c r="N257" s="15" t="str">
        <f>IF(VLOOKUP(A257,[2]ImportationMaterialProgrammingE!B:Y,24,0)=0,"",VLOOKUP(A257,[2]ImportationMaterialProgrammingE!B:Y,24,0))</f>
        <v/>
      </c>
      <c r="P257" s="3" t="e">
        <f>#N/A</f>
        <v>#N/A</v>
      </c>
      <c r="R257" s="3" t="s">
        <v>586</v>
      </c>
      <c r="S257" s="16" t="str">
        <f>VLOOKUP(A257,[2]ImportationMaterialProgrammingE!B:AN,39,0)</f>
        <v>2203609957</v>
      </c>
      <c r="T257" s="22">
        <f>VLOOKUP(F257,[3]Relatório!$A$1:$AK$65536,29,0)</f>
        <v>44615</v>
      </c>
      <c r="U257" s="22">
        <v>44615</v>
      </c>
      <c r="V257" s="17" t="str">
        <f>VLOOKUP(A257,[2]ImportationMaterialProgrammingE!B:F,5,0)</f>
        <v>VERDE</v>
      </c>
      <c r="W257" s="22">
        <f>VLOOKUP(F257,[3]Relatório!$A$1:$AK$65536,33,0)</f>
        <v>44615</v>
      </c>
      <c r="X257" s="22">
        <v>44615</v>
      </c>
      <c r="Y257" s="18" t="e">
        <f>#N/A</f>
        <v>#N/A</v>
      </c>
      <c r="AB257" s="15" t="str">
        <f>VLOOKUP(A257,[2]ImportationMaterialProgrammingE!B:X,23,0)</f>
        <v>FINALIZADO</v>
      </c>
      <c r="AC257" s="1" t="str">
        <f>IF(AB257="DTA TRANSP","",VLOOKUP(A257,[2]ImportationMaterialProgrammingE!$B:$V,21,0))</f>
        <v>24/02/2022</v>
      </c>
      <c r="AD257" s="1" t="s">
        <v>606</v>
      </c>
      <c r="AE257" s="1" t="e">
        <f>#N/A</f>
        <v>#N/A</v>
      </c>
      <c r="AF257" s="22">
        <f>VLOOKUP(F257,[3]Relatório!$A$1:$AK$65536,36,0)</f>
        <v>44615</v>
      </c>
      <c r="AG257" s="22">
        <v>44615</v>
      </c>
      <c r="AH257" s="3" t="s">
        <v>457</v>
      </c>
      <c r="AJ257" s="24"/>
      <c r="AK257" s="24"/>
      <c r="AL257" s="24"/>
      <c r="AM257" s="24"/>
    </row>
    <row r="258" spans="1:39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VLOOKUP(A258,[2]ImportationMaterialProgrammingE!B$3:C$1048576,2,0)</f>
        <v xml:space="preserve">540201241 </v>
      </c>
      <c r="F258" s="40">
        <v>540201241</v>
      </c>
      <c r="G258" s="3" t="s">
        <v>585</v>
      </c>
      <c r="H258" s="3" t="s">
        <v>452</v>
      </c>
      <c r="I258" s="17" t="e">
        <f>#N/A</f>
        <v>#N/A</v>
      </c>
      <c r="J258" s="15" t="str">
        <f>IF(VLOOKUP(A258,[2]ImportationMaterialProgrammingE!B$4:U$1048576,20,0)=0,"",VLOOKUP(A258,[2]ImportationMaterialProgrammingE!B$4:U$1048576,20,0))</f>
        <v>03/03/2022</v>
      </c>
      <c r="K258" s="15" t="s">
        <v>618</v>
      </c>
      <c r="L258" s="15" t="str">
        <f>IF(VLOOKUP(A258,[2]ImportationMaterialProgrammingE!B$3:Y$1048576,24,0)&lt;&gt;"","Sim","Não")</f>
        <v>Não</v>
      </c>
      <c r="M258" s="15" t="str">
        <f>IF(VLOOKUP(A258,[2]ImportationMaterialProgrammingE!B:X,23,0)="DTA TRANSP",VLOOKUP(A258,[2]ImportationMaterialProgrammingE!B:V,21,0),"")</f>
        <v/>
      </c>
      <c r="N258" s="15" t="str">
        <f>IF(VLOOKUP(A258,[2]ImportationMaterialProgrammingE!B:Y,24,0)=0,"",VLOOKUP(A258,[2]ImportationMaterialProgrammingE!B:Y,24,0))</f>
        <v/>
      </c>
      <c r="P258" s="3" t="e">
        <f>#N/A</f>
        <v>#N/A</v>
      </c>
      <c r="R258" s="3" t="s">
        <v>586</v>
      </c>
      <c r="S258" s="16" t="str">
        <f>VLOOKUP(A258,[2]ImportationMaterialProgrammingE!B:AN,39,0)</f>
        <v>2203512155</v>
      </c>
      <c r="T258" s="22">
        <f>VLOOKUP(F258,[3]Relatório!$A$1:$AK$65536,29,0)</f>
        <v>44614</v>
      </c>
      <c r="U258" s="22">
        <v>44614</v>
      </c>
      <c r="V258" s="17" t="str">
        <f>VLOOKUP(A258,[2]ImportationMaterialProgrammingE!B:F,5,0)</f>
        <v>VERDE</v>
      </c>
      <c r="W258" s="22">
        <f>VLOOKUP(F258,[3]Relatório!$A$1:$AK$65536,33,0)</f>
        <v>44614</v>
      </c>
      <c r="X258" s="22">
        <v>44614</v>
      </c>
      <c r="Y258" s="18" t="e">
        <f>#N/A</f>
        <v>#N/A</v>
      </c>
      <c r="AB258" s="15" t="str">
        <f>VLOOKUP(A258,[2]ImportationMaterialProgrammingE!B:X,23,0)</f>
        <v>FINALIZADO</v>
      </c>
      <c r="AC258" s="1" t="str">
        <f>IF(AB258="DTA TRANSP","",VLOOKUP(A258,[2]ImportationMaterialProgrammingE!$B:$V,21,0))</f>
        <v>03/03/2022</v>
      </c>
      <c r="AD258" s="1" t="s">
        <v>618</v>
      </c>
      <c r="AE258" s="1" t="e">
        <f>#N/A</f>
        <v>#N/A</v>
      </c>
      <c r="AF258" s="22">
        <f>VLOOKUP(F258,[3]Relatório!$A$1:$AK$65536,36,0)</f>
        <v>44622</v>
      </c>
      <c r="AG258" s="22">
        <v>44622</v>
      </c>
      <c r="AH258" s="3" t="s">
        <v>457</v>
      </c>
      <c r="AJ258" s="24"/>
      <c r="AK258" s="24"/>
      <c r="AL258" s="24"/>
      <c r="AM258" s="24"/>
    </row>
    <row r="259" spans="1:39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VLOOKUP(A259,[2]ImportationMaterialProgrammingE!B$3:C$1048576,2,0)</f>
        <v xml:space="preserve">540201243 </v>
      </c>
      <c r="F259" s="40">
        <v>540201243</v>
      </c>
      <c r="G259" s="3" t="s">
        <v>585</v>
      </c>
      <c r="H259" s="3" t="s">
        <v>452</v>
      </c>
      <c r="I259" s="17" t="e">
        <f>#N/A</f>
        <v>#N/A</v>
      </c>
      <c r="J259" s="15" t="str">
        <f>IF(VLOOKUP(A259,[2]ImportationMaterialProgrammingE!B$4:U$1048576,20,0)=0,"",VLOOKUP(A259,[2]ImportationMaterialProgrammingE!B$4:U$1048576,20,0))</f>
        <v>24/02/2022</v>
      </c>
      <c r="K259" s="15" t="s">
        <v>606</v>
      </c>
      <c r="L259" s="15" t="str">
        <f>IF(VLOOKUP(A259,[2]ImportationMaterialProgrammingE!B$3:Y$1048576,24,0)&lt;&gt;"","Sim","Não")</f>
        <v>Não</v>
      </c>
      <c r="M259" s="15" t="str">
        <f>IF(VLOOKUP(A259,[2]ImportationMaterialProgrammingE!B:X,23,0)="DTA TRANSP",VLOOKUP(A259,[2]ImportationMaterialProgrammingE!B:V,21,0),"")</f>
        <v/>
      </c>
      <c r="N259" s="15" t="str">
        <f>IF(VLOOKUP(A259,[2]ImportationMaterialProgrammingE!B:Y,24,0)=0,"",VLOOKUP(A259,[2]ImportationMaterialProgrammingE!B:Y,24,0))</f>
        <v/>
      </c>
      <c r="P259" s="3" t="e">
        <f>#N/A</f>
        <v>#N/A</v>
      </c>
      <c r="R259" s="3" t="s">
        <v>586</v>
      </c>
      <c r="S259" s="16" t="str">
        <f>VLOOKUP(A259,[2]ImportationMaterialProgrammingE!B:AN,39,0)</f>
        <v>2203657340</v>
      </c>
      <c r="T259" s="22">
        <f>VLOOKUP(F259,[3]Relatório!$A$1:$AK$65536,29,0)</f>
        <v>44615</v>
      </c>
      <c r="U259" s="22">
        <v>44615</v>
      </c>
      <c r="V259" s="17" t="str">
        <f>VLOOKUP(A259,[2]ImportationMaterialProgrammingE!B:F,5,0)</f>
        <v>VERDE</v>
      </c>
      <c r="W259" s="22">
        <f>VLOOKUP(F259,[3]Relatório!$A$1:$AK$65536,33,0)</f>
        <v>44616</v>
      </c>
      <c r="X259" s="22">
        <v>44616</v>
      </c>
      <c r="Y259" s="18" t="e">
        <f>#N/A</f>
        <v>#N/A</v>
      </c>
      <c r="AB259" s="15" t="str">
        <f>VLOOKUP(A259,[2]ImportationMaterialProgrammingE!B:X,23,0)</f>
        <v>FINALIZADO</v>
      </c>
      <c r="AC259" s="1" t="str">
        <f>IF(AB259="DTA TRANSP","",VLOOKUP(A259,[2]ImportationMaterialProgrammingE!$B:$V,21,0))</f>
        <v>24/02/2022</v>
      </c>
      <c r="AD259" s="1" t="s">
        <v>606</v>
      </c>
      <c r="AE259" s="1" t="e">
        <f>#N/A</f>
        <v>#N/A</v>
      </c>
      <c r="AF259" s="22">
        <f>VLOOKUP(F259,[3]Relatório!$A$1:$AK$65536,36,0)</f>
        <v>44616</v>
      </c>
      <c r="AG259" s="22">
        <v>44616</v>
      </c>
      <c r="AH259" s="3" t="s">
        <v>457</v>
      </c>
      <c r="AJ259" s="24"/>
      <c r="AK259" s="24"/>
      <c r="AL259" s="24"/>
      <c r="AM259" s="24"/>
    </row>
    <row r="260" spans="1:39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VLOOKUP(A260,[2]ImportationMaterialProgrammingE!B$3:C$1048576,2,0)</f>
        <v xml:space="preserve">540201242 </v>
      </c>
      <c r="F260" s="40">
        <v>540201242</v>
      </c>
      <c r="G260" s="3" t="s">
        <v>585</v>
      </c>
      <c r="H260" s="3" t="s">
        <v>452</v>
      </c>
      <c r="I260" s="17" t="e">
        <f>#N/A</f>
        <v>#N/A</v>
      </c>
      <c r="J260" s="15" t="str">
        <f>IF(VLOOKUP(A260,[2]ImportationMaterialProgrammingE!B$4:U$1048576,20,0)=0,"",VLOOKUP(A260,[2]ImportationMaterialProgrammingE!B$4:U$1048576,20,0))</f>
        <v>14/03/2022</v>
      </c>
      <c r="K260" s="15" t="s">
        <v>631</v>
      </c>
      <c r="L260" s="15" t="str">
        <f>IF(VLOOKUP(A260,[2]ImportationMaterialProgrammingE!B$3:Y$1048576,24,0)&lt;&gt;"","Sim","Não")</f>
        <v>Não</v>
      </c>
      <c r="M260" s="15" t="str">
        <f>IF(VLOOKUP(A260,[2]ImportationMaterialProgrammingE!B:X,23,0)="DTA TRANSP",VLOOKUP(A260,[2]ImportationMaterialProgrammingE!B:V,21,0),"")</f>
        <v/>
      </c>
      <c r="N260" s="15" t="str">
        <f>IF(VLOOKUP(A260,[2]ImportationMaterialProgrammingE!B:Y,24,0)=0,"",VLOOKUP(A260,[2]ImportationMaterialProgrammingE!B:Y,24,0))</f>
        <v/>
      </c>
      <c r="P260" s="3" t="e">
        <f>#N/A</f>
        <v>#N/A</v>
      </c>
      <c r="R260" s="3" t="s">
        <v>586</v>
      </c>
      <c r="S260" s="16" t="str">
        <f>VLOOKUP(A260,[2]ImportationMaterialProgrammingE!B:AN,39,0)</f>
        <v>2204776938</v>
      </c>
      <c r="T260" s="22">
        <f>VLOOKUP(F260,[3]Relatório!$A$1:$AK$65536,29,0)</f>
        <v>44631</v>
      </c>
      <c r="U260" s="22">
        <v>44631</v>
      </c>
      <c r="V260" s="17" t="str">
        <f>VLOOKUP(A260,[2]ImportationMaterialProgrammingE!B:F,5,0)</f>
        <v>VERDE</v>
      </c>
      <c r="W260" s="22">
        <f>VLOOKUP(F260,[3]Relatório!$A$1:$AK$65536,33,0)</f>
        <v>44634</v>
      </c>
      <c r="X260" s="22">
        <v>44634</v>
      </c>
      <c r="Y260" s="18" t="e">
        <f>#N/A</f>
        <v>#N/A</v>
      </c>
      <c r="AB260" s="15" t="str">
        <f>VLOOKUP(A260,[2]ImportationMaterialProgrammingE!B:X,23,0)</f>
        <v>FINALIZADO</v>
      </c>
      <c r="AC260" s="1" t="str">
        <f>IF(AB260="DTA TRANSP","",VLOOKUP(A260,[2]ImportationMaterialProgrammingE!$B:$V,21,0))</f>
        <v>14/03/2022</v>
      </c>
      <c r="AD260" s="1" t="s">
        <v>631</v>
      </c>
      <c r="AE260" s="1" t="e">
        <f>#N/A</f>
        <v>#N/A</v>
      </c>
      <c r="AF260" s="22">
        <f>VLOOKUP(F260,[3]Relatório!$A$1:$AK$65536,36,0)</f>
        <v>44634</v>
      </c>
      <c r="AG260" s="22">
        <v>44634</v>
      </c>
      <c r="AH260" s="3" t="s">
        <v>457</v>
      </c>
      <c r="AJ260" s="24"/>
      <c r="AK260" s="24"/>
      <c r="AL260" s="24"/>
      <c r="AM260" s="24"/>
    </row>
    <row r="261" spans="1:39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VLOOKUP(A261,[2]ImportationMaterialProgrammingE!B$3:C$1048576,2,0)</f>
        <v xml:space="preserve">540201245 </v>
      </c>
      <c r="F261" s="40">
        <v>540201245</v>
      </c>
      <c r="G261" s="3" t="s">
        <v>585</v>
      </c>
      <c r="H261" s="3" t="s">
        <v>452</v>
      </c>
      <c r="I261" s="17" t="e">
        <f>#N/A</f>
        <v>#N/A</v>
      </c>
      <c r="J261" s="15" t="str">
        <f>IF(VLOOKUP(A261,[2]ImportationMaterialProgrammingE!B$4:U$1048576,20,0)=0,"",VLOOKUP(A261,[2]ImportationMaterialProgrammingE!B$4:U$1048576,20,0))</f>
        <v>24/02/2022</v>
      </c>
      <c r="K261" s="15" t="s">
        <v>606</v>
      </c>
      <c r="L261" s="15" t="str">
        <f>IF(VLOOKUP(A261,[2]ImportationMaterialProgrammingE!B$3:Y$1048576,24,0)&lt;&gt;"","Sim","Não")</f>
        <v>Não</v>
      </c>
      <c r="M261" s="15" t="str">
        <f>IF(VLOOKUP(A261,[2]ImportationMaterialProgrammingE!B:X,23,0)="DTA TRANSP",VLOOKUP(A261,[2]ImportationMaterialProgrammingE!B:V,21,0),"")</f>
        <v/>
      </c>
      <c r="N261" s="15" t="str">
        <f>IF(VLOOKUP(A261,[2]ImportationMaterialProgrammingE!B:Y,24,0)=0,"",VLOOKUP(A261,[2]ImportationMaterialProgrammingE!B:Y,24,0))</f>
        <v/>
      </c>
      <c r="P261" s="3" t="e">
        <f>#N/A</f>
        <v>#N/A</v>
      </c>
      <c r="R261" s="3" t="s">
        <v>586</v>
      </c>
      <c r="S261" s="16" t="str">
        <f>VLOOKUP(A261,[2]ImportationMaterialProgrammingE!B:AN,39,0)</f>
        <v>2203657358</v>
      </c>
      <c r="T261" s="22">
        <f>VLOOKUP(F261,[3]Relatório!$A$1:$AK$65536,29,0)</f>
        <v>44615</v>
      </c>
      <c r="U261" s="22">
        <v>44615</v>
      </c>
      <c r="V261" s="17" t="str">
        <f>VLOOKUP(A261,[2]ImportationMaterialProgrammingE!B:F,5,0)</f>
        <v>VERDE</v>
      </c>
      <c r="W261" s="22">
        <f>VLOOKUP(F261,[3]Relatório!$A$1:$AK$65536,33,0)</f>
        <v>44616</v>
      </c>
      <c r="X261" s="22">
        <v>44616</v>
      </c>
      <c r="Y261" s="18" t="e">
        <f>#N/A</f>
        <v>#N/A</v>
      </c>
      <c r="AB261" s="15" t="str">
        <f>VLOOKUP(A261,[2]ImportationMaterialProgrammingE!B:X,23,0)</f>
        <v>FINALIZADO</v>
      </c>
      <c r="AC261" s="1" t="str">
        <f>IF(AB261="DTA TRANSP","",VLOOKUP(A261,[2]ImportationMaterialProgrammingE!$B:$V,21,0))</f>
        <v>24/02/2022</v>
      </c>
      <c r="AD261" s="1" t="s">
        <v>606</v>
      </c>
      <c r="AE261" s="1" t="e">
        <f>#N/A</f>
        <v>#N/A</v>
      </c>
      <c r="AF261" s="22">
        <f>VLOOKUP(F261,[3]Relatório!$A$1:$AK$65536,36,0)</f>
        <v>44616</v>
      </c>
      <c r="AG261" s="22">
        <v>44616</v>
      </c>
      <c r="AH261" s="3" t="s">
        <v>457</v>
      </c>
      <c r="AJ261" s="24"/>
      <c r="AK261" s="24"/>
      <c r="AL261" s="24"/>
      <c r="AM261" s="24"/>
    </row>
    <row r="262" spans="1:39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VLOOKUP(A262,[2]ImportationMaterialProgrammingE!B$3:C$1048576,2,0)</f>
        <v xml:space="preserve">540201244 </v>
      </c>
      <c r="F262" s="40">
        <v>540201244</v>
      </c>
      <c r="G262" s="3" t="s">
        <v>585</v>
      </c>
      <c r="H262" s="3" t="s">
        <v>452</v>
      </c>
      <c r="I262" s="17" t="e">
        <f>#N/A</f>
        <v>#N/A</v>
      </c>
      <c r="J262" s="15" t="str">
        <f>IF(VLOOKUP(A262,[2]ImportationMaterialProgrammingE!B$4:U$1048576,20,0)=0,"",VLOOKUP(A262,[2]ImportationMaterialProgrammingE!B$4:U$1048576,20,0))</f>
        <v/>
      </c>
      <c r="K262" s="15" t="s">
        <v>587</v>
      </c>
      <c r="L262" s="15" t="str">
        <f>IF(VLOOKUP(A262,[2]ImportationMaterialProgrammingE!B$3:Y$1048576,24,0)&lt;&gt;"","Sim","Não")</f>
        <v>Não</v>
      </c>
      <c r="M262" s="15" t="str">
        <f>IF(VLOOKUP(A262,[2]ImportationMaterialProgrammingE!B:X,23,0)="DTA TRANSP",VLOOKUP(A262,[2]ImportationMaterialProgrammingE!B:V,21,0),"")</f>
        <v/>
      </c>
      <c r="N262" s="15" t="str">
        <f>IF(VLOOKUP(A262,[2]ImportationMaterialProgrammingE!B:Y,24,0)=0,"",VLOOKUP(A262,[2]ImportationMaterialProgrammingE!B:Y,24,0))</f>
        <v/>
      </c>
      <c r="P262" s="3" t="e">
        <f>#N/A</f>
        <v>#N/A</v>
      </c>
      <c r="R262" s="3" t="s">
        <v>586</v>
      </c>
      <c r="S262" s="16" t="str">
        <f>VLOOKUP(A262,[2]ImportationMaterialProgrammingE!B:AN,39,0)</f>
        <v>2204075352</v>
      </c>
      <c r="T262" s="22">
        <f>VLOOKUP(F262,[3]Relatório!$A$1:$AK$65536,29,0)</f>
        <v>44623</v>
      </c>
      <c r="U262" s="22">
        <v>44623</v>
      </c>
      <c r="V262" s="17" t="str">
        <f>VLOOKUP(A262,[2]ImportationMaterialProgrammingE!B:F,5,0)</f>
        <v>VERDE</v>
      </c>
      <c r="W262" s="22">
        <f>VLOOKUP(F262,[3]Relatório!$A$1:$AK$65536,33,0)</f>
        <v>44624</v>
      </c>
      <c r="X262" s="22">
        <v>44624</v>
      </c>
      <c r="Y262" s="18" t="e">
        <f>#N/A</f>
        <v>#N/A</v>
      </c>
      <c r="AB262" s="15" t="str">
        <f>VLOOKUP(A262,[2]ImportationMaterialProgrammingE!B:X,23,0)</f>
        <v/>
      </c>
      <c r="AC262" s="1" t="str">
        <f>IF(AB262="DTA TRANSP","",VLOOKUP(A262,[2]ImportationMaterialProgrammingE!$B:$V,21,0))</f>
        <v/>
      </c>
      <c r="AD262" s="1" t="s">
        <v>587</v>
      </c>
      <c r="AE262" s="1" t="e">
        <f>#N/A</f>
        <v>#N/A</v>
      </c>
      <c r="AF262" s="22">
        <f>VLOOKUP(F262,[3]Relatório!$A$1:$AK$65536,36,0)</f>
        <v>44628</v>
      </c>
      <c r="AG262" s="22">
        <v>44628</v>
      </c>
      <c r="AH262" s="3" t="s">
        <v>457</v>
      </c>
      <c r="AJ262" s="24"/>
      <c r="AK262" s="24"/>
      <c r="AL262" s="24"/>
      <c r="AM262" s="24"/>
    </row>
    <row r="263" spans="1:39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VLOOKUP(A263,[2]ImportationMaterialProgrammingE!B$3:C$1048576,2,0)</f>
        <v xml:space="preserve">540201246 </v>
      </c>
      <c r="F263" s="40">
        <v>540201246</v>
      </c>
      <c r="G263" s="3" t="s">
        <v>585</v>
      </c>
      <c r="H263" s="3" t="s">
        <v>452</v>
      </c>
      <c r="I263" s="17" t="e">
        <f>#N/A</f>
        <v>#N/A</v>
      </c>
      <c r="J263" s="15" t="str">
        <f>IF(VLOOKUP(A263,[2]ImportationMaterialProgrammingE!B$4:U$1048576,20,0)=0,"",VLOOKUP(A263,[2]ImportationMaterialProgrammingE!B$4:U$1048576,20,0))</f>
        <v>02/03/2022</v>
      </c>
      <c r="K263" s="15" t="s">
        <v>608</v>
      </c>
      <c r="L263" s="15" t="str">
        <f>IF(VLOOKUP(A263,[2]ImportationMaterialProgrammingE!B$3:Y$1048576,24,0)&lt;&gt;"","Sim","Não")</f>
        <v>Não</v>
      </c>
      <c r="M263" s="15" t="str">
        <f>IF(VLOOKUP(A263,[2]ImportationMaterialProgrammingE!B:X,23,0)="DTA TRANSP",VLOOKUP(A263,[2]ImportationMaterialProgrammingE!B:V,21,0),"")</f>
        <v/>
      </c>
      <c r="N263" s="15" t="str">
        <f>IF(VLOOKUP(A263,[2]ImportationMaterialProgrammingE!B:Y,24,0)=0,"",VLOOKUP(A263,[2]ImportationMaterialProgrammingE!B:Y,24,0))</f>
        <v/>
      </c>
      <c r="P263" s="3" t="e">
        <f>#N/A</f>
        <v>#N/A</v>
      </c>
      <c r="R263" s="3" t="s">
        <v>456</v>
      </c>
      <c r="S263" s="16" t="str">
        <f>VLOOKUP(A263,[2]ImportationMaterialProgrammingE!B:AN,39,0)</f>
        <v>2203846096</v>
      </c>
      <c r="T263" s="22">
        <f>VLOOKUP(F263,[3]Relatório!$A$1:$AK$65536,29,0)</f>
        <v>44617</v>
      </c>
      <c r="U263" s="22">
        <v>44617</v>
      </c>
      <c r="V263" s="17" t="str">
        <f>VLOOKUP(A263,[2]ImportationMaterialProgrammingE!B:F,5,0)</f>
        <v>VERDE</v>
      </c>
      <c r="W263" s="22">
        <f>VLOOKUP(F263,[3]Relatório!$A$1:$AK$65536,33,0)</f>
        <v>44623</v>
      </c>
      <c r="X263" s="22">
        <v>44623</v>
      </c>
      <c r="Y263" s="18" t="e">
        <f>#N/A</f>
        <v>#N/A</v>
      </c>
      <c r="AB263" s="15" t="str">
        <f>VLOOKUP(A263,[2]ImportationMaterialProgrammingE!B:X,23,0)</f>
        <v>FINALIZADO</v>
      </c>
      <c r="AC263" s="1" t="str">
        <f>IF(AB263="DTA TRANSP","",VLOOKUP(A263,[2]ImportationMaterialProgrammingE!$B:$V,21,0))</f>
        <v>02/03/2022</v>
      </c>
      <c r="AD263" s="1" t="s">
        <v>608</v>
      </c>
      <c r="AE263" s="1" t="e">
        <f>#N/A</f>
        <v>#N/A</v>
      </c>
      <c r="AF263" s="22">
        <f>VLOOKUP(F263,[3]Relatório!$A$1:$AK$65536,36,0)</f>
        <v>44623</v>
      </c>
      <c r="AG263" s="22">
        <v>44623</v>
      </c>
      <c r="AH263" s="3" t="s">
        <v>457</v>
      </c>
      <c r="AJ263" s="24"/>
      <c r="AK263" s="24"/>
      <c r="AL263" s="24"/>
      <c r="AM263" s="24"/>
    </row>
    <row r="264" spans="1:39" hidden="1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VLOOKUP(A264,[2]ImportationMaterialProgrammingE!B$3:C$1048576,2,0)</f>
        <v xml:space="preserve">540201247 </v>
      </c>
      <c r="F264" s="40">
        <v>540201247</v>
      </c>
      <c r="G264" s="3" t="s">
        <v>585</v>
      </c>
      <c r="H264" s="3" t="s">
        <v>452</v>
      </c>
      <c r="I264" s="17" t="e">
        <f>#N/A</f>
        <v>#N/A</v>
      </c>
      <c r="J264" s="15" t="str">
        <f>IF(VLOOKUP(A264,[2]ImportationMaterialProgrammingE!B$4:U$1048576,20,0)=0,"",VLOOKUP(A264,[2]ImportationMaterialProgrammingE!B$4:U$1048576,20,0))</f>
        <v/>
      </c>
      <c r="K264" s="15" t="s">
        <v>587</v>
      </c>
      <c r="L264" s="15" t="str">
        <f>IF(VLOOKUP(A264,[2]ImportationMaterialProgrammingE!B$3:Y$1048576,24,0)&lt;&gt;"","Sim","Não")</f>
        <v>Não</v>
      </c>
      <c r="M264" s="15" t="str">
        <f>IF(VLOOKUP(A264,[2]ImportationMaterialProgrammingE!B:X,23,0)="DTA TRANSP",VLOOKUP(A264,[2]ImportationMaterialProgrammingE!B:V,21,0),"")</f>
        <v>10/03/2022</v>
      </c>
      <c r="N264" s="15" t="str">
        <f>IF(VLOOKUP(A264,[2]ImportationMaterialProgrammingE!B:Y,24,0)=0,"",VLOOKUP(A264,[2]ImportationMaterialProgrammingE!B:Y,24,0))</f>
        <v/>
      </c>
      <c r="P264" s="3" t="e">
        <f>#N/A</f>
        <v>#N/A</v>
      </c>
      <c r="R264" s="3" t="s">
        <v>586</v>
      </c>
      <c r="S264" s="16" t="str">
        <f>VLOOKUP(A264,[2]ImportationMaterialProgrammingE!B:AN,39,0)</f>
        <v xml:space="preserve">          </v>
      </c>
      <c r="T264" s="22" t="str">
        <f>VLOOKUP(F264,[3]Relatório!$A$1:$AK$65536,29,0)</f>
        <v/>
      </c>
      <c r="U264" s="22" t="s">
        <v>587</v>
      </c>
      <c r="V264" s="17" t="str">
        <f>VLOOKUP(A264,[2]ImportationMaterialProgrammingE!B:F,5,0)</f>
        <v/>
      </c>
      <c r="W264" s="22" t="str">
        <f>VLOOKUP(F264,[3]Relatório!$A$1:$AK$65536,33,0)</f>
        <v/>
      </c>
      <c r="X264" s="22" t="s">
        <v>587</v>
      </c>
      <c r="Y264" s="18" t="e">
        <f>#N/A</f>
        <v>#N/A</v>
      </c>
      <c r="AB264" s="15" t="str">
        <f>VLOOKUP(A264,[2]ImportationMaterialProgrammingE!B:X,23,0)</f>
        <v>DTA TRANSP</v>
      </c>
      <c r="AC264" s="1" t="str">
        <f>IF(AB264="DTA TRANSP","",VLOOKUP(A264,[2]ImportationMaterialProgrammingE!$B:$V,21,0))</f>
        <v/>
      </c>
      <c r="AD264" s="1" t="s">
        <v>587</v>
      </c>
      <c r="AE264" s="1" t="e">
        <f>#N/A</f>
        <v>#N/A</v>
      </c>
      <c r="AF264" s="22" t="str">
        <f>VLOOKUP(F264,[3]Relatório!$A$1:$AK$65536,36,0)</f>
        <v/>
      </c>
      <c r="AG264" s="22" t="s">
        <v>587</v>
      </c>
      <c r="AJ264" s="24"/>
      <c r="AK264" s="24"/>
      <c r="AL264" s="24"/>
      <c r="AM264" s="24"/>
    </row>
    <row r="265" spans="1:39" hidden="1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VLOOKUP(A265,[2]ImportationMaterialProgrammingE!B$3:C$1048576,2,0)</f>
        <v xml:space="preserve">540201248 </v>
      </c>
      <c r="F265" s="40">
        <v>540201248</v>
      </c>
      <c r="G265" s="3" t="s">
        <v>585</v>
      </c>
      <c r="H265" s="3" t="s">
        <v>452</v>
      </c>
      <c r="I265" s="17" t="e">
        <f>#N/A</f>
        <v>#N/A</v>
      </c>
      <c r="J265" s="15" t="str">
        <f>IF(VLOOKUP(A265,[2]ImportationMaterialProgrammingE!B$4:U$1048576,20,0)=0,"",VLOOKUP(A265,[2]ImportationMaterialProgrammingE!B$4:U$1048576,20,0))</f>
        <v/>
      </c>
      <c r="K265" s="15" t="s">
        <v>587</v>
      </c>
      <c r="L265" s="15" t="str">
        <f>IF(VLOOKUP(A265,[2]ImportationMaterialProgrammingE!B$3:Y$1048576,24,0)&lt;&gt;"","Sim","Não")</f>
        <v>Não</v>
      </c>
      <c r="M265" s="15" t="str">
        <f>IF(VLOOKUP(A265,[2]ImportationMaterialProgrammingE!B:X,23,0)="DTA TRANSP",VLOOKUP(A265,[2]ImportationMaterialProgrammingE!B:V,21,0),"")</f>
        <v>10/03/2022</v>
      </c>
      <c r="N265" s="15" t="str">
        <f>IF(VLOOKUP(A265,[2]ImportationMaterialProgrammingE!B:Y,24,0)=0,"",VLOOKUP(A265,[2]ImportationMaterialProgrammingE!B:Y,24,0))</f>
        <v/>
      </c>
      <c r="P265" s="3" t="e">
        <f>#N/A</f>
        <v>#N/A</v>
      </c>
      <c r="R265" s="3" t="s">
        <v>586</v>
      </c>
      <c r="S265" s="16" t="str">
        <f>VLOOKUP(A265,[2]ImportationMaterialProgrammingE!B:AN,39,0)</f>
        <v xml:space="preserve">          </v>
      </c>
      <c r="T265" s="22" t="str">
        <f>VLOOKUP(F265,[3]Relatório!$A$1:$AK$65536,29,0)</f>
        <v/>
      </c>
      <c r="U265" s="22" t="s">
        <v>587</v>
      </c>
      <c r="V265" s="17" t="str">
        <f>VLOOKUP(A265,[2]ImportationMaterialProgrammingE!B:F,5,0)</f>
        <v/>
      </c>
      <c r="W265" s="22" t="str">
        <f>VLOOKUP(F265,[3]Relatório!$A$1:$AK$65536,33,0)</f>
        <v/>
      </c>
      <c r="X265" s="22" t="s">
        <v>587</v>
      </c>
      <c r="Y265" s="18" t="e">
        <f>#N/A</f>
        <v>#N/A</v>
      </c>
      <c r="AB265" s="15" t="str">
        <f>VLOOKUP(A265,[2]ImportationMaterialProgrammingE!B:X,23,0)</f>
        <v>DTA TRANSP</v>
      </c>
      <c r="AC265" s="1" t="str">
        <f>IF(AB265="DTA TRANSP","",VLOOKUP(A265,[2]ImportationMaterialProgrammingE!$B:$V,21,0))</f>
        <v/>
      </c>
      <c r="AD265" s="1" t="s">
        <v>587</v>
      </c>
      <c r="AE265" s="1" t="e">
        <f>#N/A</f>
        <v>#N/A</v>
      </c>
      <c r="AF265" s="22" t="str">
        <f>VLOOKUP(F265,[3]Relatório!$A$1:$AK$65536,36,0)</f>
        <v/>
      </c>
      <c r="AG265" s="22" t="s">
        <v>587</v>
      </c>
      <c r="AJ265" s="24"/>
      <c r="AK265" s="24"/>
      <c r="AL265" s="24"/>
      <c r="AM265" s="24"/>
    </row>
    <row r="266" spans="1:39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VLOOKUP(A266,[2]ImportationMaterialProgrammingE!B$3:C$1048576,2,0)</f>
        <v xml:space="preserve">540201249 </v>
      </c>
      <c r="F266" s="40">
        <v>540201249</v>
      </c>
      <c r="G266" s="3" t="s">
        <v>585</v>
      </c>
      <c r="H266" s="3" t="s">
        <v>452</v>
      </c>
      <c r="I266" s="17" t="e">
        <f>#N/A</f>
        <v>#N/A</v>
      </c>
      <c r="J266" s="15" t="str">
        <f>IF(VLOOKUP(A266,[2]ImportationMaterialProgrammingE!B$4:U$1048576,20,0)=0,"",VLOOKUP(A266,[2]ImportationMaterialProgrammingE!B$4:U$1048576,20,0))</f>
        <v>25/02/2022</v>
      </c>
      <c r="K266" s="15" t="s">
        <v>627</v>
      </c>
      <c r="L266" s="15" t="str">
        <f>IF(VLOOKUP(A266,[2]ImportationMaterialProgrammingE!B$3:Y$1048576,24,0)&lt;&gt;"","Sim","Não")</f>
        <v>Não</v>
      </c>
      <c r="M266" s="15" t="str">
        <f>IF(VLOOKUP(A266,[2]ImportationMaterialProgrammingE!B:X,23,0)="DTA TRANSP",VLOOKUP(A266,[2]ImportationMaterialProgrammingE!B:V,21,0),"")</f>
        <v/>
      </c>
      <c r="N266" s="15" t="str">
        <f>IF(VLOOKUP(A266,[2]ImportationMaterialProgrammingE!B:Y,24,0)=0,"",VLOOKUP(A266,[2]ImportationMaterialProgrammingE!B:Y,24,0))</f>
        <v/>
      </c>
      <c r="P266" s="3" t="e">
        <f>#N/A</f>
        <v>#N/A</v>
      </c>
      <c r="R266" s="3" t="s">
        <v>586</v>
      </c>
      <c r="S266" s="16" t="str">
        <f>VLOOKUP(A266,[2]ImportationMaterialProgrammingE!B:AN,39,0)</f>
        <v>2203508670</v>
      </c>
      <c r="T266" s="22">
        <f>VLOOKUP(F266,[3]Relatório!$A$1:$AK$65536,29,0)</f>
        <v>44614</v>
      </c>
      <c r="U266" s="22">
        <v>44614</v>
      </c>
      <c r="V266" s="17" t="str">
        <f>VLOOKUP(A266,[2]ImportationMaterialProgrammingE!B:F,5,0)</f>
        <v>VERDE</v>
      </c>
      <c r="W266" s="22">
        <f>VLOOKUP(F266,[3]Relatório!$A$1:$AK$65536,33,0)</f>
        <v>44614</v>
      </c>
      <c r="X266" s="22">
        <v>44614</v>
      </c>
      <c r="Y266" s="18" t="e">
        <f>#N/A</f>
        <v>#N/A</v>
      </c>
      <c r="AB266" s="15" t="str">
        <f>VLOOKUP(A266,[2]ImportationMaterialProgrammingE!B:X,23,0)</f>
        <v>FINALIZADO</v>
      </c>
      <c r="AC266" s="1" t="str">
        <f>IF(AB266="DTA TRANSP","",VLOOKUP(A266,[2]ImportationMaterialProgrammingE!$B:$V,21,0))</f>
        <v/>
      </c>
      <c r="AD266" s="1" t="s">
        <v>587</v>
      </c>
      <c r="AE266" s="1" t="e">
        <f>#N/A</f>
        <v>#N/A</v>
      </c>
      <c r="AF266" s="22">
        <f>VLOOKUP(F266,[3]Relatório!$A$1:$AK$65536,36,0)</f>
        <v>44616</v>
      </c>
      <c r="AG266" s="22">
        <v>44616</v>
      </c>
      <c r="AH266" s="3" t="s">
        <v>457</v>
      </c>
      <c r="AJ266" s="24"/>
      <c r="AK266" s="24"/>
      <c r="AL266" s="24"/>
      <c r="AM266" s="24"/>
    </row>
    <row r="267" spans="1:39" hidden="1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VLOOKUP(A267,[2]ImportationMaterialProgrammingE!B$3:C$1048576,2,0)</f>
        <v xml:space="preserve">540201251 </v>
      </c>
      <c r="F267" s="40">
        <v>540201251</v>
      </c>
      <c r="G267" s="3" t="s">
        <v>585</v>
      </c>
      <c r="H267" s="3" t="s">
        <v>452</v>
      </c>
      <c r="I267" s="17" t="e">
        <f>#N/A</f>
        <v>#N/A</v>
      </c>
      <c r="J267" s="15" t="str">
        <f>IF(VLOOKUP(A267,[2]ImportationMaterialProgrammingE!B$4:U$1048576,20,0)=0,"",VLOOKUP(A267,[2]ImportationMaterialProgrammingE!B$4:U$1048576,20,0))</f>
        <v/>
      </c>
      <c r="K267" s="15" t="s">
        <v>587</v>
      </c>
      <c r="L267" s="15" t="str">
        <f>IF(VLOOKUP(A267,[2]ImportationMaterialProgrammingE!B$3:Y$1048576,24,0)&lt;&gt;"","Sim","Não")</f>
        <v>Não</v>
      </c>
      <c r="M267" s="15" t="str">
        <f>IF(VLOOKUP(A267,[2]ImportationMaterialProgrammingE!B:X,23,0)="DTA TRANSP",VLOOKUP(A267,[2]ImportationMaterialProgrammingE!B:V,21,0),"")</f>
        <v>10/03/2022</v>
      </c>
      <c r="N267" s="15" t="str">
        <f>IF(VLOOKUP(A267,[2]ImportationMaterialProgrammingE!B:Y,24,0)=0,"",VLOOKUP(A267,[2]ImportationMaterialProgrammingE!B:Y,24,0))</f>
        <v/>
      </c>
      <c r="P267" s="3" t="e">
        <f>#N/A</f>
        <v>#N/A</v>
      </c>
      <c r="R267" s="3" t="s">
        <v>586</v>
      </c>
      <c r="S267" s="16" t="str">
        <f>VLOOKUP(A267,[2]ImportationMaterialProgrammingE!B:AN,39,0)</f>
        <v xml:space="preserve">          </v>
      </c>
      <c r="T267" s="22" t="str">
        <f>VLOOKUP(F267,[3]Relatório!$A$1:$AK$65536,29,0)</f>
        <v/>
      </c>
      <c r="U267" s="22" t="s">
        <v>587</v>
      </c>
      <c r="V267" s="17" t="str">
        <f>VLOOKUP(A267,[2]ImportationMaterialProgrammingE!B:F,5,0)</f>
        <v/>
      </c>
      <c r="W267" s="22" t="str">
        <f>VLOOKUP(F267,[3]Relatório!$A$1:$AK$65536,33,0)</f>
        <v/>
      </c>
      <c r="X267" s="22" t="s">
        <v>587</v>
      </c>
      <c r="Y267" s="18" t="e">
        <f>#N/A</f>
        <v>#N/A</v>
      </c>
      <c r="AB267" s="15" t="str">
        <f>VLOOKUP(A267,[2]ImportationMaterialProgrammingE!B:X,23,0)</f>
        <v>DTA TRANSP</v>
      </c>
      <c r="AC267" s="1" t="str">
        <f>IF(AB267="DTA TRANSP","",VLOOKUP(A267,[2]ImportationMaterialProgrammingE!$B:$V,21,0))</f>
        <v/>
      </c>
      <c r="AD267" s="1" t="s">
        <v>587</v>
      </c>
      <c r="AE267" s="1" t="e">
        <f>#N/A</f>
        <v>#N/A</v>
      </c>
      <c r="AF267" s="22" t="str">
        <f>VLOOKUP(F267,[3]Relatório!$A$1:$AK$65536,36,0)</f>
        <v/>
      </c>
      <c r="AG267" s="22" t="s">
        <v>587</v>
      </c>
      <c r="AJ267" s="24"/>
      <c r="AK267" s="24"/>
      <c r="AL267" s="24"/>
      <c r="AM267" s="24"/>
    </row>
    <row r="268" spans="1:39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VLOOKUP(A268,[2]ImportationMaterialProgrammingE!B$3:C$1048576,2,0)</f>
        <v xml:space="preserve">540201252 </v>
      </c>
      <c r="F268" s="40">
        <v>540201252</v>
      </c>
      <c r="G268" s="3" t="s">
        <v>585</v>
      </c>
      <c r="H268" s="3" t="s">
        <v>452</v>
      </c>
      <c r="I268" s="17" t="e">
        <f>#N/A</f>
        <v>#N/A</v>
      </c>
      <c r="J268" s="15" t="str">
        <f>IF(VLOOKUP(A268,[2]ImportationMaterialProgrammingE!B$4:U$1048576,20,0)=0,"",VLOOKUP(A268,[2]ImportationMaterialProgrammingE!B$4:U$1048576,20,0))</f>
        <v>17/03/2022</v>
      </c>
      <c r="K268" s="15" t="s">
        <v>622</v>
      </c>
      <c r="L268" s="15" t="str">
        <f>IF(VLOOKUP(A268,[2]ImportationMaterialProgrammingE!B$3:Y$1048576,24,0)&lt;&gt;"","Sim","Não")</f>
        <v>Não</v>
      </c>
      <c r="M268" s="15" t="str">
        <f>IF(VLOOKUP(A268,[2]ImportationMaterialProgrammingE!B:X,23,0)="DTA TRANSP",VLOOKUP(A268,[2]ImportationMaterialProgrammingE!B:V,21,0),"")</f>
        <v/>
      </c>
      <c r="N268" s="15" t="str">
        <f>IF(VLOOKUP(A268,[2]ImportationMaterialProgrammingE!B:Y,24,0)=0,"",VLOOKUP(A268,[2]ImportationMaterialProgrammingE!B:Y,24,0))</f>
        <v/>
      </c>
      <c r="P268" s="3" t="e">
        <f>#N/A</f>
        <v>#N/A</v>
      </c>
      <c r="R268" s="3" t="s">
        <v>586</v>
      </c>
      <c r="S268" s="16" t="str">
        <f>VLOOKUP(A268,[2]ImportationMaterialProgrammingE!B:AN,39,0)</f>
        <v>2203513674</v>
      </c>
      <c r="T268" s="22">
        <f>VLOOKUP(F268,[3]Relatório!$A$1:$AK$65536,29,0)</f>
        <v>44614</v>
      </c>
      <c r="U268" s="22">
        <v>44614</v>
      </c>
      <c r="V268" s="17" t="str">
        <f>VLOOKUP(A268,[2]ImportationMaterialProgrammingE!B:F,5,0)</f>
        <v>VERDE</v>
      </c>
      <c r="W268" s="22">
        <f>VLOOKUP(F268,[3]Relatório!$A$1:$AK$65536,33,0)</f>
        <v>44614</v>
      </c>
      <c r="X268" s="22">
        <v>44614</v>
      </c>
      <c r="Y268" s="18" t="e">
        <f>#N/A</f>
        <v>#N/A</v>
      </c>
      <c r="AB268" s="15" t="str">
        <f>VLOOKUP(A268,[2]ImportationMaterialProgrammingE!B:X,23,0)</f>
        <v>FINALIZADO</v>
      </c>
      <c r="AC268" s="1" t="str">
        <f>IF(AB268="DTA TRANSP","",VLOOKUP(A268,[2]ImportationMaterialProgrammingE!$B:$V,21,0))</f>
        <v>17/03/2022</v>
      </c>
      <c r="AD268" s="1" t="s">
        <v>622</v>
      </c>
      <c r="AE268" s="1" t="e">
        <f>#N/A</f>
        <v>#N/A</v>
      </c>
      <c r="AF268" s="22">
        <f>VLOOKUP(F268,[3]Relatório!$A$1:$AK$65536,36,0)</f>
        <v>44636</v>
      </c>
      <c r="AG268" s="22">
        <v>44636</v>
      </c>
      <c r="AJ268" s="24"/>
      <c r="AK268" s="24"/>
      <c r="AL268" s="24"/>
      <c r="AM268" s="24"/>
    </row>
    <row r="269" spans="1:39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VLOOKUP(A269,[2]ImportationMaterialProgrammingE!B$3:C$1048576,2,0)</f>
        <v xml:space="preserve">540201254 </v>
      </c>
      <c r="F269" s="40">
        <v>540201254</v>
      </c>
      <c r="G269" s="3" t="s">
        <v>585</v>
      </c>
      <c r="H269" s="3" t="s">
        <v>452</v>
      </c>
      <c r="I269" s="17" t="e">
        <f>#N/A</f>
        <v>#N/A</v>
      </c>
      <c r="J269" s="15" t="str">
        <f>IF(VLOOKUP(A269,[2]ImportationMaterialProgrammingE!B$4:U$1048576,20,0)=0,"",VLOOKUP(A269,[2]ImportationMaterialProgrammingE!B$4:U$1048576,20,0))</f>
        <v>24/02/2022</v>
      </c>
      <c r="K269" s="15" t="s">
        <v>606</v>
      </c>
      <c r="L269" s="15" t="str">
        <f>IF(VLOOKUP(A269,[2]ImportationMaterialProgrammingE!B$3:Y$1048576,24,0)&lt;&gt;"","Sim","Não")</f>
        <v>Não</v>
      </c>
      <c r="M269" s="15" t="str">
        <f>IF(VLOOKUP(A269,[2]ImportationMaterialProgrammingE!B:X,23,0)="DTA TRANSP",VLOOKUP(A269,[2]ImportationMaterialProgrammingE!B:V,21,0),"")</f>
        <v/>
      </c>
      <c r="N269" s="15" t="str">
        <f>IF(VLOOKUP(A269,[2]ImportationMaterialProgrammingE!B:Y,24,0)=0,"",VLOOKUP(A269,[2]ImportationMaterialProgrammingE!B:Y,24,0))</f>
        <v/>
      </c>
      <c r="P269" s="3" t="e">
        <f>#N/A</f>
        <v>#N/A</v>
      </c>
      <c r="R269" s="3" t="s">
        <v>586</v>
      </c>
      <c r="S269" s="16" t="str">
        <f>VLOOKUP(A269,[2]ImportationMaterialProgrammingE!B:AN,39,0)</f>
        <v>2203431490</v>
      </c>
      <c r="T269" s="22">
        <f>VLOOKUP(F269,[3]Relatório!$A$1:$AK$65536,29,0)</f>
        <v>44613</v>
      </c>
      <c r="U269" s="22">
        <v>44613</v>
      </c>
      <c r="V269" s="17" t="str">
        <f>VLOOKUP(A269,[2]ImportationMaterialProgrammingE!B:F,5,0)</f>
        <v>VERDE</v>
      </c>
      <c r="W269" s="22">
        <f>VLOOKUP(F269,[3]Relatório!$A$1:$AK$65536,33,0)</f>
        <v>44614</v>
      </c>
      <c r="X269" s="22">
        <v>44614</v>
      </c>
      <c r="Y269" s="18" t="e">
        <f>#N/A</f>
        <v>#N/A</v>
      </c>
      <c r="AB269" s="15" t="str">
        <f>VLOOKUP(A269,[2]ImportationMaterialProgrammingE!B:X,23,0)</f>
        <v>FINALIZADO</v>
      </c>
      <c r="AC269" s="1" t="str">
        <f>IF(AB269="DTA TRANSP","",VLOOKUP(A269,[2]ImportationMaterialProgrammingE!$B:$V,21,0))</f>
        <v>23/02/2022</v>
      </c>
      <c r="AD269" s="1" t="s">
        <v>603</v>
      </c>
      <c r="AE269" s="1" t="e">
        <f>#N/A</f>
        <v>#N/A</v>
      </c>
      <c r="AF269" s="22">
        <f>VLOOKUP(F269,[3]Relatório!$A$1:$AK$65536,36,0)</f>
        <v>44614</v>
      </c>
      <c r="AG269" s="22">
        <v>44614</v>
      </c>
      <c r="AH269" s="3" t="s">
        <v>457</v>
      </c>
      <c r="AJ269" s="24"/>
      <c r="AK269" s="24"/>
      <c r="AL269" s="24"/>
      <c r="AM269" s="24"/>
    </row>
    <row r="270" spans="1:39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VLOOKUP(A270,[2]ImportationMaterialProgrammingE!B$3:C$1048576,2,0)</f>
        <v xml:space="preserve">540201253 </v>
      </c>
      <c r="F270" s="40">
        <v>540201253</v>
      </c>
      <c r="G270" s="3" t="s">
        <v>585</v>
      </c>
      <c r="H270" s="3" t="s">
        <v>452</v>
      </c>
      <c r="I270" s="17" t="e">
        <f>#N/A</f>
        <v>#N/A</v>
      </c>
      <c r="J270" s="15" t="str">
        <f>IF(VLOOKUP(A270,[2]ImportationMaterialProgrammingE!B$4:U$1048576,20,0)=0,"",VLOOKUP(A270,[2]ImportationMaterialProgrammingE!B$4:U$1048576,20,0))</f>
        <v>21/03/2022</v>
      </c>
      <c r="K270" s="15" t="s">
        <v>612</v>
      </c>
      <c r="L270" s="15" t="str">
        <f>IF(VLOOKUP(A270,[2]ImportationMaterialProgrammingE!B$3:Y$1048576,24,0)&lt;&gt;"","Sim","Não")</f>
        <v>Não</v>
      </c>
      <c r="M270" s="15" t="str">
        <f>IF(VLOOKUP(A270,[2]ImportationMaterialProgrammingE!B:X,23,0)="DTA TRANSP",VLOOKUP(A270,[2]ImportationMaterialProgrammingE!B:V,21,0),"")</f>
        <v/>
      </c>
      <c r="N270" s="15" t="str">
        <f>IF(VLOOKUP(A270,[2]ImportationMaterialProgrammingE!B:Y,24,0)=0,"",VLOOKUP(A270,[2]ImportationMaterialProgrammingE!B:Y,24,0))</f>
        <v/>
      </c>
      <c r="P270" s="3" t="e">
        <f>#N/A</f>
        <v>#N/A</v>
      </c>
      <c r="R270" s="3" t="s">
        <v>586</v>
      </c>
      <c r="S270" s="16" t="str">
        <f>VLOOKUP(A270,[2]ImportationMaterialProgrammingE!B:AN,39,0)</f>
        <v>2205151869</v>
      </c>
      <c r="T270" s="22">
        <f>VLOOKUP(F270,[3]Relatório!$A$1:$AK$65536,29,0)</f>
        <v>44637</v>
      </c>
      <c r="U270" s="22">
        <v>44637</v>
      </c>
      <c r="V270" s="17" t="str">
        <f>VLOOKUP(A270,[2]ImportationMaterialProgrammingE!B:F,5,0)</f>
        <v/>
      </c>
      <c r="W270" s="22">
        <f>VLOOKUP(F270,[3]Relatório!$A$1:$AK$65536,33,0)</f>
        <v>44638</v>
      </c>
      <c r="X270" s="22">
        <v>44638</v>
      </c>
      <c r="Y270" s="18" t="e">
        <f>#N/A</f>
        <v>#N/A</v>
      </c>
      <c r="AB270" s="15" t="str">
        <f>VLOOKUP(A270,[2]ImportationMaterialProgrammingE!B:X,23,0)</f>
        <v>SBL</v>
      </c>
      <c r="AC270" s="1" t="str">
        <f>IF(AB270="DTA TRANSP","",VLOOKUP(A270,[2]ImportationMaterialProgrammingE!$B:$V,21,0))</f>
        <v>21/03/2022</v>
      </c>
      <c r="AD270" s="1" t="s">
        <v>612</v>
      </c>
      <c r="AE270" s="1" t="e">
        <f>#N/A</f>
        <v>#N/A</v>
      </c>
      <c r="AF270" s="22">
        <f>VLOOKUP(F270,[3]Relatório!$A$1:$AK$65536,36,0)</f>
        <v>44638</v>
      </c>
      <c r="AG270" s="22">
        <v>44638</v>
      </c>
      <c r="AJ270" s="24"/>
      <c r="AK270" s="24"/>
      <c r="AL270" s="24"/>
      <c r="AM270" s="24"/>
    </row>
    <row r="271" spans="1:39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VLOOKUP(A271,[2]ImportationMaterialProgrammingE!B$3:C$1048576,2,0)</f>
        <v xml:space="preserve">540201250 </v>
      </c>
      <c r="F271" s="40">
        <v>540201250</v>
      </c>
      <c r="G271" s="3" t="s">
        <v>585</v>
      </c>
      <c r="H271" s="3" t="s">
        <v>452</v>
      </c>
      <c r="I271" s="17" t="e">
        <f>#N/A</f>
        <v>#N/A</v>
      </c>
      <c r="J271" s="15" t="str">
        <f>IF(VLOOKUP(A271,[2]ImportationMaterialProgrammingE!B$4:U$1048576,20,0)=0,"",VLOOKUP(A271,[2]ImportationMaterialProgrammingE!B$4:U$1048576,20,0))</f>
        <v>24/02/2022</v>
      </c>
      <c r="K271" s="15" t="s">
        <v>606</v>
      </c>
      <c r="L271" s="15" t="str">
        <f>IF(VLOOKUP(A271,[2]ImportationMaterialProgrammingE!B$3:Y$1048576,24,0)&lt;&gt;"","Sim","Não")</f>
        <v>Não</v>
      </c>
      <c r="M271" s="15" t="str">
        <f>IF(VLOOKUP(A271,[2]ImportationMaterialProgrammingE!B:X,23,0)="DTA TRANSP",VLOOKUP(A271,[2]ImportationMaterialProgrammingE!B:V,21,0),"")</f>
        <v/>
      </c>
      <c r="N271" s="15" t="str">
        <f>IF(VLOOKUP(A271,[2]ImportationMaterialProgrammingE!B:Y,24,0)=0,"",VLOOKUP(A271,[2]ImportationMaterialProgrammingE!B:Y,24,0))</f>
        <v/>
      </c>
      <c r="P271" s="3" t="e">
        <f>#N/A</f>
        <v>#N/A</v>
      </c>
      <c r="R271" s="3" t="s">
        <v>586</v>
      </c>
      <c r="S271" s="16" t="str">
        <f>VLOOKUP(A271,[2]ImportationMaterialProgrammingE!B:AN,39,0)</f>
        <v>2203608632</v>
      </c>
      <c r="T271" s="22">
        <f>VLOOKUP(F271,[3]Relatório!$A$1:$AK$65536,29,0)</f>
        <v>44615</v>
      </c>
      <c r="U271" s="22">
        <v>44615</v>
      </c>
      <c r="V271" s="17" t="str">
        <f>VLOOKUP(A271,[2]ImportationMaterialProgrammingE!B:F,5,0)</f>
        <v>VERDE</v>
      </c>
      <c r="W271" s="22">
        <f>VLOOKUP(F271,[3]Relatório!$A$1:$AK$65536,33,0)</f>
        <v>44615</v>
      </c>
      <c r="X271" s="22">
        <v>44615</v>
      </c>
      <c r="Y271" s="18" t="e">
        <f>#N/A</f>
        <v>#N/A</v>
      </c>
      <c r="AB271" s="15" t="str">
        <f>VLOOKUP(A271,[2]ImportationMaterialProgrammingE!B:X,23,0)</f>
        <v>FINALIZADO</v>
      </c>
      <c r="AC271" s="1" t="str">
        <f>IF(AB271="DTA TRANSP","",VLOOKUP(A271,[2]ImportationMaterialProgrammingE!$B:$V,21,0))</f>
        <v>24/02/2022</v>
      </c>
      <c r="AD271" s="1" t="s">
        <v>606</v>
      </c>
      <c r="AE271" s="1" t="e">
        <f>#N/A</f>
        <v>#N/A</v>
      </c>
      <c r="AF271" s="22">
        <f>VLOOKUP(F271,[3]Relatório!$A$1:$AK$65536,36,0)</f>
        <v>44615</v>
      </c>
      <c r="AG271" s="22">
        <v>44615</v>
      </c>
      <c r="AH271" s="3" t="s">
        <v>457</v>
      </c>
      <c r="AJ271" s="24"/>
      <c r="AK271" s="24"/>
      <c r="AL271" s="24"/>
      <c r="AM271" s="24"/>
    </row>
    <row r="272" spans="1:39" hidden="1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VLOOKUP(A272,[2]ImportationMaterialProgrammingE!B$3:C$1048576,2,0)</f>
        <v xml:space="preserve">540201258 </v>
      </c>
      <c r="F272" s="40">
        <v>540201258</v>
      </c>
      <c r="G272" s="3" t="s">
        <v>585</v>
      </c>
      <c r="H272" s="3" t="s">
        <v>452</v>
      </c>
      <c r="I272" s="17" t="e">
        <f>#N/A</f>
        <v>#N/A</v>
      </c>
      <c r="J272" s="15" t="str">
        <f>IF(VLOOKUP(A272,[2]ImportationMaterialProgrammingE!B$4:U$1048576,20,0)=0,"",VLOOKUP(A272,[2]ImportationMaterialProgrammingE!B$4:U$1048576,20,0))</f>
        <v/>
      </c>
      <c r="K272" s="15" t="s">
        <v>587</v>
      </c>
      <c r="L272" s="15" t="str">
        <f>IF(VLOOKUP(A272,[2]ImportationMaterialProgrammingE!B$3:Y$1048576,24,0)&lt;&gt;"","Sim","Não")</f>
        <v>Não</v>
      </c>
      <c r="M272" s="15" t="str">
        <f>IF(VLOOKUP(A272,[2]ImportationMaterialProgrammingE!B:X,23,0)="DTA TRANSP",VLOOKUP(A272,[2]ImportationMaterialProgrammingE!B:V,21,0),"")</f>
        <v>10/03/2022</v>
      </c>
      <c r="N272" s="15" t="str">
        <f>IF(VLOOKUP(A272,[2]ImportationMaterialProgrammingE!B:Y,24,0)=0,"",VLOOKUP(A272,[2]ImportationMaterialProgrammingE!B:Y,24,0))</f>
        <v/>
      </c>
      <c r="P272" s="3" t="e">
        <f>#N/A</f>
        <v>#N/A</v>
      </c>
      <c r="R272" s="3" t="s">
        <v>586</v>
      </c>
      <c r="S272" s="16" t="str">
        <f>VLOOKUP(A272,[2]ImportationMaterialProgrammingE!B:AN,39,0)</f>
        <v xml:space="preserve">          </v>
      </c>
      <c r="T272" s="22" t="str">
        <f>VLOOKUP(F272,[3]Relatório!$A$1:$AK$65536,29,0)</f>
        <v/>
      </c>
      <c r="U272" s="22" t="s">
        <v>587</v>
      </c>
      <c r="V272" s="17" t="str">
        <f>VLOOKUP(A272,[2]ImportationMaterialProgrammingE!B:F,5,0)</f>
        <v/>
      </c>
      <c r="W272" s="22" t="str">
        <f>VLOOKUP(F272,[3]Relatório!$A$1:$AK$65536,33,0)</f>
        <v/>
      </c>
      <c r="X272" s="22" t="s">
        <v>587</v>
      </c>
      <c r="Y272" s="18" t="e">
        <f>#N/A</f>
        <v>#N/A</v>
      </c>
      <c r="AB272" s="15" t="str">
        <f>VLOOKUP(A272,[2]ImportationMaterialProgrammingE!B:X,23,0)</f>
        <v>DTA TRANSP</v>
      </c>
      <c r="AC272" s="1" t="str">
        <f>IF(AB272="DTA TRANSP","",VLOOKUP(A272,[2]ImportationMaterialProgrammingE!$B:$V,21,0))</f>
        <v/>
      </c>
      <c r="AD272" s="1" t="s">
        <v>587</v>
      </c>
      <c r="AE272" s="1" t="e">
        <f>#N/A</f>
        <v>#N/A</v>
      </c>
      <c r="AF272" s="22" t="str">
        <f>VLOOKUP(F272,[3]Relatório!$A$1:$AK$65536,36,0)</f>
        <v/>
      </c>
      <c r="AG272" s="22" t="s">
        <v>587</v>
      </c>
      <c r="AJ272" s="24"/>
      <c r="AK272" s="24"/>
      <c r="AL272" s="24"/>
      <c r="AM272" s="24"/>
    </row>
    <row r="273" spans="1:39" hidden="1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VLOOKUP(A273,[2]ImportationMaterialProgrammingE!B$3:C$1048576,2,0)</f>
        <v xml:space="preserve">540201255 </v>
      </c>
      <c r="F273" s="40">
        <v>540201255</v>
      </c>
      <c r="G273" s="3" t="s">
        <v>585</v>
      </c>
      <c r="H273" s="3" t="s">
        <v>452</v>
      </c>
      <c r="I273" s="17" t="e">
        <f>#N/A</f>
        <v>#N/A</v>
      </c>
      <c r="J273" s="15" t="str">
        <f>IF(VLOOKUP(A273,[2]ImportationMaterialProgrammingE!B$4:U$1048576,20,0)=0,"",VLOOKUP(A273,[2]ImportationMaterialProgrammingE!B$4:U$1048576,20,0))</f>
        <v/>
      </c>
      <c r="K273" s="15" t="s">
        <v>587</v>
      </c>
      <c r="L273" s="15" t="str">
        <f>IF(VLOOKUP(A273,[2]ImportationMaterialProgrammingE!B$3:Y$1048576,24,0)&lt;&gt;"","Sim","Não")</f>
        <v>Sim</v>
      </c>
      <c r="M273" s="15" t="str">
        <f>IF(VLOOKUP(A273,[2]ImportationMaterialProgrammingE!B:X,23,0)="DTA TRANSP",VLOOKUP(A273,[2]ImportationMaterialProgrammingE!B:V,21,0),"")</f>
        <v/>
      </c>
      <c r="N273" s="15" t="str">
        <f>IF(VLOOKUP(A273,[2]ImportationMaterialProgrammingE!B:Y,24,0)=0,"",VLOOKUP(A273,[2]ImportationMaterialProgrammingE!B:Y,24,0))</f>
        <v>10/03/2022</v>
      </c>
      <c r="P273" s="3" t="e">
        <f>#N/A</f>
        <v>#N/A</v>
      </c>
      <c r="R273" s="3" t="s">
        <v>586</v>
      </c>
      <c r="S273" s="16" t="str">
        <f>VLOOKUP(A273,[2]ImportationMaterialProgrammingE!B:AN,39,0)</f>
        <v xml:space="preserve">          </v>
      </c>
      <c r="T273" s="22" t="str">
        <f>VLOOKUP(F273,[3]Relatório!$A$1:$AK$65536,29,0)</f>
        <v/>
      </c>
      <c r="U273" s="22" t="s">
        <v>587</v>
      </c>
      <c r="V273" s="17" t="str">
        <f>VLOOKUP(A273,[2]ImportationMaterialProgrammingE!B:F,5,0)</f>
        <v/>
      </c>
      <c r="W273" s="22" t="str">
        <f>VLOOKUP(F273,[3]Relatório!$A$1:$AK$65536,33,0)</f>
        <v/>
      </c>
      <c r="X273" s="22" t="s">
        <v>587</v>
      </c>
      <c r="Y273" s="18" t="e">
        <f>#N/A</f>
        <v>#N/A</v>
      </c>
      <c r="Z273" s="3" t="s">
        <v>458</v>
      </c>
      <c r="AB273" s="15" t="str">
        <f>VLOOKUP(A273,[2]ImportationMaterialProgrammingE!B:X,23,0)</f>
        <v>DTA EADI</v>
      </c>
      <c r="AC273" s="1" t="str">
        <f>IF(AB273="DTA TRANSP","",VLOOKUP(A273,[2]ImportationMaterialProgrammingE!$B:$V,21,0))</f>
        <v/>
      </c>
      <c r="AD273" s="1" t="s">
        <v>587</v>
      </c>
      <c r="AE273" s="1" t="e">
        <f>#N/A</f>
        <v>#N/A</v>
      </c>
      <c r="AF273" s="22" t="str">
        <f>VLOOKUP(F273,[3]Relatório!$A$1:$AK$65536,36,0)</f>
        <v/>
      </c>
      <c r="AG273" s="22" t="s">
        <v>587</v>
      </c>
      <c r="AJ273" s="24"/>
      <c r="AK273" s="24"/>
      <c r="AL273" s="24"/>
      <c r="AM273" s="24"/>
    </row>
    <row r="274" spans="1:39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VLOOKUP(A274,[2]ImportationMaterialProgrammingE!B$3:C$1048576,2,0)</f>
        <v xml:space="preserve">540201256 </v>
      </c>
      <c r="F274" s="40">
        <v>540201256</v>
      </c>
      <c r="G274" s="3" t="s">
        <v>585</v>
      </c>
      <c r="H274" s="3" t="s">
        <v>452</v>
      </c>
      <c r="I274" s="17" t="e">
        <f>#N/A</f>
        <v>#N/A</v>
      </c>
      <c r="J274" s="15" t="str">
        <f>IF(VLOOKUP(A274,[2]ImportationMaterialProgrammingE!B$4:U$1048576,20,0)=0,"",VLOOKUP(A274,[2]ImportationMaterialProgrammingE!B$4:U$1048576,20,0))</f>
        <v>24/02/2022</v>
      </c>
      <c r="K274" s="15" t="s">
        <v>606</v>
      </c>
      <c r="L274" s="15" t="str">
        <f>IF(VLOOKUP(A274,[2]ImportationMaterialProgrammingE!B$3:Y$1048576,24,0)&lt;&gt;"","Sim","Não")</f>
        <v>Não</v>
      </c>
      <c r="M274" s="15" t="str">
        <f>IF(VLOOKUP(A274,[2]ImportationMaterialProgrammingE!B:X,23,0)="DTA TRANSP",VLOOKUP(A274,[2]ImportationMaterialProgrammingE!B:V,21,0),"")</f>
        <v/>
      </c>
      <c r="N274" s="15" t="str">
        <f>IF(VLOOKUP(A274,[2]ImportationMaterialProgrammingE!B:Y,24,0)=0,"",VLOOKUP(A274,[2]ImportationMaterialProgrammingE!B:Y,24,0))</f>
        <v/>
      </c>
      <c r="P274" s="3" t="e">
        <f>#N/A</f>
        <v>#N/A</v>
      </c>
      <c r="R274" s="3" t="s">
        <v>586</v>
      </c>
      <c r="S274" s="16" t="str">
        <f>VLOOKUP(A274,[2]ImportationMaterialProgrammingE!B:AN,39,0)</f>
        <v>2203657382</v>
      </c>
      <c r="T274" s="22">
        <f>VLOOKUP(F274,[3]Relatório!$A$1:$AK$65536,29,0)</f>
        <v>44615</v>
      </c>
      <c r="U274" s="22">
        <v>44615</v>
      </c>
      <c r="V274" s="17" t="str">
        <f>VLOOKUP(A274,[2]ImportationMaterialProgrammingE!B:F,5,0)</f>
        <v>VERDE</v>
      </c>
      <c r="W274" s="22">
        <f>VLOOKUP(F274,[3]Relatório!$A$1:$AK$65536,33,0)</f>
        <v>44616</v>
      </c>
      <c r="X274" s="22">
        <v>44616</v>
      </c>
      <c r="Y274" s="18" t="e">
        <f>#N/A</f>
        <v>#N/A</v>
      </c>
      <c r="AB274" s="15" t="str">
        <f>VLOOKUP(A274,[2]ImportationMaterialProgrammingE!B:X,23,0)</f>
        <v/>
      </c>
      <c r="AC274" s="1" t="str">
        <f>IF(AB274="DTA TRANSP","",VLOOKUP(A274,[2]ImportationMaterialProgrammingE!$B:$V,21,0))</f>
        <v/>
      </c>
      <c r="AD274" s="1" t="s">
        <v>587</v>
      </c>
      <c r="AE274" s="1" t="e">
        <f>#N/A</f>
        <v>#N/A</v>
      </c>
      <c r="AF274" s="22">
        <f>VLOOKUP(F274,[3]Relatório!$A$1:$AK$65536,36,0)</f>
        <v>44616</v>
      </c>
      <c r="AG274" s="22">
        <v>44616</v>
      </c>
      <c r="AH274" s="3" t="s">
        <v>457</v>
      </c>
      <c r="AJ274" s="24"/>
      <c r="AK274" s="24"/>
      <c r="AL274" s="24"/>
      <c r="AM274" s="24"/>
    </row>
    <row r="275" spans="1:39" hidden="1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VLOOKUP(A275,[2]ImportationMaterialProgrammingE!B$3:C$1048576,2,0)</f>
        <v xml:space="preserve">540201257 </v>
      </c>
      <c r="F275" s="40">
        <v>540201257</v>
      </c>
      <c r="G275" s="3" t="s">
        <v>585</v>
      </c>
      <c r="H275" s="3" t="s">
        <v>452</v>
      </c>
      <c r="I275" s="17" t="e">
        <f>#N/A</f>
        <v>#N/A</v>
      </c>
      <c r="J275" s="15" t="str">
        <f>IF(VLOOKUP(A275,[2]ImportationMaterialProgrammingE!B$4:U$1048576,20,0)=0,"",VLOOKUP(A275,[2]ImportationMaterialProgrammingE!B$4:U$1048576,20,0))</f>
        <v/>
      </c>
      <c r="K275" s="15" t="s">
        <v>587</v>
      </c>
      <c r="L275" s="15" t="str">
        <f>IF(VLOOKUP(A275,[2]ImportationMaterialProgrammingE!B$3:Y$1048576,24,0)&lt;&gt;"","Sim","Não")</f>
        <v>Não</v>
      </c>
      <c r="M275" s="15" t="str">
        <f>IF(VLOOKUP(A275,[2]ImportationMaterialProgrammingE!B:X,23,0)="DTA TRANSP",VLOOKUP(A275,[2]ImportationMaterialProgrammingE!B:V,21,0),"")</f>
        <v>10/03/2022</v>
      </c>
      <c r="N275" s="15" t="str">
        <f>IF(VLOOKUP(A275,[2]ImportationMaterialProgrammingE!B:Y,24,0)=0,"",VLOOKUP(A275,[2]ImportationMaterialProgrammingE!B:Y,24,0))</f>
        <v/>
      </c>
      <c r="P275" s="3" t="e">
        <f>#N/A</f>
        <v>#N/A</v>
      </c>
      <c r="R275" s="3" t="s">
        <v>586</v>
      </c>
      <c r="S275" s="16" t="str">
        <f>VLOOKUP(A275,[2]ImportationMaterialProgrammingE!B:AN,39,0)</f>
        <v xml:space="preserve">          </v>
      </c>
      <c r="T275" s="22" t="str">
        <f>VLOOKUP(F275,[3]Relatório!$A$1:$AK$65536,29,0)</f>
        <v/>
      </c>
      <c r="U275" s="22" t="s">
        <v>587</v>
      </c>
      <c r="V275" s="17" t="str">
        <f>VLOOKUP(A275,[2]ImportationMaterialProgrammingE!B:F,5,0)</f>
        <v/>
      </c>
      <c r="W275" s="22" t="str">
        <f>VLOOKUP(F275,[3]Relatório!$A$1:$AK$65536,33,0)</f>
        <v/>
      </c>
      <c r="X275" s="22" t="s">
        <v>587</v>
      </c>
      <c r="Y275" s="18" t="e">
        <f>#N/A</f>
        <v>#N/A</v>
      </c>
      <c r="AB275" s="15" t="str">
        <f>VLOOKUP(A275,[2]ImportationMaterialProgrammingE!B:X,23,0)</f>
        <v>DTA TRANSP</v>
      </c>
      <c r="AC275" s="1" t="str">
        <f>IF(AB275="DTA TRANSP","",VLOOKUP(A275,[2]ImportationMaterialProgrammingE!$B:$V,21,0))</f>
        <v/>
      </c>
      <c r="AD275" s="1" t="s">
        <v>587</v>
      </c>
      <c r="AE275" s="1" t="e">
        <f>#N/A</f>
        <v>#N/A</v>
      </c>
      <c r="AF275" s="22" t="str">
        <f>VLOOKUP(F275,[3]Relatório!$A$1:$AK$65536,36,0)</f>
        <v/>
      </c>
      <c r="AG275" s="22" t="s">
        <v>587</v>
      </c>
      <c r="AJ275" s="24"/>
      <c r="AK275" s="24"/>
      <c r="AL275" s="24"/>
      <c r="AM275" s="24"/>
    </row>
    <row r="276" spans="1:39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VLOOKUP(A276,[2]ImportationMaterialProgrammingE!B$3:C$1048576,2,0)</f>
        <v xml:space="preserve">540201471 </v>
      </c>
      <c r="F276" s="40">
        <v>540201471</v>
      </c>
      <c r="G276" s="3" t="s">
        <v>585</v>
      </c>
      <c r="H276" s="3" t="s">
        <v>452</v>
      </c>
      <c r="I276" s="17" t="e">
        <f>#N/A</f>
        <v>#N/A</v>
      </c>
      <c r="J276" s="15" t="str">
        <f>IF(VLOOKUP(A276,[2]ImportationMaterialProgrammingE!B$4:U$1048576,20,0)=0,"",VLOOKUP(A276,[2]ImportationMaterialProgrammingE!B$4:U$1048576,20,0))</f>
        <v>02/02/2022</v>
      </c>
      <c r="K276" s="15" t="s">
        <v>613</v>
      </c>
      <c r="L276" s="15" t="str">
        <f>IF(VLOOKUP(A276,[2]ImportationMaterialProgrammingE!B$3:Y$1048576,24,0)&lt;&gt;"","Sim","Não")</f>
        <v>Não</v>
      </c>
      <c r="M276" s="15" t="str">
        <f>IF(VLOOKUP(A276,[2]ImportationMaterialProgrammingE!B:X,23,0)="DTA TRANSP",VLOOKUP(A276,[2]ImportationMaterialProgrammingE!B:V,21,0),"")</f>
        <v/>
      </c>
      <c r="N276" s="15" t="str">
        <f>IF(VLOOKUP(A276,[2]ImportationMaterialProgrammingE!B:Y,24,0)=0,"",VLOOKUP(A276,[2]ImportationMaterialProgrammingE!B:Y,24,0))</f>
        <v/>
      </c>
      <c r="P276" s="3" t="e">
        <f>#N/A</f>
        <v>#N/A</v>
      </c>
      <c r="R276" s="3" t="s">
        <v>586</v>
      </c>
      <c r="S276" s="16" t="str">
        <f>VLOOKUP(A276,[2]ImportationMaterialProgrammingE!B:AN,39,0)</f>
        <v>2205071628</v>
      </c>
      <c r="T276" s="22">
        <f>VLOOKUP(F276,[3]Relatório!$A$1:$AK$65536,29,0)</f>
        <v>44636</v>
      </c>
      <c r="U276" s="22">
        <v>44636</v>
      </c>
      <c r="V276" s="17" t="str">
        <f>VLOOKUP(A276,[2]ImportationMaterialProgrammingE!B:F,5,0)</f>
        <v/>
      </c>
      <c r="W276" s="22">
        <f>VLOOKUP(F276,[3]Relatório!$A$1:$AK$65536,33,0)</f>
        <v>44637</v>
      </c>
      <c r="X276" s="22">
        <v>44637</v>
      </c>
      <c r="Y276" s="18" t="e">
        <f>#N/A</f>
        <v>#N/A</v>
      </c>
      <c r="AB276" s="15" t="str">
        <f>VLOOKUP(A276,[2]ImportationMaterialProgrammingE!B:X,23,0)</f>
        <v/>
      </c>
      <c r="AC276" s="1" t="str">
        <f>IF(AB276="DTA TRANSP","",VLOOKUP(A276,[2]ImportationMaterialProgrammingE!$B:$V,21,0))</f>
        <v/>
      </c>
      <c r="AD276" s="1" t="s">
        <v>587</v>
      </c>
      <c r="AE276" s="1" t="e">
        <f>#N/A</f>
        <v>#N/A</v>
      </c>
      <c r="AF276" s="22">
        <f>VLOOKUP(F276,[3]Relatório!$A$1:$AK$65536,36,0)</f>
        <v>44641</v>
      </c>
      <c r="AG276" s="22">
        <v>44641</v>
      </c>
      <c r="AJ276" s="24"/>
      <c r="AK276" s="24"/>
      <c r="AL276" s="24"/>
      <c r="AM276" s="24"/>
    </row>
    <row r="277" spans="1:39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VLOOKUP(A277,[2]ImportationMaterialProgrammingE!B$3:C$1048576,2,0)</f>
        <v xml:space="preserve">540201472 </v>
      </c>
      <c r="F277" s="40">
        <v>540201472</v>
      </c>
      <c r="G277" s="3" t="s">
        <v>585</v>
      </c>
      <c r="H277" s="3" t="s">
        <v>452</v>
      </c>
      <c r="I277" s="17" t="e">
        <f>#N/A</f>
        <v>#N/A</v>
      </c>
      <c r="J277" s="15" t="str">
        <f>IF(VLOOKUP(A277,[2]ImportationMaterialProgrammingE!B$4:U$1048576,20,0)=0,"",VLOOKUP(A277,[2]ImportationMaterialProgrammingE!B$4:U$1048576,20,0))</f>
        <v>07/03/2022</v>
      </c>
      <c r="K277" s="15" t="s">
        <v>629</v>
      </c>
      <c r="L277" s="15" t="str">
        <f>IF(VLOOKUP(A277,[2]ImportationMaterialProgrammingE!B$3:Y$1048576,24,0)&lt;&gt;"","Sim","Não")</f>
        <v>Não</v>
      </c>
      <c r="M277" s="15" t="str">
        <f>IF(VLOOKUP(A277,[2]ImportationMaterialProgrammingE!B:X,23,0)="DTA TRANSP",VLOOKUP(A277,[2]ImportationMaterialProgrammingE!B:V,21,0),"")</f>
        <v/>
      </c>
      <c r="N277" s="15" t="str">
        <f>IF(VLOOKUP(A277,[2]ImportationMaterialProgrammingE!B:Y,24,0)=0,"",VLOOKUP(A277,[2]ImportationMaterialProgrammingE!B:Y,24,0))</f>
        <v/>
      </c>
      <c r="O277" s="21">
        <v>6.8000000000000005E-2</v>
      </c>
      <c r="P277" s="3" t="e">
        <f>#N/A</f>
        <v>#N/A</v>
      </c>
      <c r="R277" s="3" t="s">
        <v>456</v>
      </c>
      <c r="S277" s="16" t="str">
        <f>VLOOKUP(A277,[2]ImportationMaterialProgrammingE!B:AN,39,0)</f>
        <v>2204211442</v>
      </c>
      <c r="T277" s="22">
        <f>VLOOKUP(F277,[3]Relatório!$A$1:$AK$65536,29,0)</f>
        <v>44624</v>
      </c>
      <c r="U277" s="22">
        <v>44624</v>
      </c>
      <c r="V277" s="17" t="str">
        <f>VLOOKUP(A277,[2]ImportationMaterialProgrammingE!B:F,5,0)</f>
        <v>VERDE</v>
      </c>
      <c r="W277" s="22">
        <f>VLOOKUP(F277,[3]Relatório!$A$1:$AK$65536,33,0)</f>
        <v>44627</v>
      </c>
      <c r="X277" s="22">
        <v>44627</v>
      </c>
      <c r="Y277" s="18" t="e">
        <f>#N/A</f>
        <v>#N/A</v>
      </c>
      <c r="AB277" s="15" t="str">
        <f>VLOOKUP(A277,[2]ImportationMaterialProgrammingE!B:X,23,0)</f>
        <v>FINALIZADO</v>
      </c>
      <c r="AC277" s="1" t="str">
        <f>IF(AB277="DTA TRANSP","",VLOOKUP(A277,[2]ImportationMaterialProgrammingE!$B:$V,21,0))</f>
        <v>07/03/2022</v>
      </c>
      <c r="AD277" s="1" t="s">
        <v>629</v>
      </c>
      <c r="AE277" s="1" t="e">
        <f>#N/A</f>
        <v>#N/A</v>
      </c>
      <c r="AF277" s="22">
        <f>VLOOKUP(F277,[3]Relatório!$A$1:$AK$65536,36,0)</f>
        <v>44627</v>
      </c>
      <c r="AG277" s="22">
        <v>44627</v>
      </c>
      <c r="AH277" s="3" t="s">
        <v>457</v>
      </c>
      <c r="AJ277" s="24"/>
      <c r="AK277" s="24"/>
      <c r="AL277" s="24"/>
      <c r="AM277" s="24"/>
    </row>
    <row r="278" spans="1:39" hidden="1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VLOOKUP(A278,[2]ImportationMaterialProgrammingE!B$3:C$1048576,2,0)</f>
        <v xml:space="preserve">540201480 </v>
      </c>
      <c r="F278" s="40">
        <v>540201480</v>
      </c>
      <c r="G278" s="3" t="s">
        <v>585</v>
      </c>
      <c r="H278" s="3" t="s">
        <v>452</v>
      </c>
      <c r="I278" s="17" t="e">
        <f>#N/A</f>
        <v>#N/A</v>
      </c>
      <c r="J278" s="15" t="str">
        <f>IF(VLOOKUP(A278,[2]ImportationMaterialProgrammingE!B$4:U$1048576,20,0)=0,"",VLOOKUP(A278,[2]ImportationMaterialProgrammingE!B$4:U$1048576,20,0))</f>
        <v>25/03/2022</v>
      </c>
      <c r="K278" s="15" t="s">
        <v>604</v>
      </c>
      <c r="L278" s="15" t="str">
        <f>IF(VLOOKUP(A278,[2]ImportationMaterialProgrammingE!B$3:Y$1048576,24,0)&lt;&gt;"","Sim","Não")</f>
        <v>Sim</v>
      </c>
      <c r="M278" s="15" t="str">
        <f>IF(VLOOKUP(A278,[2]ImportationMaterialProgrammingE!B:X,23,0)="DTA TRANSP",VLOOKUP(A278,[2]ImportationMaterialProgrammingE!B:V,21,0),"")</f>
        <v/>
      </c>
      <c r="N278" s="15" t="str">
        <f>IF(VLOOKUP(A278,[2]ImportationMaterialProgrammingE!B:Y,24,0)=0,"",VLOOKUP(A278,[2]ImportationMaterialProgrammingE!B:Y,24,0))</f>
        <v>11/03/2022</v>
      </c>
      <c r="P278" s="3" t="e">
        <f>#N/A</f>
        <v>#N/A</v>
      </c>
      <c r="R278" s="3" t="s">
        <v>456</v>
      </c>
      <c r="S278" s="16" t="str">
        <f>VLOOKUP(A278,[2]ImportationMaterialProgrammingE!B:AN,39,0)</f>
        <v xml:space="preserve">          </v>
      </c>
      <c r="T278" s="22" t="str">
        <f>VLOOKUP(F278,[3]Relatório!$A$1:$AK$65536,29,0)</f>
        <v/>
      </c>
      <c r="U278" s="22" t="s">
        <v>587</v>
      </c>
      <c r="V278" s="17" t="str">
        <f>VLOOKUP(A278,[2]ImportationMaterialProgrammingE!B:F,5,0)</f>
        <v/>
      </c>
      <c r="W278" s="22" t="str">
        <f>VLOOKUP(F278,[3]Relatório!$A$1:$AK$65536,33,0)</f>
        <v/>
      </c>
      <c r="X278" s="22" t="s">
        <v>587</v>
      </c>
      <c r="Y278" s="18" t="e">
        <f>#N/A</f>
        <v>#N/A</v>
      </c>
      <c r="AB278" s="15" t="str">
        <f>VLOOKUP(A278,[2]ImportationMaterialProgrammingE!B:X,23,0)</f>
        <v>DTA EADI</v>
      </c>
      <c r="AC278" s="1" t="str">
        <f>IF(AB278="DTA TRANSP","",VLOOKUP(A278,[2]ImportationMaterialProgrammingE!$B:$V,21,0))</f>
        <v/>
      </c>
      <c r="AD278" s="1" t="s">
        <v>587</v>
      </c>
      <c r="AE278" s="1" t="e">
        <f>#N/A</f>
        <v>#N/A</v>
      </c>
      <c r="AF278" s="22" t="str">
        <f>VLOOKUP(F278,[3]Relatório!$A$1:$AK$65536,36,0)</f>
        <v/>
      </c>
      <c r="AG278" s="22" t="s">
        <v>587</v>
      </c>
      <c r="AJ278" s="24"/>
      <c r="AK278" s="24"/>
      <c r="AL278" s="24"/>
      <c r="AM278" s="24"/>
    </row>
    <row r="279" spans="1:39" hidden="1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VLOOKUP(A279,[2]ImportationMaterialProgrammingE!B$3:C$1048576,2,0)</f>
        <v xml:space="preserve">540201481 </v>
      </c>
      <c r="F279" s="40">
        <v>540201481</v>
      </c>
      <c r="G279" s="3" t="s">
        <v>585</v>
      </c>
      <c r="H279" s="3" t="s">
        <v>452</v>
      </c>
      <c r="I279" s="17" t="e">
        <f>#N/A</f>
        <v>#N/A</v>
      </c>
      <c r="J279" s="15" t="str">
        <f>IF(VLOOKUP(A279,[2]ImportationMaterialProgrammingE!B$4:U$1048576,20,0)=0,"",VLOOKUP(A279,[2]ImportationMaterialProgrammingE!B$4:U$1048576,20,0))</f>
        <v>25/03/2022</v>
      </c>
      <c r="K279" s="15" t="s">
        <v>604</v>
      </c>
      <c r="L279" s="15" t="str">
        <f>IF(VLOOKUP(A279,[2]ImportationMaterialProgrammingE!B$3:Y$1048576,24,0)&lt;&gt;"","Sim","Não")</f>
        <v>Não</v>
      </c>
      <c r="M279" s="15" t="str">
        <f>IF(VLOOKUP(A279,[2]ImportationMaterialProgrammingE!B:X,23,0)="DTA TRANSP",VLOOKUP(A279,[2]ImportationMaterialProgrammingE!B:V,21,0),"")</f>
        <v>22/03/2022</v>
      </c>
      <c r="N279" s="15" t="str">
        <f>IF(VLOOKUP(A279,[2]ImportationMaterialProgrammingE!B:Y,24,0)=0,"",VLOOKUP(A279,[2]ImportationMaterialProgrammingE!B:Y,24,0))</f>
        <v/>
      </c>
      <c r="O279" s="21">
        <v>5.67E-2</v>
      </c>
      <c r="P279" s="3" t="e">
        <f>#N/A</f>
        <v>#N/A</v>
      </c>
      <c r="R279" s="3" t="s">
        <v>456</v>
      </c>
      <c r="S279" s="16" t="str">
        <f>VLOOKUP(A279,[2]ImportationMaterialProgrammingE!B:AN,39,0)</f>
        <v xml:space="preserve">          </v>
      </c>
      <c r="T279" s="22" t="str">
        <f>VLOOKUP(F279,[3]Relatório!$A$1:$AK$65536,29,0)</f>
        <v/>
      </c>
      <c r="U279" s="22" t="s">
        <v>587</v>
      </c>
      <c r="V279" s="17" t="str">
        <f>VLOOKUP(A279,[2]ImportationMaterialProgrammingE!B:F,5,0)</f>
        <v/>
      </c>
      <c r="W279" s="22" t="str">
        <f>VLOOKUP(F279,[3]Relatório!$A$1:$AK$65536,33,0)</f>
        <v/>
      </c>
      <c r="X279" s="22" t="s">
        <v>587</v>
      </c>
      <c r="Y279" s="18" t="e">
        <f>#N/A</f>
        <v>#N/A</v>
      </c>
      <c r="Z279" s="3" t="s">
        <v>454</v>
      </c>
      <c r="AB279" s="15" t="str">
        <f>VLOOKUP(A279,[2]ImportationMaterialProgrammingE!B:X,23,0)</f>
        <v>DTA TRANSP</v>
      </c>
      <c r="AC279" s="1" t="str">
        <f>IF(AB279="DTA TRANSP","",VLOOKUP(A279,[2]ImportationMaterialProgrammingE!$B:$V,21,0))</f>
        <v/>
      </c>
      <c r="AD279" s="1" t="s">
        <v>587</v>
      </c>
      <c r="AE279" s="1" t="e">
        <f>#N/A</f>
        <v>#N/A</v>
      </c>
      <c r="AF279" s="22" t="str">
        <f>VLOOKUP(F279,[3]Relatório!$A$1:$AK$65536,36,0)</f>
        <v/>
      </c>
      <c r="AG279" s="22" t="s">
        <v>587</v>
      </c>
      <c r="AJ279" s="24"/>
      <c r="AK279" s="24"/>
      <c r="AL279" s="24"/>
      <c r="AM279" s="24"/>
    </row>
    <row r="280" spans="1:39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VLOOKUP(A280,[2]ImportationMaterialProgrammingE!B$3:C$1048576,2,0)</f>
        <v xml:space="preserve">540201482 </v>
      </c>
      <c r="F280" s="40">
        <v>540201482</v>
      </c>
      <c r="G280" s="3" t="s">
        <v>585</v>
      </c>
      <c r="H280" s="3" t="s">
        <v>452</v>
      </c>
      <c r="I280" s="17" t="e">
        <f>#N/A</f>
        <v>#N/A</v>
      </c>
      <c r="J280" s="15" t="str">
        <f>IF(VLOOKUP(A280,[2]ImportationMaterialProgrammingE!B$4:U$1048576,20,0)=0,"",VLOOKUP(A280,[2]ImportationMaterialProgrammingE!B$4:U$1048576,20,0))</f>
        <v>03/02/2022</v>
      </c>
      <c r="K280" s="15" t="s">
        <v>621</v>
      </c>
      <c r="L280" s="15" t="str">
        <f>IF(VLOOKUP(A280,[2]ImportationMaterialProgrammingE!B$3:Y$1048576,24,0)&lt;&gt;"","Sim","Não")</f>
        <v>Não</v>
      </c>
      <c r="M280" s="15" t="str">
        <f>IF(VLOOKUP(A280,[2]ImportationMaterialProgrammingE!B:X,23,0)="DTA TRANSP",VLOOKUP(A280,[2]ImportationMaterialProgrammingE!B:V,21,0),"")</f>
        <v/>
      </c>
      <c r="N280" s="15" t="str">
        <f>IF(VLOOKUP(A280,[2]ImportationMaterialProgrammingE!B:Y,24,0)=0,"",VLOOKUP(A280,[2]ImportationMaterialProgrammingE!B:Y,24,0))</f>
        <v/>
      </c>
      <c r="P280" s="3" t="e">
        <f>#N/A</f>
        <v>#N/A</v>
      </c>
      <c r="R280" s="3" t="s">
        <v>456</v>
      </c>
      <c r="S280" s="16" t="str">
        <f>VLOOKUP(A280,[2]ImportationMaterialProgrammingE!B:AN,39,0)</f>
        <v>2204533113</v>
      </c>
      <c r="T280" s="22">
        <f>VLOOKUP(F280,[3]Relatório!$A$1:$AK$65536,29,0)</f>
        <v>44629</v>
      </c>
      <c r="U280" s="22">
        <v>44629</v>
      </c>
      <c r="V280" s="17" t="str">
        <f>VLOOKUP(A280,[2]ImportationMaterialProgrammingE!B:F,5,0)</f>
        <v>VERDE</v>
      </c>
      <c r="W280" s="22">
        <f>VLOOKUP(F280,[3]Relatório!$A$1:$AK$65536,33,0)</f>
        <v>44629</v>
      </c>
      <c r="X280" s="22">
        <v>44629</v>
      </c>
      <c r="Y280" s="18" t="e">
        <f>#N/A</f>
        <v>#N/A</v>
      </c>
      <c r="AB280" s="15" t="str">
        <f>VLOOKUP(A280,[2]ImportationMaterialProgrammingE!B:X,23,0)</f>
        <v>MBB</v>
      </c>
      <c r="AC280" s="1" t="str">
        <f>IF(AB280="DTA TRANSP","",VLOOKUP(A280,[2]ImportationMaterialProgrammingE!$B:$V,21,0))</f>
        <v>17/03/2022</v>
      </c>
      <c r="AD280" s="1" t="s">
        <v>622</v>
      </c>
      <c r="AE280" s="1" t="e">
        <f>#N/A</f>
        <v>#N/A</v>
      </c>
      <c r="AF280" s="22">
        <f>VLOOKUP(F280,[3]Relatório!$A$1:$AK$65536,36,0)</f>
        <v>44630</v>
      </c>
      <c r="AG280" s="22">
        <v>44630</v>
      </c>
      <c r="AH280" s="3" t="s">
        <v>457</v>
      </c>
      <c r="AJ280" s="24"/>
      <c r="AK280" s="24"/>
      <c r="AL280" s="24"/>
      <c r="AM280" s="24"/>
    </row>
    <row r="281" spans="1:39" hidden="1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VLOOKUP(A281,[2]ImportationMaterialProgrammingE!B$3:C$1048576,2,0)</f>
        <v xml:space="preserve">540201483 </v>
      </c>
      <c r="F281" s="40">
        <v>540201483</v>
      </c>
      <c r="G281" s="3" t="s">
        <v>585</v>
      </c>
      <c r="H281" s="3" t="s">
        <v>452</v>
      </c>
      <c r="I281" s="17" t="e">
        <f>#N/A</f>
        <v>#N/A</v>
      </c>
      <c r="J281" s="15" t="str">
        <f>IF(VLOOKUP(A281,[2]ImportationMaterialProgrammingE!B$4:U$1048576,20,0)=0,"",VLOOKUP(A281,[2]ImportationMaterialProgrammingE!B$4:U$1048576,20,0))</f>
        <v>21/03/2022</v>
      </c>
      <c r="K281" s="15" t="s">
        <v>612</v>
      </c>
      <c r="L281" s="15" t="str">
        <f>IF(VLOOKUP(A281,[2]ImportationMaterialProgrammingE!B$3:Y$1048576,24,0)&lt;&gt;"","Sim","Não")</f>
        <v>Não</v>
      </c>
      <c r="M281" s="15" t="str">
        <f>IF(VLOOKUP(A281,[2]ImportationMaterialProgrammingE!B:X,23,0)="DTA TRANSP",VLOOKUP(A281,[2]ImportationMaterialProgrammingE!B:V,21,0),"")</f>
        <v/>
      </c>
      <c r="N281" s="15" t="str">
        <f>IF(VLOOKUP(A281,[2]ImportationMaterialProgrammingE!B:Y,24,0)=0,"",VLOOKUP(A281,[2]ImportationMaterialProgrammingE!B:Y,24,0))</f>
        <v/>
      </c>
      <c r="P281" s="3" t="e">
        <f>#N/A</f>
        <v>#N/A</v>
      </c>
      <c r="R281" s="3" t="s">
        <v>456</v>
      </c>
      <c r="S281" s="16" t="str">
        <f>VLOOKUP(A281,[2]ImportationMaterialProgrammingE!B:AN,39,0)</f>
        <v xml:space="preserve">          </v>
      </c>
      <c r="T281" s="22" t="str">
        <f>VLOOKUP(F281,[3]Relatório!$A$1:$AK$65536,29,0)</f>
        <v/>
      </c>
      <c r="U281" s="22" t="s">
        <v>587</v>
      </c>
      <c r="V281" s="17" t="str">
        <f>VLOOKUP(A281,[2]ImportationMaterialProgrammingE!B:F,5,0)</f>
        <v/>
      </c>
      <c r="W281" s="22" t="str">
        <f>VLOOKUP(F281,[3]Relatório!$A$1:$AK$65536,33,0)</f>
        <v/>
      </c>
      <c r="X281" s="22" t="s">
        <v>587</v>
      </c>
      <c r="Y281" s="18" t="e">
        <f>#N/A</f>
        <v>#N/A</v>
      </c>
      <c r="Z281" s="3" t="s">
        <v>454</v>
      </c>
      <c r="AB281" s="15" t="str">
        <f>VLOOKUP(A281,[2]ImportationMaterialProgrammingE!B:X,23,0)</f>
        <v>DTA TRANSP</v>
      </c>
      <c r="AC281" s="1" t="str">
        <f>IF(AB281="DTA TRANSP","",VLOOKUP(A281,[2]ImportationMaterialProgrammingE!$B:$V,21,0))</f>
        <v/>
      </c>
      <c r="AD281" s="1" t="s">
        <v>587</v>
      </c>
      <c r="AE281" s="1" t="e">
        <f>#N/A</f>
        <v>#N/A</v>
      </c>
      <c r="AF281" s="22" t="str">
        <f>VLOOKUP(F281,[3]Relatório!$A$1:$AK$65536,36,0)</f>
        <v/>
      </c>
      <c r="AG281" s="22" t="s">
        <v>587</v>
      </c>
      <c r="AJ281" s="24"/>
      <c r="AK281" s="24"/>
      <c r="AL281" s="24"/>
      <c r="AM281" s="24"/>
    </row>
    <row r="282" spans="1:39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VLOOKUP(A282,[2]ImportationMaterialProgrammingE!B$3:C$1048576,2,0)</f>
        <v xml:space="preserve">540201475 </v>
      </c>
      <c r="F282" s="40">
        <v>540201475</v>
      </c>
      <c r="G282" s="3" t="s">
        <v>585</v>
      </c>
      <c r="H282" s="3" t="s">
        <v>452</v>
      </c>
      <c r="I282" s="17" t="e">
        <f>#N/A</f>
        <v>#N/A</v>
      </c>
      <c r="J282" s="15" t="str">
        <f>IF(VLOOKUP(A282,[2]ImportationMaterialProgrammingE!B$4:U$1048576,20,0)=0,"",VLOOKUP(A282,[2]ImportationMaterialProgrammingE!B$4:U$1048576,20,0))</f>
        <v>07/02/2022</v>
      </c>
      <c r="K282" s="15" t="s">
        <v>635</v>
      </c>
      <c r="L282" s="15" t="str">
        <f>IF(VLOOKUP(A282,[2]ImportationMaterialProgrammingE!B$3:Y$1048576,24,0)&lt;&gt;"","Sim","Não")</f>
        <v>Não</v>
      </c>
      <c r="M282" s="15" t="str">
        <f>IF(VLOOKUP(A282,[2]ImportationMaterialProgrammingE!B:X,23,0)="DTA TRANSP",VLOOKUP(A282,[2]ImportationMaterialProgrammingE!B:V,21,0),"")</f>
        <v/>
      </c>
      <c r="N282" s="15" t="str">
        <f>IF(VLOOKUP(A282,[2]ImportationMaterialProgrammingE!B:Y,24,0)=0,"",VLOOKUP(A282,[2]ImportationMaterialProgrammingE!B:Y,24,0))</f>
        <v/>
      </c>
      <c r="P282" s="3" t="e">
        <f>#N/A</f>
        <v>#N/A</v>
      </c>
      <c r="R282" s="3" t="s">
        <v>456</v>
      </c>
      <c r="S282" s="16" t="str">
        <f>VLOOKUP(A282,[2]ImportationMaterialProgrammingE!B:AN,39,0)</f>
        <v>2204074500</v>
      </c>
      <c r="T282" s="22">
        <f>VLOOKUP(F282,[3]Relatório!$A$1:$AK$65536,29,0)</f>
        <v>44623</v>
      </c>
      <c r="U282" s="22">
        <v>44623</v>
      </c>
      <c r="V282" s="17" t="str">
        <f>VLOOKUP(A282,[2]ImportationMaterialProgrammingE!B:F,5,0)</f>
        <v>VERDE</v>
      </c>
      <c r="W282" s="22">
        <f>VLOOKUP(F282,[3]Relatório!$A$1:$AK$65536,33,0)</f>
        <v>44624</v>
      </c>
      <c r="X282" s="22">
        <v>44624</v>
      </c>
      <c r="Y282" s="18" t="e">
        <f>#N/A</f>
        <v>#N/A</v>
      </c>
      <c r="AA282" s="3" t="s">
        <v>584</v>
      </c>
      <c r="AB282" s="15" t="str">
        <f>VLOOKUP(A282,[2]ImportationMaterialProgrammingE!B:X,23,0)</f>
        <v>FINALIZADO</v>
      </c>
      <c r="AC282" s="1" t="str">
        <f>IF(AB282="DTA TRANSP","",VLOOKUP(A282,[2]ImportationMaterialProgrammingE!$B:$V,21,0))</f>
        <v>07/03/2022</v>
      </c>
      <c r="AD282" s="1" t="s">
        <v>629</v>
      </c>
      <c r="AE282" s="1" t="e">
        <f>#N/A</f>
        <v>#N/A</v>
      </c>
      <c r="AF282" s="22">
        <f>VLOOKUP(F282,[3]Relatório!$A$1:$AK$65536,36,0)</f>
        <v>44627</v>
      </c>
      <c r="AG282" s="22">
        <v>44627</v>
      </c>
      <c r="AH282" s="3" t="s">
        <v>457</v>
      </c>
      <c r="AJ282" s="24"/>
      <c r="AK282" s="24"/>
      <c r="AL282" s="24"/>
      <c r="AM282" s="24"/>
    </row>
    <row r="283" spans="1:39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VLOOKUP(A283,[2]ImportationMaterialProgrammingE!B$3:C$1048576,2,0)</f>
        <v xml:space="preserve">540201484 </v>
      </c>
      <c r="F283" s="40">
        <v>540201484</v>
      </c>
      <c r="G283" s="3" t="s">
        <v>585</v>
      </c>
      <c r="H283" s="3" t="s">
        <v>452</v>
      </c>
      <c r="I283" s="17" t="e">
        <f>#N/A</f>
        <v>#N/A</v>
      </c>
      <c r="J283" s="15" t="str">
        <f>IF(VLOOKUP(A283,[2]ImportationMaterialProgrammingE!B$4:U$1048576,20,0)=0,"",VLOOKUP(A283,[2]ImportationMaterialProgrammingE!B$4:U$1048576,20,0))</f>
        <v>03/03/2022</v>
      </c>
      <c r="K283" s="15" t="s">
        <v>618</v>
      </c>
      <c r="L283" s="15" t="str">
        <f>IF(VLOOKUP(A283,[2]ImportationMaterialProgrammingE!B$3:Y$1048576,24,0)&lt;&gt;"","Sim","Não")</f>
        <v>Não</v>
      </c>
      <c r="M283" s="15" t="str">
        <f>IF(VLOOKUP(A283,[2]ImportationMaterialProgrammingE!B:X,23,0)="DTA TRANSP",VLOOKUP(A283,[2]ImportationMaterialProgrammingE!B:V,21,0),"")</f>
        <v/>
      </c>
      <c r="N283" s="15" t="str">
        <f>IF(VLOOKUP(A283,[2]ImportationMaterialProgrammingE!B:Y,24,0)=0,"",VLOOKUP(A283,[2]ImportationMaterialProgrammingE!B:Y,24,0))</f>
        <v/>
      </c>
      <c r="P283" s="3" t="e">
        <f>#N/A</f>
        <v>#N/A</v>
      </c>
      <c r="R283" s="3" t="s">
        <v>456</v>
      </c>
      <c r="S283" s="16" t="str">
        <f>VLOOKUP(A283,[2]ImportationMaterialProgrammingE!B:AN,39,0)</f>
        <v>2204074518</v>
      </c>
      <c r="T283" s="22">
        <f>VLOOKUP(F283,[3]Relatório!$A$1:$AK$65536,29,0)</f>
        <v>44623</v>
      </c>
      <c r="U283" s="22">
        <v>44623</v>
      </c>
      <c r="V283" s="17" t="str">
        <f>VLOOKUP(A283,[2]ImportationMaterialProgrammingE!B:F,5,0)</f>
        <v>VERDE</v>
      </c>
      <c r="W283" s="22">
        <f>VLOOKUP(F283,[3]Relatório!$A$1:$AK$65536,33,0)</f>
        <v>44624</v>
      </c>
      <c r="X283" s="22">
        <v>44624</v>
      </c>
      <c r="Y283" s="18" t="e">
        <f>#N/A</f>
        <v>#N/A</v>
      </c>
      <c r="AA283" s="3" t="s">
        <v>584</v>
      </c>
      <c r="AB283" s="15" t="str">
        <f>VLOOKUP(A283,[2]ImportationMaterialProgrammingE!B:X,23,0)</f>
        <v>FINALIZADO</v>
      </c>
      <c r="AC283" s="1" t="str">
        <f>IF(AB283="DTA TRANSP","",VLOOKUP(A283,[2]ImportationMaterialProgrammingE!$B:$V,21,0))</f>
        <v>04/03/2022</v>
      </c>
      <c r="AD283" s="1" t="s">
        <v>611</v>
      </c>
      <c r="AE283" s="1" t="e">
        <f>#N/A</f>
        <v>#N/A</v>
      </c>
      <c r="AF283" s="22">
        <f>VLOOKUP(F283,[3]Relatório!$A$1:$AK$65536,36,0)</f>
        <v>44627</v>
      </c>
      <c r="AG283" s="22">
        <v>44627</v>
      </c>
      <c r="AH283" s="3" t="s">
        <v>457</v>
      </c>
      <c r="AJ283" s="24"/>
      <c r="AK283" s="24"/>
      <c r="AL283" s="24"/>
      <c r="AM283" s="24"/>
    </row>
    <row r="284" spans="1:39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VLOOKUP(A284,[2]ImportationMaterialProgrammingE!B$3:C$1048576,2,0)</f>
        <v xml:space="preserve">540201485 </v>
      </c>
      <c r="F284" s="40">
        <v>540201485</v>
      </c>
      <c r="G284" s="3" t="s">
        <v>585</v>
      </c>
      <c r="H284" s="3" t="s">
        <v>452</v>
      </c>
      <c r="I284" s="17" t="e">
        <f>#N/A</f>
        <v>#N/A</v>
      </c>
      <c r="J284" s="15" t="str">
        <f>IF(VLOOKUP(A284,[2]ImportationMaterialProgrammingE!B$4:U$1048576,20,0)=0,"",VLOOKUP(A284,[2]ImportationMaterialProgrammingE!B$4:U$1048576,20,0))</f>
        <v>09/03/2022</v>
      </c>
      <c r="K284" s="15" t="s">
        <v>609</v>
      </c>
      <c r="L284" s="15" t="str">
        <f>IF(VLOOKUP(A284,[2]ImportationMaterialProgrammingE!B$3:Y$1048576,24,0)&lt;&gt;"","Sim","Não")</f>
        <v>Não</v>
      </c>
      <c r="M284" s="15" t="str">
        <f>IF(VLOOKUP(A284,[2]ImportationMaterialProgrammingE!B:X,23,0)="DTA TRANSP",VLOOKUP(A284,[2]ImportationMaterialProgrammingE!B:V,21,0),"")</f>
        <v/>
      </c>
      <c r="N284" s="15" t="str">
        <f>IF(VLOOKUP(A284,[2]ImportationMaterialProgrammingE!B:Y,24,0)=0,"",VLOOKUP(A284,[2]ImportationMaterialProgrammingE!B:Y,24,0))</f>
        <v/>
      </c>
      <c r="O284" s="21">
        <v>6.13E-2</v>
      </c>
      <c r="P284" s="3" t="e">
        <f>#N/A</f>
        <v>#N/A</v>
      </c>
      <c r="R284" s="3" t="s">
        <v>456</v>
      </c>
      <c r="S284" s="16" t="str">
        <f>VLOOKUP(A284,[2]ImportationMaterialProgrammingE!B:AN,39,0)</f>
        <v>2204690910</v>
      </c>
      <c r="T284" s="22">
        <f>VLOOKUP(F284,[3]Relatório!$A$1:$AK$65536,29,0)</f>
        <v>44630</v>
      </c>
      <c r="U284" s="22">
        <v>44630</v>
      </c>
      <c r="V284" s="17" t="str">
        <f>VLOOKUP(A284,[2]ImportationMaterialProgrammingE!B:F,5,0)</f>
        <v>VERDE</v>
      </c>
      <c r="W284" s="22">
        <f>VLOOKUP(F284,[3]Relatório!$A$1:$AK$65536,33,0)</f>
        <v>44631</v>
      </c>
      <c r="X284" s="22">
        <v>44631</v>
      </c>
      <c r="Y284" s="18" t="e">
        <f>#N/A</f>
        <v>#N/A</v>
      </c>
      <c r="AB284" s="15" t="str">
        <f>VLOOKUP(A284,[2]ImportationMaterialProgrammingE!B:X,23,0)</f>
        <v>FINALIZADO</v>
      </c>
      <c r="AC284" s="1" t="str">
        <f>IF(AB284="DTA TRANSP","",VLOOKUP(A284,[2]ImportationMaterialProgrammingE!$B:$V,21,0))</f>
        <v>10/03/2022</v>
      </c>
      <c r="AD284" s="1" t="s">
        <v>610</v>
      </c>
      <c r="AE284" s="1" t="e">
        <f>#N/A</f>
        <v>#N/A</v>
      </c>
      <c r="AF284" s="22">
        <f>VLOOKUP(F284,[3]Relatório!$A$1:$AK$65536,36,0)</f>
        <v>44631</v>
      </c>
      <c r="AG284" s="22">
        <v>44631</v>
      </c>
      <c r="AH284" s="3" t="s">
        <v>457</v>
      </c>
      <c r="AJ284" s="24"/>
      <c r="AK284" s="24"/>
      <c r="AL284" s="24"/>
      <c r="AM284" s="24"/>
    </row>
    <row r="285" spans="1:39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VLOOKUP(A285,[2]ImportationMaterialProgrammingE!B$3:C$1048576,2,0)</f>
        <v xml:space="preserve">540201486 </v>
      </c>
      <c r="F285" s="40">
        <v>540201486</v>
      </c>
      <c r="G285" s="3" t="s">
        <v>585</v>
      </c>
      <c r="H285" s="3" t="s">
        <v>452</v>
      </c>
      <c r="I285" s="17" t="e">
        <f>#N/A</f>
        <v>#N/A</v>
      </c>
      <c r="J285" s="15" t="str">
        <f>IF(VLOOKUP(A285,[2]ImportationMaterialProgrammingE!B$4:U$1048576,20,0)=0,"",VLOOKUP(A285,[2]ImportationMaterialProgrammingE!B$4:U$1048576,20,0))</f>
        <v>10/03/2022</v>
      </c>
      <c r="K285" s="15" t="s">
        <v>610</v>
      </c>
      <c r="L285" s="15" t="str">
        <f>IF(VLOOKUP(A285,[2]ImportationMaterialProgrammingE!B$3:Y$1048576,24,0)&lt;&gt;"","Sim","Não")</f>
        <v>Não</v>
      </c>
      <c r="M285" s="15" t="str">
        <f>IF(VLOOKUP(A285,[2]ImportationMaterialProgrammingE!B:X,23,0)="DTA TRANSP",VLOOKUP(A285,[2]ImportationMaterialProgrammingE!B:V,21,0),"")</f>
        <v/>
      </c>
      <c r="N285" s="15" t="str">
        <f>IF(VLOOKUP(A285,[2]ImportationMaterialProgrammingE!B:Y,24,0)=0,"",VLOOKUP(A285,[2]ImportationMaterialProgrammingE!B:Y,24,0))</f>
        <v/>
      </c>
      <c r="P285" s="3" t="e">
        <f>#N/A</f>
        <v>#N/A</v>
      </c>
      <c r="R285" s="3" t="s">
        <v>456</v>
      </c>
      <c r="S285" s="16" t="str">
        <f>VLOOKUP(A285,[2]ImportationMaterialProgrammingE!B:AN,39,0)</f>
        <v>2204533121</v>
      </c>
      <c r="T285" s="22">
        <f>VLOOKUP(F285,[3]Relatório!$A$1:$AK$65536,29,0)</f>
        <v>44629</v>
      </c>
      <c r="U285" s="22">
        <v>44629</v>
      </c>
      <c r="V285" s="17" t="str">
        <f>VLOOKUP(A285,[2]ImportationMaterialProgrammingE!B:F,5,0)</f>
        <v>VERDE</v>
      </c>
      <c r="W285" s="22">
        <f>VLOOKUP(F285,[3]Relatório!$A$1:$AK$65536,33,0)</f>
        <v>44629</v>
      </c>
      <c r="X285" s="22">
        <v>44629</v>
      </c>
      <c r="Y285" s="18" t="e">
        <f>#N/A</f>
        <v>#N/A</v>
      </c>
      <c r="AB285" s="15" t="str">
        <f>VLOOKUP(A285,[2]ImportationMaterialProgrammingE!B:X,23,0)</f>
        <v>FINALIZADO</v>
      </c>
      <c r="AC285" s="1" t="str">
        <f>IF(AB285="DTA TRANSP","",VLOOKUP(A285,[2]ImportationMaterialProgrammingE!$B:$V,21,0))</f>
        <v>09/03/2022</v>
      </c>
      <c r="AD285" s="1" t="s">
        <v>609</v>
      </c>
      <c r="AE285" s="1" t="e">
        <f>#N/A</f>
        <v>#N/A</v>
      </c>
      <c r="AF285" s="22">
        <f>VLOOKUP(F285,[3]Relatório!$A$1:$AK$65536,36,0)</f>
        <v>44630</v>
      </c>
      <c r="AG285" s="22">
        <v>44630</v>
      </c>
      <c r="AH285" s="3" t="s">
        <v>457</v>
      </c>
      <c r="AJ285" s="24"/>
      <c r="AK285" s="24"/>
      <c r="AL285" s="24"/>
      <c r="AM285" s="24"/>
    </row>
    <row r="286" spans="1:39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VLOOKUP(A286,[2]ImportationMaterialProgrammingE!B$3:C$1048576,2,0)</f>
        <v xml:space="preserve">540201487 </v>
      </c>
      <c r="F286" s="40">
        <v>540201487</v>
      </c>
      <c r="G286" s="3" t="s">
        <v>585</v>
      </c>
      <c r="H286" s="3" t="s">
        <v>452</v>
      </c>
      <c r="I286" s="17" t="e">
        <f>#N/A</f>
        <v>#N/A</v>
      </c>
      <c r="J286" s="15" t="str">
        <f>IF(VLOOKUP(A286,[2]ImportationMaterialProgrammingE!B$4:U$1048576,20,0)=0,"",VLOOKUP(A286,[2]ImportationMaterialProgrammingE!B$4:U$1048576,20,0))</f>
        <v>08/03/2022</v>
      </c>
      <c r="K286" s="15" t="s">
        <v>628</v>
      </c>
      <c r="L286" s="15" t="str">
        <f>IF(VLOOKUP(A286,[2]ImportationMaterialProgrammingE!B$3:Y$1048576,24,0)&lt;&gt;"","Sim","Não")</f>
        <v>Não</v>
      </c>
      <c r="M286" s="15" t="str">
        <f>IF(VLOOKUP(A286,[2]ImportationMaterialProgrammingE!B:X,23,0)="DTA TRANSP",VLOOKUP(A286,[2]ImportationMaterialProgrammingE!B:V,21,0),"")</f>
        <v/>
      </c>
      <c r="N286" s="15" t="str">
        <f>IF(VLOOKUP(A286,[2]ImportationMaterialProgrammingE!B:Y,24,0)=0,"",VLOOKUP(A286,[2]ImportationMaterialProgrammingE!B:Y,24,0))</f>
        <v/>
      </c>
      <c r="P286" s="3" t="e">
        <f>#N/A</f>
        <v>#N/A</v>
      </c>
      <c r="R286" s="3" t="s">
        <v>456</v>
      </c>
      <c r="S286" s="16" t="str">
        <f>VLOOKUP(A286,[2]ImportationMaterialProgrammingE!B:AN,39,0)</f>
        <v>2204533130</v>
      </c>
      <c r="T286" s="22">
        <f>VLOOKUP(F286,[3]Relatório!$A$1:$AK$65536,29,0)</f>
        <v>44629</v>
      </c>
      <c r="U286" s="22">
        <v>44629</v>
      </c>
      <c r="V286" s="17" t="str">
        <f>VLOOKUP(A286,[2]ImportationMaterialProgrammingE!B:F,5,0)</f>
        <v>VERDE</v>
      </c>
      <c r="W286" s="22">
        <f>VLOOKUP(F286,[3]Relatório!$A$1:$AK$65536,33,0)</f>
        <v>44629</v>
      </c>
      <c r="X286" s="22">
        <v>44629</v>
      </c>
      <c r="Y286" s="18" t="e">
        <f>#N/A</f>
        <v>#N/A</v>
      </c>
      <c r="AB286" s="15" t="str">
        <f>VLOOKUP(A286,[2]ImportationMaterialProgrammingE!B:X,23,0)</f>
        <v>FINALIZADO</v>
      </c>
      <c r="AC286" s="1" t="str">
        <f>IF(AB286="DTA TRANSP","",VLOOKUP(A286,[2]ImportationMaterialProgrammingE!$B:$V,21,0))</f>
        <v>09/03/2022</v>
      </c>
      <c r="AD286" s="1" t="s">
        <v>609</v>
      </c>
      <c r="AE286" s="1" t="e">
        <f>#N/A</f>
        <v>#N/A</v>
      </c>
      <c r="AF286" s="22">
        <f>VLOOKUP(F286,[3]Relatório!$A$1:$AK$65536,36,0)</f>
        <v>44630</v>
      </c>
      <c r="AG286" s="22">
        <v>44630</v>
      </c>
      <c r="AH286" s="3" t="s">
        <v>457</v>
      </c>
      <c r="AJ286" s="24"/>
      <c r="AK286" s="24"/>
      <c r="AL286" s="24"/>
      <c r="AM286" s="24"/>
    </row>
    <row r="287" spans="1:39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VLOOKUP(A287,[2]ImportationMaterialProgrammingE!B$3:C$1048576,2,0)</f>
        <v xml:space="preserve">540201491 </v>
      </c>
      <c r="F287" s="40">
        <v>540201491</v>
      </c>
      <c r="G287" s="3" t="s">
        <v>585</v>
      </c>
      <c r="H287" s="3" t="s">
        <v>452</v>
      </c>
      <c r="I287" s="17" t="e">
        <f>#N/A</f>
        <v>#N/A</v>
      </c>
      <c r="J287" s="15" t="str">
        <f>IF(VLOOKUP(A287,[2]ImportationMaterialProgrammingE!B$4:U$1048576,20,0)=0,"",VLOOKUP(A287,[2]ImportationMaterialProgrammingE!B$4:U$1048576,20,0))</f>
        <v>16/03/2022</v>
      </c>
      <c r="K287" s="15" t="s">
        <v>630</v>
      </c>
      <c r="L287" s="15" t="str">
        <f>IF(VLOOKUP(A287,[2]ImportationMaterialProgrammingE!B$3:Y$1048576,24,0)&lt;&gt;"","Sim","Não")</f>
        <v>Não</v>
      </c>
      <c r="M287" s="15" t="str">
        <f>IF(VLOOKUP(A287,[2]ImportationMaterialProgrammingE!B:X,23,0)="DTA TRANSP",VLOOKUP(A287,[2]ImportationMaterialProgrammingE!B:V,21,0),"")</f>
        <v/>
      </c>
      <c r="N287" s="15" t="str">
        <f>IF(VLOOKUP(A287,[2]ImportationMaterialProgrammingE!B:Y,24,0)=0,"",VLOOKUP(A287,[2]ImportationMaterialProgrammingE!B:Y,24,0))</f>
        <v/>
      </c>
      <c r="P287" s="3" t="e">
        <f>#N/A</f>
        <v>#N/A</v>
      </c>
      <c r="R287" s="3" t="s">
        <v>456</v>
      </c>
      <c r="S287" s="16" t="str">
        <f>VLOOKUP(A287,[2]ImportationMaterialProgrammingE!B:AN,39,0)</f>
        <v>2204633096</v>
      </c>
      <c r="T287" s="22">
        <f>VLOOKUP(F287,[3]Relatório!$A$1:$AK$65536,29,0)</f>
        <v>44630</v>
      </c>
      <c r="U287" s="22">
        <v>44630</v>
      </c>
      <c r="V287" s="17" t="str">
        <f>VLOOKUP(A287,[2]ImportationMaterialProgrammingE!B:F,5,0)</f>
        <v>VERDE</v>
      </c>
      <c r="W287" s="22">
        <f>VLOOKUP(F287,[3]Relatório!$A$1:$AK$65536,33,0)</f>
        <v>44630</v>
      </c>
      <c r="X287" s="22">
        <v>44630</v>
      </c>
      <c r="Y287" s="18" t="e">
        <f>#N/A</f>
        <v>#N/A</v>
      </c>
      <c r="AB287" s="15" t="str">
        <f>VLOOKUP(A287,[2]ImportationMaterialProgrammingE!B:X,23,0)</f>
        <v>FINALIZADO</v>
      </c>
      <c r="AC287" s="1" t="str">
        <f>IF(AB287="DTA TRANSP","",VLOOKUP(A287,[2]ImportationMaterialProgrammingE!$B:$V,21,0))</f>
        <v>16/03/2022</v>
      </c>
      <c r="AD287" s="1" t="s">
        <v>630</v>
      </c>
      <c r="AE287" s="1" t="e">
        <f>#N/A</f>
        <v>#N/A</v>
      </c>
      <c r="AF287" s="22">
        <f>VLOOKUP(F287,[3]Relatório!$A$1:$AK$65536,36,0)</f>
        <v>44635</v>
      </c>
      <c r="AG287" s="22">
        <v>44635</v>
      </c>
      <c r="AJ287" s="24"/>
      <c r="AK287" s="24"/>
      <c r="AL287" s="24"/>
      <c r="AM287" s="24"/>
    </row>
    <row r="288" spans="1:39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VLOOKUP(A288,[2]ImportationMaterialProgrammingE!B$3:C$1048576,2,0)</f>
        <v xml:space="preserve">540201488 </v>
      </c>
      <c r="F288" s="40">
        <v>540201488</v>
      </c>
      <c r="G288" s="3" t="s">
        <v>585</v>
      </c>
      <c r="H288" s="3" t="s">
        <v>452</v>
      </c>
      <c r="I288" s="17" t="e">
        <f>#N/A</f>
        <v>#N/A</v>
      </c>
      <c r="J288" s="15" t="str">
        <f>IF(VLOOKUP(A288,[2]ImportationMaterialProgrammingE!B$4:U$1048576,20,0)=0,"",VLOOKUP(A288,[2]ImportationMaterialProgrammingE!B$4:U$1048576,20,0))</f>
        <v/>
      </c>
      <c r="K288" s="15" t="s">
        <v>587</v>
      </c>
      <c r="L288" s="15" t="str">
        <f>IF(VLOOKUP(A288,[2]ImportationMaterialProgrammingE!B$3:Y$1048576,24,0)&lt;&gt;"","Sim","Não")</f>
        <v>Não</v>
      </c>
      <c r="M288" s="15" t="str">
        <f>IF(VLOOKUP(A288,[2]ImportationMaterialProgrammingE!B:X,23,0)="DTA TRANSP",VLOOKUP(A288,[2]ImportationMaterialProgrammingE!B:V,21,0),"")</f>
        <v/>
      </c>
      <c r="N288" s="15" t="str">
        <f>IF(VLOOKUP(A288,[2]ImportationMaterialProgrammingE!B:Y,24,0)=0,"",VLOOKUP(A288,[2]ImportationMaterialProgrammingE!B:Y,24,0))</f>
        <v/>
      </c>
      <c r="P288" s="3" t="e">
        <f>#N/A</f>
        <v>#N/A</v>
      </c>
      <c r="R288" s="3" t="s">
        <v>456</v>
      </c>
      <c r="S288" s="16" t="str">
        <f>VLOOKUP(A288,[2]ImportationMaterialProgrammingE!B:AN,39,0)</f>
        <v>2204427747</v>
      </c>
      <c r="T288" s="22">
        <f>VLOOKUP(F288,[3]Relatório!$A$1:$AK$65536,29,0)</f>
        <v>44628</v>
      </c>
      <c r="U288" s="22">
        <v>44628</v>
      </c>
      <c r="V288" s="17" t="str">
        <f>VLOOKUP(A288,[2]ImportationMaterialProgrammingE!B:F,5,0)</f>
        <v>VERDE</v>
      </c>
      <c r="W288" s="22">
        <f>VLOOKUP(F288,[3]Relatório!$A$1:$AK$65536,33,0)</f>
        <v>44628</v>
      </c>
      <c r="X288" s="22">
        <v>44628</v>
      </c>
      <c r="Y288" s="18" t="e">
        <f>#N/A</f>
        <v>#N/A</v>
      </c>
      <c r="Z288" s="3" t="s">
        <v>454</v>
      </c>
      <c r="AB288" s="15" t="str">
        <f>VLOOKUP(A288,[2]ImportationMaterialProgrammingE!B:X,23,0)</f>
        <v>RETIDO MAPA</v>
      </c>
      <c r="AC288" s="1" t="str">
        <f>IF(AB288="DTA TRANSP","",VLOOKUP(A288,[2]ImportationMaterialProgrammingE!$B:$V,21,0))</f>
        <v/>
      </c>
      <c r="AD288" s="1" t="s">
        <v>587</v>
      </c>
      <c r="AE288" s="1" t="e">
        <f>#N/A</f>
        <v>#N/A</v>
      </c>
      <c r="AF288" s="22">
        <f>VLOOKUP(F288,[3]Relatório!$A$1:$AK$65536,36,0)</f>
        <v>44629</v>
      </c>
      <c r="AG288" s="22">
        <v>44629</v>
      </c>
      <c r="AH288" s="3" t="s">
        <v>457</v>
      </c>
      <c r="AJ288" s="24"/>
      <c r="AK288" s="24"/>
      <c r="AL288" s="24"/>
      <c r="AM288" s="24"/>
    </row>
    <row r="289" spans="1:39" hidden="1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VLOOKUP(A289,[2]ImportationMaterialProgrammingE!B$3:C$1048576,2,0)</f>
        <v xml:space="preserve">540201489 </v>
      </c>
      <c r="F289" s="40">
        <v>540201489</v>
      </c>
      <c r="G289" s="3" t="s">
        <v>585</v>
      </c>
      <c r="H289" s="3" t="s">
        <v>452</v>
      </c>
      <c r="I289" s="17" t="e">
        <f>#N/A</f>
        <v>#N/A</v>
      </c>
      <c r="J289" s="15" t="str">
        <f>IF(VLOOKUP(A289,[2]ImportationMaterialProgrammingE!B$4:U$1048576,20,0)=0,"",VLOOKUP(A289,[2]ImportationMaterialProgrammingE!B$4:U$1048576,20,0))</f>
        <v>28/02/2022</v>
      </c>
      <c r="K289" s="15" t="s">
        <v>619</v>
      </c>
      <c r="L289" s="15" t="str">
        <f>IF(VLOOKUP(A289,[2]ImportationMaterialProgrammingE!B$3:Y$1048576,24,0)&lt;&gt;"","Sim","Não")</f>
        <v>Não</v>
      </c>
      <c r="M289" s="15" t="str">
        <f>IF(VLOOKUP(A289,[2]ImportationMaterialProgrammingE!B:X,23,0)="DTA TRANSP",VLOOKUP(A289,[2]ImportationMaterialProgrammingE!B:V,21,0),"")</f>
        <v>22/03/2022</v>
      </c>
      <c r="N289" s="15" t="str">
        <f>IF(VLOOKUP(A289,[2]ImportationMaterialProgrammingE!B:Y,24,0)=0,"",VLOOKUP(A289,[2]ImportationMaterialProgrammingE!B:Y,24,0))</f>
        <v/>
      </c>
      <c r="P289" s="3" t="e">
        <f>#N/A</f>
        <v>#N/A</v>
      </c>
      <c r="R289" s="3" t="s">
        <v>456</v>
      </c>
      <c r="S289" s="16" t="str">
        <f>VLOOKUP(A289,[2]ImportationMaterialProgrammingE!B:AN,39,0)</f>
        <v xml:space="preserve">          </v>
      </c>
      <c r="T289" s="22" t="str">
        <f>VLOOKUP(F289,[3]Relatório!$A$1:$AK$65536,29,0)</f>
        <v/>
      </c>
      <c r="U289" s="22" t="s">
        <v>587</v>
      </c>
      <c r="V289" s="17" t="str">
        <f>VLOOKUP(A289,[2]ImportationMaterialProgrammingE!B:F,5,0)</f>
        <v/>
      </c>
      <c r="W289" s="22" t="str">
        <f>VLOOKUP(F289,[3]Relatório!$A$1:$AK$65536,33,0)</f>
        <v/>
      </c>
      <c r="X289" s="22" t="s">
        <v>587</v>
      </c>
      <c r="Y289" s="18" t="e">
        <f>#N/A</f>
        <v>#N/A</v>
      </c>
      <c r="AB289" s="15" t="str">
        <f>VLOOKUP(A289,[2]ImportationMaterialProgrammingE!B:X,23,0)</f>
        <v>DTA TRANSP</v>
      </c>
      <c r="AC289" s="1" t="str">
        <f>IF(AB289="DTA TRANSP","",VLOOKUP(A289,[2]ImportationMaterialProgrammingE!$B:$V,21,0))</f>
        <v/>
      </c>
      <c r="AD289" s="1" t="s">
        <v>587</v>
      </c>
      <c r="AE289" s="1" t="e">
        <f>#N/A</f>
        <v>#N/A</v>
      </c>
      <c r="AF289" s="22" t="str">
        <f>VLOOKUP(F289,[3]Relatório!$A$1:$AK$65536,36,0)</f>
        <v/>
      </c>
      <c r="AG289" s="22" t="s">
        <v>587</v>
      </c>
      <c r="AJ289" s="24"/>
      <c r="AK289" s="24"/>
      <c r="AL289" s="24"/>
      <c r="AM289" s="24"/>
    </row>
    <row r="290" spans="1:39" hidden="1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VLOOKUP(A290,[2]ImportationMaterialProgrammingE!B$3:C$1048576,2,0)</f>
        <v xml:space="preserve">540201490 </v>
      </c>
      <c r="F290" s="40">
        <v>540201490</v>
      </c>
      <c r="G290" s="3" t="s">
        <v>585</v>
      </c>
      <c r="H290" s="3" t="s">
        <v>452</v>
      </c>
      <c r="I290" s="17" t="e">
        <f>#N/A</f>
        <v>#N/A</v>
      </c>
      <c r="J290" s="15" t="str">
        <f>IF(VLOOKUP(A290,[2]ImportationMaterialProgrammingE!B$4:U$1048576,20,0)=0,"",VLOOKUP(A290,[2]ImportationMaterialProgrammingE!B$4:U$1048576,20,0))</f>
        <v>25/03/2022</v>
      </c>
      <c r="K290" s="15" t="s">
        <v>604</v>
      </c>
      <c r="L290" s="15" t="str">
        <f>IF(VLOOKUP(A290,[2]ImportationMaterialProgrammingE!B$3:Y$1048576,24,0)&lt;&gt;"","Sim","Não")</f>
        <v>Não</v>
      </c>
      <c r="M290" s="15" t="str">
        <f>IF(VLOOKUP(A290,[2]ImportationMaterialProgrammingE!B:X,23,0)="DTA TRANSP",VLOOKUP(A290,[2]ImportationMaterialProgrammingE!B:V,21,0),"")</f>
        <v/>
      </c>
      <c r="N290" s="15" t="str">
        <f>IF(VLOOKUP(A290,[2]ImportationMaterialProgrammingE!B:Y,24,0)=0,"",VLOOKUP(A290,[2]ImportationMaterialProgrammingE!B:Y,24,0))</f>
        <v/>
      </c>
      <c r="O290" s="21">
        <v>6.8900000000000003E-2</v>
      </c>
      <c r="P290" s="3" t="e">
        <f>#N/A</f>
        <v>#N/A</v>
      </c>
      <c r="R290" s="3" t="s">
        <v>456</v>
      </c>
      <c r="S290" s="16" t="str">
        <f>VLOOKUP(A290,[2]ImportationMaterialProgrammingE!B:AN,39,0)</f>
        <v>2204211450</v>
      </c>
      <c r="T290" s="22">
        <f>VLOOKUP(F290,[3]Relatório!$A$1:$AK$65536,29,0)</f>
        <v>44624</v>
      </c>
      <c r="U290" s="22">
        <v>44624</v>
      </c>
      <c r="V290" s="17" t="str">
        <f>VLOOKUP(A290,[2]ImportationMaterialProgrammingE!B:F,5,0)</f>
        <v>VERDE</v>
      </c>
      <c r="W290" s="22">
        <f>VLOOKUP(F290,[3]Relatório!$A$1:$AK$65536,33,0)</f>
        <v>44627</v>
      </c>
      <c r="X290" s="22">
        <v>44627</v>
      </c>
      <c r="Y290" s="18" t="e">
        <f>#N/A</f>
        <v>#N/A</v>
      </c>
      <c r="AB290" s="15" t="str">
        <f>VLOOKUP(A290,[2]ImportationMaterialProgrammingE!B:X,23,0)</f>
        <v/>
      </c>
      <c r="AC290" s="1" t="str">
        <f>IF(AB290="DTA TRANSP","",VLOOKUP(A290,[2]ImportationMaterialProgrammingE!$B:$V,21,0))</f>
        <v/>
      </c>
      <c r="AD290" s="1" t="s">
        <v>587</v>
      </c>
      <c r="AE290" s="1" t="e">
        <f>#N/A</f>
        <v>#N/A</v>
      </c>
      <c r="AF290" s="22" t="str">
        <f>VLOOKUP(F290,[3]Relatório!$A$1:$AK$65536,36,0)</f>
        <v/>
      </c>
      <c r="AG290" s="22" t="s">
        <v>587</v>
      </c>
      <c r="AJ290" s="24"/>
      <c r="AK290" s="24"/>
      <c r="AL290" s="24"/>
      <c r="AM290" s="24"/>
    </row>
    <row r="291" spans="1:39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VLOOKUP(A291,[2]ImportationMaterialProgrammingE!B$3:C$1048576,2,0)</f>
        <v xml:space="preserve">540201474 </v>
      </c>
      <c r="F291" s="40">
        <v>540201474</v>
      </c>
      <c r="G291" s="3" t="s">
        <v>585</v>
      </c>
      <c r="H291" s="3" t="s">
        <v>452</v>
      </c>
      <c r="I291" s="17" t="e">
        <f>#N/A</f>
        <v>#N/A</v>
      </c>
      <c r="J291" s="15" t="str">
        <f>IF(VLOOKUP(A291,[2]ImportationMaterialProgrammingE!B$4:U$1048576,20,0)=0,"",VLOOKUP(A291,[2]ImportationMaterialProgrammingE!B$4:U$1048576,20,0))</f>
        <v>04/03/2022</v>
      </c>
      <c r="K291" s="15" t="s">
        <v>611</v>
      </c>
      <c r="L291" s="15" t="str">
        <f>IF(VLOOKUP(A291,[2]ImportationMaterialProgrammingE!B$3:Y$1048576,24,0)&lt;&gt;"","Sim","Não")</f>
        <v>Não</v>
      </c>
      <c r="M291" s="15" t="str">
        <f>IF(VLOOKUP(A291,[2]ImportationMaterialProgrammingE!B:X,23,0)="DTA TRANSP",VLOOKUP(A291,[2]ImportationMaterialProgrammingE!B:V,21,0),"")</f>
        <v/>
      </c>
      <c r="N291" s="15" t="str">
        <f>IF(VLOOKUP(A291,[2]ImportationMaterialProgrammingE!B:Y,24,0)=0,"",VLOOKUP(A291,[2]ImportationMaterialProgrammingE!B:Y,24,0))</f>
        <v/>
      </c>
      <c r="P291" s="3" t="e">
        <f>#N/A</f>
        <v>#N/A</v>
      </c>
      <c r="R291" s="3" t="s">
        <v>456</v>
      </c>
      <c r="S291" s="16" t="str">
        <f>VLOOKUP(A291,[2]ImportationMaterialProgrammingE!B:AN,39,0)</f>
        <v>2203972660</v>
      </c>
      <c r="T291" s="22">
        <f>VLOOKUP(F291,[3]Relatório!$A$1:$AK$65536,29,0)</f>
        <v>44622</v>
      </c>
      <c r="U291" s="22">
        <v>44622</v>
      </c>
      <c r="V291" s="17" t="str">
        <f>VLOOKUP(A291,[2]ImportationMaterialProgrammingE!B:F,5,0)</f>
        <v>VERDE</v>
      </c>
      <c r="W291" s="22">
        <f>VLOOKUP(F291,[3]Relatório!$A$1:$AK$65536,33,0)</f>
        <v>44623</v>
      </c>
      <c r="X291" s="22">
        <v>44623</v>
      </c>
      <c r="Y291" s="18" t="e">
        <f>#N/A</f>
        <v>#N/A</v>
      </c>
      <c r="AB291" s="15" t="str">
        <f>VLOOKUP(A291,[2]ImportationMaterialProgrammingE!B:X,23,0)</f>
        <v>FINALIZADO</v>
      </c>
      <c r="AC291" s="1" t="str">
        <f>IF(AB291="DTA TRANSP","",VLOOKUP(A291,[2]ImportationMaterialProgrammingE!$B:$V,21,0))</f>
        <v>03/03/2022</v>
      </c>
      <c r="AD291" s="1" t="s">
        <v>618</v>
      </c>
      <c r="AE291" s="1" t="e">
        <f>#N/A</f>
        <v>#N/A</v>
      </c>
      <c r="AF291" s="22">
        <f>VLOOKUP(F291,[3]Relatório!$A$1:$AK$65536,36,0)</f>
        <v>44623</v>
      </c>
      <c r="AG291" s="22">
        <v>44623</v>
      </c>
      <c r="AH291" s="3" t="s">
        <v>457</v>
      </c>
      <c r="AJ291" s="24"/>
      <c r="AK291" s="24"/>
      <c r="AL291" s="24"/>
      <c r="AM291" s="24"/>
    </row>
    <row r="292" spans="1:39" hidden="1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VLOOKUP(A292,[2]ImportationMaterialProgrammingE!B$3:C$1048576,2,0)</f>
        <v xml:space="preserve">540201492 </v>
      </c>
      <c r="F292" s="40">
        <v>540201492</v>
      </c>
      <c r="G292" s="3" t="s">
        <v>585</v>
      </c>
      <c r="H292" s="3" t="s">
        <v>452</v>
      </c>
      <c r="I292" s="17" t="e">
        <f>#N/A</f>
        <v>#N/A</v>
      </c>
      <c r="J292" s="15" t="str">
        <f>IF(VLOOKUP(A292,[2]ImportationMaterialProgrammingE!B$4:U$1048576,20,0)=0,"",VLOOKUP(A292,[2]ImportationMaterialProgrammingE!B$4:U$1048576,20,0))</f>
        <v/>
      </c>
      <c r="K292" s="15" t="s">
        <v>587</v>
      </c>
      <c r="L292" s="15" t="str">
        <f>IF(VLOOKUP(A292,[2]ImportationMaterialProgrammingE!B$3:Y$1048576,24,0)&lt;&gt;"","Sim","Não")</f>
        <v>Sim</v>
      </c>
      <c r="M292" s="15" t="str">
        <f>IF(VLOOKUP(A292,[2]ImportationMaterialProgrammingE!B:X,23,0)="DTA TRANSP",VLOOKUP(A292,[2]ImportationMaterialProgrammingE!B:V,21,0),"")</f>
        <v/>
      </c>
      <c r="N292" s="15" t="str">
        <f>IF(VLOOKUP(A292,[2]ImportationMaterialProgrammingE!B:Y,24,0)=0,"",VLOOKUP(A292,[2]ImportationMaterialProgrammingE!B:Y,24,0))</f>
        <v>11/03/2022</v>
      </c>
      <c r="P292" s="3" t="e">
        <f>#N/A</f>
        <v>#N/A</v>
      </c>
      <c r="R292" s="3" t="s">
        <v>456</v>
      </c>
      <c r="S292" s="16" t="str">
        <f>VLOOKUP(A292,[2]ImportationMaterialProgrammingE!B:AN,39,0)</f>
        <v xml:space="preserve">          </v>
      </c>
      <c r="T292" s="22" t="str">
        <f>VLOOKUP(F292,[3]Relatório!$A$1:$AK$65536,29,0)</f>
        <v/>
      </c>
      <c r="U292" s="22" t="s">
        <v>587</v>
      </c>
      <c r="V292" s="17" t="str">
        <f>VLOOKUP(A292,[2]ImportationMaterialProgrammingE!B:F,5,0)</f>
        <v/>
      </c>
      <c r="W292" s="22" t="str">
        <f>VLOOKUP(F292,[3]Relatório!$A$1:$AK$65536,33,0)</f>
        <v/>
      </c>
      <c r="X292" s="22" t="s">
        <v>587</v>
      </c>
      <c r="Y292" s="18" t="e">
        <f>#N/A</f>
        <v>#N/A</v>
      </c>
      <c r="Z292" s="3" t="s">
        <v>458</v>
      </c>
      <c r="AB292" s="15" t="str">
        <f>VLOOKUP(A292,[2]ImportationMaterialProgrammingE!B:X,23,0)</f>
        <v>DTA EADI</v>
      </c>
      <c r="AC292" s="1" t="str">
        <f>IF(AB292="DTA TRANSP","",VLOOKUP(A292,[2]ImportationMaterialProgrammingE!$B:$V,21,0))</f>
        <v/>
      </c>
      <c r="AD292" s="1" t="s">
        <v>587</v>
      </c>
      <c r="AE292" s="1" t="e">
        <f>#N/A</f>
        <v>#N/A</v>
      </c>
      <c r="AF292" s="22" t="str">
        <f>VLOOKUP(F292,[3]Relatório!$A$1:$AK$65536,36,0)</f>
        <v/>
      </c>
      <c r="AG292" s="22" t="s">
        <v>587</v>
      </c>
      <c r="AJ292" s="24"/>
      <c r="AK292" s="24"/>
      <c r="AL292" s="24"/>
      <c r="AM292" s="24"/>
    </row>
    <row r="293" spans="1:39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VLOOKUP(A293,[2]ImportationMaterialProgrammingE!B$3:C$1048576,2,0)</f>
        <v xml:space="preserve">540201495 </v>
      </c>
      <c r="F293" s="40">
        <v>540201495</v>
      </c>
      <c r="G293" s="3" t="s">
        <v>585</v>
      </c>
      <c r="H293" s="3" t="s">
        <v>452</v>
      </c>
      <c r="I293" s="17" t="e">
        <f>#N/A</f>
        <v>#N/A</v>
      </c>
      <c r="J293" s="15" t="str">
        <f>IF(VLOOKUP(A293,[2]ImportationMaterialProgrammingE!B$4:U$1048576,20,0)=0,"",VLOOKUP(A293,[2]ImportationMaterialProgrammingE!B$4:U$1048576,20,0))</f>
        <v>18/03/2022</v>
      </c>
      <c r="K293" s="15" t="s">
        <v>617</v>
      </c>
      <c r="L293" s="15" t="str">
        <f>IF(VLOOKUP(A293,[2]ImportationMaterialProgrammingE!B$3:Y$1048576,24,0)&lt;&gt;"","Sim","Não")</f>
        <v>Sim</v>
      </c>
      <c r="M293" s="15" t="str">
        <f>IF(VLOOKUP(A293,[2]ImportationMaterialProgrammingE!B:X,23,0)="DTA TRANSP",VLOOKUP(A293,[2]ImportationMaterialProgrammingE!B:V,21,0),"")</f>
        <v/>
      </c>
      <c r="N293" s="15" t="str">
        <f>IF(VLOOKUP(A293,[2]ImportationMaterialProgrammingE!B:Y,24,0)=0,"",VLOOKUP(A293,[2]ImportationMaterialProgrammingE!B:Y,24,0))</f>
        <v>14/03/2022</v>
      </c>
      <c r="P293" s="3" t="e">
        <f>#N/A</f>
        <v>#N/A</v>
      </c>
      <c r="R293" s="3" t="s">
        <v>456</v>
      </c>
      <c r="S293" s="16" t="str">
        <f>VLOOKUP(A293,[2]ImportationMaterialProgrammingE!B:AN,39,0)</f>
        <v xml:space="preserve">          </v>
      </c>
      <c r="T293" s="22">
        <f>VLOOKUP(F293,[3]Relatório!$A$1:$AK$65536,29,0)</f>
        <v>44641</v>
      </c>
      <c r="U293" s="22">
        <v>44641</v>
      </c>
      <c r="V293" s="17" t="str">
        <f>VLOOKUP(A293,[2]ImportationMaterialProgrammingE!B:F,5,0)</f>
        <v/>
      </c>
      <c r="W293" s="22">
        <f>VLOOKUP(F293,[3]Relatório!$A$1:$AK$65536,33,0)</f>
        <v>44641</v>
      </c>
      <c r="X293" s="22">
        <v>44641</v>
      </c>
      <c r="Y293" s="18" t="e">
        <f>#N/A</f>
        <v>#N/A</v>
      </c>
      <c r="Z293" s="3" t="s">
        <v>458</v>
      </c>
      <c r="AB293" s="15" t="str">
        <f>VLOOKUP(A293,[2]ImportationMaterialProgrammingE!B:X,23,0)</f>
        <v>SBL</v>
      </c>
      <c r="AC293" s="1" t="str">
        <f>IF(AB293="DTA TRANSP","",VLOOKUP(A293,[2]ImportationMaterialProgrammingE!$B:$V,21,0))</f>
        <v>18/03/2022</v>
      </c>
      <c r="AD293" s="1" t="s">
        <v>617</v>
      </c>
      <c r="AE293" s="1" t="e">
        <f>#N/A</f>
        <v>#N/A</v>
      </c>
      <c r="AF293" s="22">
        <f>VLOOKUP(F293,[3]Relatório!$A$1:$AK$65536,36,0)</f>
        <v>44642</v>
      </c>
      <c r="AG293" s="22">
        <v>44642</v>
      </c>
      <c r="AJ293" s="24"/>
      <c r="AK293" s="24"/>
      <c r="AL293" s="24"/>
      <c r="AM293" s="24"/>
    </row>
    <row r="294" spans="1:39" hidden="1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VLOOKUP(A294,[2]ImportationMaterialProgrammingE!B$3:C$1048576,2,0)</f>
        <v xml:space="preserve">540201499 </v>
      </c>
      <c r="F294" s="40">
        <v>540201499</v>
      </c>
      <c r="G294" s="3" t="s">
        <v>585</v>
      </c>
      <c r="H294" s="3" t="s">
        <v>452</v>
      </c>
      <c r="I294" s="17" t="e">
        <f>#N/A</f>
        <v>#N/A</v>
      </c>
      <c r="J294" s="15" t="str">
        <f>IF(VLOOKUP(A294,[2]ImportationMaterialProgrammingE!B$4:U$1048576,20,0)=0,"",VLOOKUP(A294,[2]ImportationMaterialProgrammingE!B$4:U$1048576,20,0))</f>
        <v>04/03/2022</v>
      </c>
      <c r="K294" s="15" t="s">
        <v>611</v>
      </c>
      <c r="L294" s="15" t="str">
        <f>IF(VLOOKUP(A294,[2]ImportationMaterialProgrammingE!B$3:Y$1048576,24,0)&lt;&gt;"","Sim","Não")</f>
        <v>Não</v>
      </c>
      <c r="M294" s="15" t="str">
        <f>IF(VLOOKUP(A294,[2]ImportationMaterialProgrammingE!B:X,23,0)="DTA TRANSP",VLOOKUP(A294,[2]ImportationMaterialProgrammingE!B:V,21,0),"")</f>
        <v/>
      </c>
      <c r="N294" s="15" t="str">
        <f>IF(VLOOKUP(A294,[2]ImportationMaterialProgrammingE!B:Y,24,0)=0,"",VLOOKUP(A294,[2]ImportationMaterialProgrammingE!B:Y,24,0))</f>
        <v/>
      </c>
      <c r="P294" s="3" t="e">
        <f>#N/A</f>
        <v>#N/A</v>
      </c>
      <c r="R294" s="3" t="s">
        <v>456</v>
      </c>
      <c r="S294" s="16" t="str">
        <f>VLOOKUP(A294,[2]ImportationMaterialProgrammingE!B:AN,39,0)</f>
        <v>2204074526</v>
      </c>
      <c r="T294" s="22">
        <f>VLOOKUP(F294,[3]Relatório!$A$1:$AK$65536,29,0)</f>
        <v>44623</v>
      </c>
      <c r="U294" s="22">
        <v>44623</v>
      </c>
      <c r="V294" s="17" t="str">
        <f>VLOOKUP(A294,[2]ImportationMaterialProgrammingE!B:F,5,0)</f>
        <v>VERDE</v>
      </c>
      <c r="W294" s="22">
        <f>VLOOKUP(F294,[3]Relatório!$A$1:$AK$65536,33,0)</f>
        <v>44624</v>
      </c>
      <c r="X294" s="22">
        <v>44624</v>
      </c>
      <c r="Y294" s="18" t="e">
        <f>#N/A</f>
        <v>#N/A</v>
      </c>
      <c r="Z294" s="3" t="s">
        <v>458</v>
      </c>
      <c r="AB294" s="15" t="str">
        <f>VLOOKUP(A294,[2]ImportationMaterialProgrammingE!B:X,23,0)</f>
        <v/>
      </c>
      <c r="AC294" s="1" t="str">
        <f>IF(AB294="DTA TRANSP","",VLOOKUP(A294,[2]ImportationMaterialProgrammingE!$B:$V,21,0))</f>
        <v/>
      </c>
      <c r="AD294" s="1" t="s">
        <v>587</v>
      </c>
      <c r="AE294" s="1" t="e">
        <f>#N/A</f>
        <v>#N/A</v>
      </c>
      <c r="AF294" s="22" t="str">
        <f>VLOOKUP(F294,[3]Relatório!$A$1:$AK$65536,36,0)</f>
        <v/>
      </c>
      <c r="AG294" s="22" t="s">
        <v>587</v>
      </c>
      <c r="AJ294" s="24"/>
      <c r="AK294" s="24"/>
      <c r="AL294" s="24"/>
      <c r="AM294" s="24"/>
    </row>
    <row r="295" spans="1:39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VLOOKUP(A295,[2]ImportationMaterialProgrammingE!B$3:C$1048576,2,0)</f>
        <v xml:space="preserve">540201501 </v>
      </c>
      <c r="F295" s="40">
        <v>540201501</v>
      </c>
      <c r="G295" s="3" t="s">
        <v>585</v>
      </c>
      <c r="H295" s="3" t="s">
        <v>452</v>
      </c>
      <c r="I295" s="17" t="e">
        <f>#N/A</f>
        <v>#N/A</v>
      </c>
      <c r="J295" s="15" t="str">
        <f>IF(VLOOKUP(A295,[2]ImportationMaterialProgrammingE!B$4:U$1048576,20,0)=0,"",VLOOKUP(A295,[2]ImportationMaterialProgrammingE!B$4:U$1048576,20,0))</f>
        <v>04/03/2022</v>
      </c>
      <c r="K295" s="15" t="s">
        <v>611</v>
      </c>
      <c r="L295" s="15" t="str">
        <f>IF(VLOOKUP(A295,[2]ImportationMaterialProgrammingE!B$3:Y$1048576,24,0)&lt;&gt;"","Sim","Não")</f>
        <v>Não</v>
      </c>
      <c r="M295" s="15" t="str">
        <f>IF(VLOOKUP(A295,[2]ImportationMaterialProgrammingE!B:X,23,0)="DTA TRANSP",VLOOKUP(A295,[2]ImportationMaterialProgrammingE!B:V,21,0),"")</f>
        <v/>
      </c>
      <c r="N295" s="15" t="str">
        <f>IF(VLOOKUP(A295,[2]ImportationMaterialProgrammingE!B:Y,24,0)=0,"",VLOOKUP(A295,[2]ImportationMaterialProgrammingE!B:Y,24,0))</f>
        <v/>
      </c>
      <c r="O295" s="21">
        <v>5.4600000000000003E-2</v>
      </c>
      <c r="P295" s="3" t="e">
        <f>#N/A</f>
        <v>#N/A</v>
      </c>
      <c r="R295" s="3" t="s">
        <v>456</v>
      </c>
      <c r="S295" s="16" t="str">
        <f>VLOOKUP(A295,[2]ImportationMaterialProgrammingE!B:AN,39,0)</f>
        <v>2203972695</v>
      </c>
      <c r="T295" s="22">
        <f>VLOOKUP(F295,[3]Relatório!$A$1:$AK$65536,29,0)</f>
        <v>44622</v>
      </c>
      <c r="U295" s="22">
        <v>44622</v>
      </c>
      <c r="V295" s="17" t="str">
        <f>VLOOKUP(A295,[2]ImportationMaterialProgrammingE!B:F,5,0)</f>
        <v>VERDE</v>
      </c>
      <c r="W295" s="22">
        <f>VLOOKUP(F295,[3]Relatório!$A$1:$AK$65536,33,0)</f>
        <v>44623</v>
      </c>
      <c r="X295" s="22">
        <v>44623</v>
      </c>
      <c r="Y295" s="18" t="e">
        <f>#N/A</f>
        <v>#N/A</v>
      </c>
      <c r="Z295" s="3" t="s">
        <v>458</v>
      </c>
      <c r="AB295" s="15" t="str">
        <f>VLOOKUP(A295,[2]ImportationMaterialProgrammingE!B:X,23,0)</f>
        <v>FINALIZADO</v>
      </c>
      <c r="AC295" s="1" t="str">
        <f>IF(AB295="DTA TRANSP","",VLOOKUP(A295,[2]ImportationMaterialProgrammingE!$B:$V,21,0))</f>
        <v>03/03/2022</v>
      </c>
      <c r="AD295" s="1" t="s">
        <v>618</v>
      </c>
      <c r="AE295" s="1" t="e">
        <f>#N/A</f>
        <v>#N/A</v>
      </c>
      <c r="AF295" s="22">
        <f>VLOOKUP(F295,[3]Relatório!$A$1:$AK$65536,36,0)</f>
        <v>44623</v>
      </c>
      <c r="AG295" s="22">
        <v>44623</v>
      </c>
      <c r="AH295" s="3" t="s">
        <v>457</v>
      </c>
      <c r="AJ295" s="24"/>
      <c r="AK295" s="24"/>
      <c r="AL295" s="24"/>
      <c r="AM295" s="24"/>
    </row>
    <row r="296" spans="1:39" hidden="1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VLOOKUP(A296,[2]ImportationMaterialProgrammingE!B$3:C$1048576,2,0)</f>
        <v xml:space="preserve">540201496 </v>
      </c>
      <c r="F296" s="40">
        <v>540201496</v>
      </c>
      <c r="G296" s="3" t="s">
        <v>585</v>
      </c>
      <c r="H296" s="3" t="s">
        <v>452</v>
      </c>
      <c r="I296" s="17" t="e">
        <f>#N/A</f>
        <v>#N/A</v>
      </c>
      <c r="J296" s="15" t="str">
        <f>IF(VLOOKUP(A296,[2]ImportationMaterialProgrammingE!B$4:U$1048576,20,0)=0,"",VLOOKUP(A296,[2]ImportationMaterialProgrammingE!B$4:U$1048576,20,0))</f>
        <v>25/03/2022</v>
      </c>
      <c r="K296" s="15" t="s">
        <v>604</v>
      </c>
      <c r="L296" s="15" t="str">
        <f>IF(VLOOKUP(A296,[2]ImportationMaterialProgrammingE!B$3:Y$1048576,24,0)&lt;&gt;"","Sim","Não")</f>
        <v>Não</v>
      </c>
      <c r="M296" s="15" t="str">
        <f>IF(VLOOKUP(A296,[2]ImportationMaterialProgrammingE!B:X,23,0)="DTA TRANSP",VLOOKUP(A296,[2]ImportationMaterialProgrammingE!B:V,21,0),"")</f>
        <v/>
      </c>
      <c r="N296" s="15" t="str">
        <f>IF(VLOOKUP(A296,[2]ImportationMaterialProgrammingE!B:Y,24,0)=0,"",VLOOKUP(A296,[2]ImportationMaterialProgrammingE!B:Y,24,0))</f>
        <v/>
      </c>
      <c r="O296" s="21">
        <v>8.4099999999999994E-2</v>
      </c>
      <c r="P296" s="3" t="e">
        <f>#N/A</f>
        <v>#N/A</v>
      </c>
      <c r="R296" s="3" t="s">
        <v>456</v>
      </c>
      <c r="S296" s="16" t="str">
        <f>VLOOKUP(A296,[2]ImportationMaterialProgrammingE!B:AN,39,0)</f>
        <v>2204074461</v>
      </c>
      <c r="T296" s="22">
        <f>VLOOKUP(F296,[3]Relatório!$A$1:$AK$65536,29,0)</f>
        <v>44623</v>
      </c>
      <c r="U296" s="22">
        <v>44623</v>
      </c>
      <c r="V296" s="17" t="str">
        <f>VLOOKUP(A296,[2]ImportationMaterialProgrammingE!B:F,5,0)</f>
        <v>VERDE</v>
      </c>
      <c r="W296" s="22">
        <f>VLOOKUP(F296,[3]Relatório!$A$1:$AK$65536,33,0)</f>
        <v>44624</v>
      </c>
      <c r="X296" s="22">
        <v>44624</v>
      </c>
      <c r="Y296" s="18" t="e">
        <f>#N/A</f>
        <v>#N/A</v>
      </c>
      <c r="Z296" s="3" t="s">
        <v>458</v>
      </c>
      <c r="AB296" s="15" t="str">
        <f>VLOOKUP(A296,[2]ImportationMaterialProgrammingE!B:X,23,0)</f>
        <v/>
      </c>
      <c r="AC296" s="1" t="str">
        <f>IF(AB296="DTA TRANSP","",VLOOKUP(A296,[2]ImportationMaterialProgrammingE!$B:$V,21,0))</f>
        <v/>
      </c>
      <c r="AD296" s="1" t="s">
        <v>587</v>
      </c>
      <c r="AE296" s="1" t="e">
        <f>#N/A</f>
        <v>#N/A</v>
      </c>
      <c r="AF296" s="22" t="str">
        <f>VLOOKUP(F296,[3]Relatório!$A$1:$AK$65536,36,0)</f>
        <v/>
      </c>
      <c r="AG296" s="22" t="s">
        <v>587</v>
      </c>
      <c r="AJ296" s="24"/>
      <c r="AK296" s="24"/>
      <c r="AL296" s="24"/>
      <c r="AM296" s="24"/>
    </row>
    <row r="297" spans="1:39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VLOOKUP(A297,[2]ImportationMaterialProgrammingE!B$3:C$1048576,2,0)</f>
        <v xml:space="preserve">540201502 </v>
      </c>
      <c r="F297" s="40">
        <v>540201502</v>
      </c>
      <c r="G297" s="3" t="s">
        <v>585</v>
      </c>
      <c r="H297" s="3" t="s">
        <v>452</v>
      </c>
      <c r="I297" s="17" t="e">
        <f>#N/A</f>
        <v>#N/A</v>
      </c>
      <c r="J297" s="15" t="str">
        <f>IF(VLOOKUP(A297,[2]ImportationMaterialProgrammingE!B$4:U$1048576,20,0)=0,"",VLOOKUP(A297,[2]ImportationMaterialProgrammingE!B$4:U$1048576,20,0))</f>
        <v>04/02/2022</v>
      </c>
      <c r="K297" s="15" t="s">
        <v>634</v>
      </c>
      <c r="L297" s="15" t="str">
        <f>IF(VLOOKUP(A297,[2]ImportationMaterialProgrammingE!B$3:Y$1048576,24,0)&lt;&gt;"","Sim","Não")</f>
        <v>Não</v>
      </c>
      <c r="M297" s="15" t="str">
        <f>IF(VLOOKUP(A297,[2]ImportationMaterialProgrammingE!B:X,23,0)="DTA TRANSP",VLOOKUP(A297,[2]ImportationMaterialProgrammingE!B:V,21,0),"")</f>
        <v/>
      </c>
      <c r="N297" s="15" t="str">
        <f>IF(VLOOKUP(A297,[2]ImportationMaterialProgrammingE!B:Y,24,0)=0,"",VLOOKUP(A297,[2]ImportationMaterialProgrammingE!B:Y,24,0))</f>
        <v/>
      </c>
      <c r="P297" s="3" t="e">
        <f>#N/A</f>
        <v>#N/A</v>
      </c>
      <c r="R297" s="3" t="s">
        <v>456</v>
      </c>
      <c r="S297" s="16" t="str">
        <f>VLOOKUP(A297,[2]ImportationMaterialProgrammingE!B:AN,39,0)</f>
        <v>2204314497</v>
      </c>
      <c r="T297" s="22">
        <f>VLOOKUP(F297,[3]Relatório!$A$1:$AK$65536,29,0)</f>
        <v>44627</v>
      </c>
      <c r="U297" s="22">
        <v>44627</v>
      </c>
      <c r="V297" s="17" t="str">
        <f>VLOOKUP(A297,[2]ImportationMaterialProgrammingE!B:F,5,0)</f>
        <v>VERDE</v>
      </c>
      <c r="W297" s="22">
        <f>VLOOKUP(F297,[3]Relatório!$A$1:$AK$65536,33,0)</f>
        <v>44627</v>
      </c>
      <c r="X297" s="22">
        <v>44627</v>
      </c>
      <c r="Y297" s="18" t="e">
        <f>#N/A</f>
        <v>#N/A</v>
      </c>
      <c r="Z297" s="3" t="s">
        <v>458</v>
      </c>
      <c r="AB297" s="15" t="str">
        <f>VLOOKUP(A297,[2]ImportationMaterialProgrammingE!B:X,23,0)</f>
        <v>FINALIZADO</v>
      </c>
      <c r="AC297" s="1" t="str">
        <f>IF(AB297="DTA TRANSP","",VLOOKUP(A297,[2]ImportationMaterialProgrammingE!$B:$V,21,0))</f>
        <v>07/03/2022</v>
      </c>
      <c r="AD297" s="1" t="s">
        <v>629</v>
      </c>
      <c r="AE297" s="1" t="e">
        <f>#N/A</f>
        <v>#N/A</v>
      </c>
      <c r="AF297" s="22">
        <f>VLOOKUP(F297,[3]Relatório!$A$1:$AK$65536,36,0)</f>
        <v>44627</v>
      </c>
      <c r="AG297" s="22">
        <v>44627</v>
      </c>
      <c r="AH297" s="3" t="s">
        <v>457</v>
      </c>
      <c r="AJ297" s="24"/>
      <c r="AK297" s="24"/>
      <c r="AL297" s="24"/>
      <c r="AM297" s="24"/>
    </row>
    <row r="298" spans="1:39" hidden="1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VLOOKUP(A298,[2]ImportationMaterialProgrammingE!B$3:C$1048576,2,0)</f>
        <v xml:space="preserve">540201508 </v>
      </c>
      <c r="F298" s="40">
        <v>540201508</v>
      </c>
      <c r="G298" s="3" t="s">
        <v>585</v>
      </c>
      <c r="H298" s="3" t="s">
        <v>452</v>
      </c>
      <c r="I298" s="17" t="e">
        <f>#N/A</f>
        <v>#N/A</v>
      </c>
      <c r="J298" s="15" t="str">
        <f>IF(VLOOKUP(A298,[2]ImportationMaterialProgrammingE!B$4:U$1048576,20,0)=0,"",VLOOKUP(A298,[2]ImportationMaterialProgrammingE!B$4:U$1048576,20,0))</f>
        <v/>
      </c>
      <c r="K298" s="15" t="s">
        <v>587</v>
      </c>
      <c r="L298" s="15" t="str">
        <f>IF(VLOOKUP(A298,[2]ImportationMaterialProgrammingE!B$3:Y$1048576,24,0)&lt;&gt;"","Sim","Não")</f>
        <v>Sim</v>
      </c>
      <c r="M298" s="15" t="str">
        <f>IF(VLOOKUP(A298,[2]ImportationMaterialProgrammingE!B:X,23,0)="DTA TRANSP",VLOOKUP(A298,[2]ImportationMaterialProgrammingE!B:V,21,0),"")</f>
        <v/>
      </c>
      <c r="N298" s="15" t="str">
        <f>IF(VLOOKUP(A298,[2]ImportationMaterialProgrammingE!B:Y,24,0)=0,"",VLOOKUP(A298,[2]ImportationMaterialProgrammingE!B:Y,24,0))</f>
        <v>11/03/2022</v>
      </c>
      <c r="P298" s="3" t="e">
        <f>#N/A</f>
        <v>#N/A</v>
      </c>
      <c r="R298" s="3" t="s">
        <v>586</v>
      </c>
      <c r="S298" s="16" t="str">
        <f>VLOOKUP(A298,[2]ImportationMaterialProgrammingE!B:AN,39,0)</f>
        <v xml:space="preserve">          </v>
      </c>
      <c r="T298" s="22" t="str">
        <f>VLOOKUP(F298,[3]Relatório!$A$1:$AK$65536,29,0)</f>
        <v/>
      </c>
      <c r="U298" s="22" t="s">
        <v>587</v>
      </c>
      <c r="V298" s="17" t="str">
        <f>VLOOKUP(A298,[2]ImportationMaterialProgrammingE!B:F,5,0)</f>
        <v/>
      </c>
      <c r="W298" s="22" t="str">
        <f>VLOOKUP(F298,[3]Relatório!$A$1:$AK$65536,33,0)</f>
        <v/>
      </c>
      <c r="X298" s="22" t="s">
        <v>587</v>
      </c>
      <c r="Y298" s="18" t="e">
        <f>#N/A</f>
        <v>#N/A</v>
      </c>
      <c r="Z298" s="3" t="s">
        <v>458</v>
      </c>
      <c r="AB298" s="15" t="str">
        <f>VLOOKUP(A298,[2]ImportationMaterialProgrammingE!B:X,23,0)</f>
        <v>DTA EADI</v>
      </c>
      <c r="AC298" s="1" t="str">
        <f>IF(AB298="DTA TRANSP","",VLOOKUP(A298,[2]ImportationMaterialProgrammingE!$B:$V,21,0))</f>
        <v/>
      </c>
      <c r="AD298" s="1" t="s">
        <v>587</v>
      </c>
      <c r="AE298" s="1" t="e">
        <f>#N/A</f>
        <v>#N/A</v>
      </c>
      <c r="AF298" s="22" t="str">
        <f>VLOOKUP(F298,[3]Relatório!$A$1:$AK$65536,36,0)</f>
        <v/>
      </c>
      <c r="AG298" s="22" t="s">
        <v>587</v>
      </c>
      <c r="AJ298" s="24"/>
      <c r="AK298" s="24"/>
      <c r="AL298" s="24"/>
      <c r="AM298" s="24"/>
    </row>
    <row r="299" spans="1:39" hidden="1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VLOOKUP(A299,[2]ImportationMaterialProgrammingE!B$3:C$1048576,2,0)</f>
        <v xml:space="preserve">540201509 </v>
      </c>
      <c r="F299" s="40">
        <v>540201509</v>
      </c>
      <c r="G299" s="3" t="s">
        <v>585</v>
      </c>
      <c r="H299" s="3" t="s">
        <v>452</v>
      </c>
      <c r="I299" s="17" t="e">
        <f>#N/A</f>
        <v>#N/A</v>
      </c>
      <c r="J299" s="15" t="str">
        <f>IF(VLOOKUP(A299,[2]ImportationMaterialProgrammingE!B$4:U$1048576,20,0)=0,"",VLOOKUP(A299,[2]ImportationMaterialProgrammingE!B$4:U$1048576,20,0))</f>
        <v/>
      </c>
      <c r="K299" s="15" t="s">
        <v>587</v>
      </c>
      <c r="L299" s="15" t="str">
        <f>IF(VLOOKUP(A299,[2]ImportationMaterialProgrammingE!B$3:Y$1048576,24,0)&lt;&gt;"","Sim","Não")</f>
        <v>Sim</v>
      </c>
      <c r="M299" s="15" t="str">
        <f>IF(VLOOKUP(A299,[2]ImportationMaterialProgrammingE!B:X,23,0)="DTA TRANSP",VLOOKUP(A299,[2]ImportationMaterialProgrammingE!B:V,21,0),"")</f>
        <v/>
      </c>
      <c r="N299" s="15" t="str">
        <f>IF(VLOOKUP(A299,[2]ImportationMaterialProgrammingE!B:Y,24,0)=0,"",VLOOKUP(A299,[2]ImportationMaterialProgrammingE!B:Y,24,0))</f>
        <v>11/03/2022</v>
      </c>
      <c r="P299" s="3" t="e">
        <f>#N/A</f>
        <v>#N/A</v>
      </c>
      <c r="R299" s="3" t="s">
        <v>586</v>
      </c>
      <c r="S299" s="16" t="str">
        <f>VLOOKUP(A299,[2]ImportationMaterialProgrammingE!B:AN,39,0)</f>
        <v xml:space="preserve">          </v>
      </c>
      <c r="T299" s="22" t="str">
        <f>VLOOKUP(F299,[3]Relatório!$A$1:$AK$65536,29,0)</f>
        <v/>
      </c>
      <c r="U299" s="22" t="s">
        <v>587</v>
      </c>
      <c r="V299" s="17" t="str">
        <f>VLOOKUP(A299,[2]ImportationMaterialProgrammingE!B:F,5,0)</f>
        <v/>
      </c>
      <c r="W299" s="22" t="str">
        <f>VLOOKUP(F299,[3]Relatório!$A$1:$AK$65536,33,0)</f>
        <v/>
      </c>
      <c r="X299" s="22" t="s">
        <v>587</v>
      </c>
      <c r="Y299" s="18" t="e">
        <f>#N/A</f>
        <v>#N/A</v>
      </c>
      <c r="Z299" s="3" t="s">
        <v>458</v>
      </c>
      <c r="AB299" s="15" t="str">
        <f>VLOOKUP(A299,[2]ImportationMaterialProgrammingE!B:X,23,0)</f>
        <v>DTA EADI</v>
      </c>
      <c r="AC299" s="1" t="str">
        <f>IF(AB299="DTA TRANSP","",VLOOKUP(A299,[2]ImportationMaterialProgrammingE!$B:$V,21,0))</f>
        <v/>
      </c>
      <c r="AD299" s="1" t="s">
        <v>587</v>
      </c>
      <c r="AE299" s="1" t="e">
        <f>#N/A</f>
        <v>#N/A</v>
      </c>
      <c r="AF299" s="22" t="str">
        <f>VLOOKUP(F299,[3]Relatório!$A$1:$AK$65536,36,0)</f>
        <v/>
      </c>
      <c r="AG299" s="22" t="s">
        <v>587</v>
      </c>
      <c r="AJ299" s="24"/>
      <c r="AK299" s="24"/>
      <c r="AL299" s="24"/>
      <c r="AM299" s="24"/>
    </row>
    <row r="300" spans="1:39" hidden="1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VLOOKUP(A300,[2]ImportationMaterialProgrammingE!B$3:C$1048576,2,0)</f>
        <v xml:space="preserve">540201510 </v>
      </c>
      <c r="F300" s="40">
        <v>540201510</v>
      </c>
      <c r="G300" s="3" t="s">
        <v>585</v>
      </c>
      <c r="H300" s="3" t="s">
        <v>452</v>
      </c>
      <c r="I300" s="17" t="e">
        <f>#N/A</f>
        <v>#N/A</v>
      </c>
      <c r="J300" s="15" t="str">
        <f>IF(VLOOKUP(A300,[2]ImportationMaterialProgrammingE!B$4:U$1048576,20,0)=0,"",VLOOKUP(A300,[2]ImportationMaterialProgrammingE!B$4:U$1048576,20,0))</f>
        <v/>
      </c>
      <c r="K300" s="15" t="s">
        <v>587</v>
      </c>
      <c r="L300" s="15" t="str">
        <f>IF(VLOOKUP(A300,[2]ImportationMaterialProgrammingE!B$3:Y$1048576,24,0)&lt;&gt;"","Sim","Não")</f>
        <v>Não</v>
      </c>
      <c r="M300" s="15" t="str">
        <f>IF(VLOOKUP(A300,[2]ImportationMaterialProgrammingE!B:X,23,0)="DTA TRANSP",VLOOKUP(A300,[2]ImportationMaterialProgrammingE!B:V,21,0),"")</f>
        <v/>
      </c>
      <c r="N300" s="15" t="str">
        <f>IF(VLOOKUP(A300,[2]ImportationMaterialProgrammingE!B:Y,24,0)=0,"",VLOOKUP(A300,[2]ImportationMaterialProgrammingE!B:Y,24,0))</f>
        <v/>
      </c>
      <c r="P300" s="3" t="e">
        <f>#N/A</f>
        <v>#N/A</v>
      </c>
      <c r="R300" s="3" t="s">
        <v>586</v>
      </c>
      <c r="S300" s="16" t="str">
        <f>VLOOKUP(A300,[2]ImportationMaterialProgrammingE!B:AN,39,0)</f>
        <v xml:space="preserve">          </v>
      </c>
      <c r="T300" s="22" t="str">
        <f>VLOOKUP(F300,[3]Relatório!$A$1:$AK$65536,29,0)</f>
        <v/>
      </c>
      <c r="U300" s="22" t="s">
        <v>587</v>
      </c>
      <c r="V300" s="17" t="str">
        <f>VLOOKUP(A300,[2]ImportationMaterialProgrammingE!B:F,5,0)</f>
        <v/>
      </c>
      <c r="W300" s="22" t="str">
        <f>VLOOKUP(F300,[3]Relatório!$A$1:$AK$65536,33,0)</f>
        <v/>
      </c>
      <c r="X300" s="22" t="s">
        <v>587</v>
      </c>
      <c r="Y300" s="18" t="e">
        <f>#N/A</f>
        <v>#N/A</v>
      </c>
      <c r="Z300" s="3" t="s">
        <v>454</v>
      </c>
      <c r="AB300" s="15" t="str">
        <f>VLOOKUP(A300,[2]ImportationMaterialProgrammingE!B:X,23,0)</f>
        <v>DTA TRANSP</v>
      </c>
      <c r="AC300" s="1" t="str">
        <f>IF(AB300="DTA TRANSP","",VLOOKUP(A300,[2]ImportationMaterialProgrammingE!$B:$V,21,0))</f>
        <v/>
      </c>
      <c r="AD300" s="1" t="s">
        <v>587</v>
      </c>
      <c r="AE300" s="1" t="e">
        <f>#N/A</f>
        <v>#N/A</v>
      </c>
      <c r="AF300" s="22" t="str">
        <f>VLOOKUP(F300,[3]Relatório!$A$1:$AK$65536,36,0)</f>
        <v/>
      </c>
      <c r="AG300" s="22" t="s">
        <v>587</v>
      </c>
      <c r="AJ300" s="24"/>
      <c r="AK300" s="24"/>
      <c r="AL300" s="24"/>
      <c r="AM300" s="24"/>
    </row>
    <row r="301" spans="1:39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VLOOKUP(A301,[2]ImportationMaterialProgrammingE!B$3:C$1048576,2,0)</f>
        <v xml:space="preserve">540201514 </v>
      </c>
      <c r="F301" s="40">
        <v>540201514</v>
      </c>
      <c r="G301" s="3" t="s">
        <v>585</v>
      </c>
      <c r="H301" s="3" t="s">
        <v>452</v>
      </c>
      <c r="I301" s="17" t="e">
        <f>#N/A</f>
        <v>#N/A</v>
      </c>
      <c r="J301" s="15" t="str">
        <f>IF(VLOOKUP(A301,[2]ImportationMaterialProgrammingE!B$4:U$1048576,20,0)=0,"",VLOOKUP(A301,[2]ImportationMaterialProgrammingE!B$4:U$1048576,20,0))</f>
        <v>08/03/2022</v>
      </c>
      <c r="K301" s="15" t="s">
        <v>628</v>
      </c>
      <c r="L301" s="15" t="str">
        <f>IF(VLOOKUP(A301,[2]ImportationMaterialProgrammingE!B$3:Y$1048576,24,0)&lt;&gt;"","Sim","Não")</f>
        <v>Não</v>
      </c>
      <c r="M301" s="15" t="str">
        <f>IF(VLOOKUP(A301,[2]ImportationMaterialProgrammingE!B:X,23,0)="DTA TRANSP",VLOOKUP(A301,[2]ImportationMaterialProgrammingE!B:V,21,0),"")</f>
        <v/>
      </c>
      <c r="N301" s="15" t="str">
        <f>IF(VLOOKUP(A301,[2]ImportationMaterialProgrammingE!B:Y,24,0)=0,"",VLOOKUP(A301,[2]ImportationMaterialProgrammingE!B:Y,24,0))</f>
        <v/>
      </c>
      <c r="O301" s="21">
        <v>5.7200000000000001E-2</v>
      </c>
      <c r="P301" s="3" t="e">
        <f>#N/A</f>
        <v>#N/A</v>
      </c>
      <c r="R301" s="3" t="s">
        <v>586</v>
      </c>
      <c r="S301" s="16" t="str">
        <f>VLOOKUP(A301,[2]ImportationMaterialProgrammingE!B:AN,39,0)</f>
        <v>2204427828</v>
      </c>
      <c r="T301" s="22">
        <f>VLOOKUP(F301,[3]Relatório!$A$1:$AK$65536,29,0)</f>
        <v>44628</v>
      </c>
      <c r="U301" s="22">
        <v>44628</v>
      </c>
      <c r="V301" s="17" t="str">
        <f>VLOOKUP(A301,[2]ImportationMaterialProgrammingE!B:F,5,0)</f>
        <v>VERDE</v>
      </c>
      <c r="W301" s="22">
        <f>VLOOKUP(F301,[3]Relatório!$A$1:$AK$65536,33,0)</f>
        <v>44628</v>
      </c>
      <c r="X301" s="22">
        <v>44628</v>
      </c>
      <c r="Y301" s="18" t="e">
        <f>#N/A</f>
        <v>#N/A</v>
      </c>
      <c r="Z301" s="3" t="s">
        <v>458</v>
      </c>
      <c r="AB301" s="15" t="str">
        <f>VLOOKUP(A301,[2]ImportationMaterialProgrammingE!B:X,23,0)</f>
        <v>FINALIZADO</v>
      </c>
      <c r="AC301" s="1" t="str">
        <f>IF(AB301="DTA TRANSP","",VLOOKUP(A301,[2]ImportationMaterialProgrammingE!$B:$V,21,0))</f>
        <v>08/03/2022</v>
      </c>
      <c r="AD301" s="1" t="s">
        <v>628</v>
      </c>
      <c r="AE301" s="1" t="e">
        <f>#N/A</f>
        <v>#N/A</v>
      </c>
      <c r="AF301" s="22">
        <f>VLOOKUP(F301,[3]Relatório!$A$1:$AK$65536,36,0)</f>
        <v>44629</v>
      </c>
      <c r="AG301" s="22">
        <v>44629</v>
      </c>
      <c r="AH301" s="3" t="s">
        <v>457</v>
      </c>
      <c r="AJ301" s="24"/>
      <c r="AK301" s="24"/>
      <c r="AL301" s="24"/>
      <c r="AM301" s="24"/>
    </row>
    <row r="302" spans="1:39" hidden="1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VLOOKUP(A302,[2]ImportationMaterialProgrammingE!B$3:C$1048576,2,0)</f>
        <v xml:space="preserve">540201513 </v>
      </c>
      <c r="F302" s="40">
        <v>540201513</v>
      </c>
      <c r="G302" s="3" t="s">
        <v>585</v>
      </c>
      <c r="H302" s="3" t="s">
        <v>452</v>
      </c>
      <c r="I302" s="17" t="e">
        <f>#N/A</f>
        <v>#N/A</v>
      </c>
      <c r="J302" s="15" t="str">
        <f>IF(VLOOKUP(A302,[2]ImportationMaterialProgrammingE!B$4:U$1048576,20,0)=0,"",VLOOKUP(A302,[2]ImportationMaterialProgrammingE!B$4:U$1048576,20,0))</f>
        <v>07/02/2022</v>
      </c>
      <c r="K302" s="15" t="s">
        <v>635</v>
      </c>
      <c r="L302" s="15" t="str">
        <f>IF(VLOOKUP(A302,[2]ImportationMaterialProgrammingE!B$3:Y$1048576,24,0)&lt;&gt;"","Sim","Não")</f>
        <v>Não</v>
      </c>
      <c r="M302" s="15" t="str">
        <f>IF(VLOOKUP(A302,[2]ImportationMaterialProgrammingE!B:X,23,0)="DTA TRANSP",VLOOKUP(A302,[2]ImportationMaterialProgrammingE!B:V,21,0),"")</f>
        <v>22/03/2022</v>
      </c>
      <c r="N302" s="15" t="str">
        <f>IF(VLOOKUP(A302,[2]ImportationMaterialProgrammingE!B:Y,24,0)=0,"",VLOOKUP(A302,[2]ImportationMaterialProgrammingE!B:Y,24,0))</f>
        <v/>
      </c>
      <c r="P302" s="3" t="e">
        <f>#N/A</f>
        <v>#N/A</v>
      </c>
      <c r="R302" s="3" t="s">
        <v>456</v>
      </c>
      <c r="S302" s="16" t="str">
        <f>VLOOKUP(A302,[2]ImportationMaterialProgrammingE!B:AN,39,0)</f>
        <v xml:space="preserve">          </v>
      </c>
      <c r="T302" s="22" t="str">
        <f>VLOOKUP(F302,[3]Relatório!$A$1:$AK$65536,29,0)</f>
        <v/>
      </c>
      <c r="U302" s="22" t="s">
        <v>587</v>
      </c>
      <c r="V302" s="17" t="str">
        <f>VLOOKUP(A302,[2]ImportationMaterialProgrammingE!B:F,5,0)</f>
        <v/>
      </c>
      <c r="W302" s="22" t="str">
        <f>VLOOKUP(F302,[3]Relatório!$A$1:$AK$65536,33,0)</f>
        <v/>
      </c>
      <c r="X302" s="22" t="s">
        <v>587</v>
      </c>
      <c r="Y302" s="18" t="e">
        <f>#N/A</f>
        <v>#N/A</v>
      </c>
      <c r="Z302" s="3" t="s">
        <v>458</v>
      </c>
      <c r="AB302" s="15" t="str">
        <f>VLOOKUP(A302,[2]ImportationMaterialProgrammingE!B:X,23,0)</f>
        <v>DTA TRANSP</v>
      </c>
      <c r="AC302" s="1" t="str">
        <f>IF(AB302="DTA TRANSP","",VLOOKUP(A302,[2]ImportationMaterialProgrammingE!$B:$V,21,0))</f>
        <v/>
      </c>
      <c r="AD302" s="1" t="s">
        <v>587</v>
      </c>
      <c r="AE302" s="1" t="e">
        <f>#N/A</f>
        <v>#N/A</v>
      </c>
      <c r="AF302" s="22" t="str">
        <f>VLOOKUP(F302,[3]Relatório!$A$1:$AK$65536,36,0)</f>
        <v/>
      </c>
      <c r="AG302" s="22" t="s">
        <v>587</v>
      </c>
      <c r="AJ302" s="24"/>
      <c r="AK302" s="24"/>
      <c r="AL302" s="24"/>
      <c r="AM302" s="24"/>
    </row>
    <row r="303" spans="1:39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VLOOKUP(A303,[2]ImportationMaterialProgrammingE!B$3:C$1048576,2,0)</f>
        <v xml:space="preserve">540201511 </v>
      </c>
      <c r="F303" s="40">
        <v>540201511</v>
      </c>
      <c r="G303" s="3" t="s">
        <v>585</v>
      </c>
      <c r="H303" s="3" t="s">
        <v>452</v>
      </c>
      <c r="I303" s="17" t="e">
        <f>#N/A</f>
        <v>#N/A</v>
      </c>
      <c r="J303" s="15" t="str">
        <f>IF(VLOOKUP(A303,[2]ImportationMaterialProgrammingE!B$4:U$1048576,20,0)=0,"",VLOOKUP(A303,[2]ImportationMaterialProgrammingE!B$4:U$1048576,20,0))</f>
        <v>11/03/2022</v>
      </c>
      <c r="K303" s="15" t="s">
        <v>607</v>
      </c>
      <c r="L303" s="15" t="str">
        <f>IF(VLOOKUP(A303,[2]ImportationMaterialProgrammingE!B$3:Y$1048576,24,0)&lt;&gt;"","Sim","Não")</f>
        <v>Não</v>
      </c>
      <c r="M303" s="15" t="str">
        <f>IF(VLOOKUP(A303,[2]ImportationMaterialProgrammingE!B:X,23,0)="DTA TRANSP",VLOOKUP(A303,[2]ImportationMaterialProgrammingE!B:V,21,0),"")</f>
        <v/>
      </c>
      <c r="N303" s="15" t="str">
        <f>IF(VLOOKUP(A303,[2]ImportationMaterialProgrammingE!B:Y,24,0)=0,"",VLOOKUP(A303,[2]ImportationMaterialProgrammingE!B:Y,24,0))</f>
        <v/>
      </c>
      <c r="P303" s="3" t="e">
        <f>#N/A</f>
        <v>#N/A</v>
      </c>
      <c r="R303" s="3" t="s">
        <v>456</v>
      </c>
      <c r="S303" s="16" t="str">
        <f>VLOOKUP(A303,[2]ImportationMaterialProgrammingE!B:AN,39,0)</f>
        <v>2204634556</v>
      </c>
      <c r="T303" s="22">
        <f>VLOOKUP(F303,[3]Relatório!$A$1:$AK$65536,29,0)</f>
        <v>44630</v>
      </c>
      <c r="U303" s="22">
        <v>44630</v>
      </c>
      <c r="V303" s="17" t="str">
        <f>VLOOKUP(A303,[2]ImportationMaterialProgrammingE!B:F,5,0)</f>
        <v>VERDE</v>
      </c>
      <c r="W303" s="22">
        <f>VLOOKUP(F303,[3]Relatório!$A$1:$AK$65536,33,0)</f>
        <v>44630</v>
      </c>
      <c r="X303" s="22">
        <v>44630</v>
      </c>
      <c r="Y303" s="18" t="e">
        <f>#N/A</f>
        <v>#N/A</v>
      </c>
      <c r="Z303" s="3" t="s">
        <v>458</v>
      </c>
      <c r="AB303" s="15" t="str">
        <f>VLOOKUP(A303,[2]ImportationMaterialProgrammingE!B:X,23,0)</f>
        <v>FINALIZADO</v>
      </c>
      <c r="AC303" s="1" t="str">
        <f>IF(AB303="DTA TRANSP","",VLOOKUP(A303,[2]ImportationMaterialProgrammingE!$B:$V,21,0))</f>
        <v>11/03/2022</v>
      </c>
      <c r="AD303" s="1" t="s">
        <v>607</v>
      </c>
      <c r="AE303" s="1" t="e">
        <f>#N/A</f>
        <v>#N/A</v>
      </c>
      <c r="AF303" s="22">
        <f>VLOOKUP(F303,[3]Relatório!$A$1:$AK$65536,36,0)</f>
        <v>44630</v>
      </c>
      <c r="AG303" s="22">
        <v>44630</v>
      </c>
      <c r="AH303" s="3" t="s">
        <v>457</v>
      </c>
      <c r="AJ303" s="24"/>
      <c r="AK303" s="24"/>
      <c r="AL303" s="24"/>
      <c r="AM303" s="24"/>
    </row>
    <row r="304" spans="1:39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VLOOKUP(A304,[2]ImportationMaterialProgrammingE!B$3:C$1048576,2,0)</f>
        <v xml:space="preserve">540201515 </v>
      </c>
      <c r="F304" s="40">
        <v>540201515</v>
      </c>
      <c r="G304" s="3" t="s">
        <v>585</v>
      </c>
      <c r="H304" s="3" t="s">
        <v>452</v>
      </c>
      <c r="I304" s="17" t="e">
        <f>#N/A</f>
        <v>#N/A</v>
      </c>
      <c r="J304" s="15" t="str">
        <f>IF(VLOOKUP(A304,[2]ImportationMaterialProgrammingE!B$4:U$1048576,20,0)=0,"",VLOOKUP(A304,[2]ImportationMaterialProgrammingE!B$4:U$1048576,20,0))</f>
        <v>16/03/2022</v>
      </c>
      <c r="K304" s="15" t="s">
        <v>630</v>
      </c>
      <c r="L304" s="15" t="str">
        <f>IF(VLOOKUP(A304,[2]ImportationMaterialProgrammingE!B$3:Y$1048576,24,0)&lt;&gt;"","Sim","Não")</f>
        <v>Não</v>
      </c>
      <c r="M304" s="15" t="str">
        <f>IF(VLOOKUP(A304,[2]ImportationMaterialProgrammingE!B:X,23,0)="DTA TRANSP",VLOOKUP(A304,[2]ImportationMaterialProgrammingE!B:V,21,0),"")</f>
        <v/>
      </c>
      <c r="N304" s="15" t="str">
        <f>IF(VLOOKUP(A304,[2]ImportationMaterialProgrammingE!B:Y,24,0)=0,"",VLOOKUP(A304,[2]ImportationMaterialProgrammingE!B:Y,24,0))</f>
        <v/>
      </c>
      <c r="P304" s="3" t="e">
        <f>#N/A</f>
        <v>#N/A</v>
      </c>
      <c r="R304" s="3" t="s">
        <v>456</v>
      </c>
      <c r="S304" s="16" t="str">
        <f>VLOOKUP(A304,[2]ImportationMaterialProgrammingE!B:AN,39,0)</f>
        <v>2205036563</v>
      </c>
      <c r="T304" s="22">
        <f>VLOOKUP(F304,[3]Relatório!$A$1:$AK$65536,29,0)</f>
        <v>44636</v>
      </c>
      <c r="U304" s="22">
        <v>44636</v>
      </c>
      <c r="V304" s="17" t="str">
        <f>VLOOKUP(A304,[2]ImportationMaterialProgrammingE!B:F,5,0)</f>
        <v>VERDE</v>
      </c>
      <c r="W304" s="22">
        <f>VLOOKUP(F304,[3]Relatório!$A$1:$AK$65536,33,0)</f>
        <v>44636</v>
      </c>
      <c r="X304" s="22">
        <v>44636</v>
      </c>
      <c r="Y304" s="18" t="e">
        <f>#N/A</f>
        <v>#N/A</v>
      </c>
      <c r="Z304" s="3" t="s">
        <v>458</v>
      </c>
      <c r="AB304" s="15" t="str">
        <f>VLOOKUP(A304,[2]ImportationMaterialProgrammingE!B:X,23,0)</f>
        <v>FINALIZADO</v>
      </c>
      <c r="AC304" s="1" t="str">
        <f>IF(AB304="DTA TRANSP","",VLOOKUP(A304,[2]ImportationMaterialProgrammingE!$B:$V,21,0))</f>
        <v>16/03/2022</v>
      </c>
      <c r="AD304" s="1" t="s">
        <v>630</v>
      </c>
      <c r="AE304" s="1" t="e">
        <f>#N/A</f>
        <v>#N/A</v>
      </c>
      <c r="AF304" s="22">
        <f>VLOOKUP(F304,[3]Relatório!$A$1:$AK$65536,36,0)</f>
        <v>44638</v>
      </c>
      <c r="AG304" s="22">
        <v>44638</v>
      </c>
      <c r="AJ304" s="24"/>
      <c r="AK304" s="24"/>
      <c r="AL304" s="24"/>
      <c r="AM304" s="24"/>
    </row>
    <row r="305" spans="1:39" hidden="1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VLOOKUP(A305,[2]ImportationMaterialProgrammingE!B$3:C$1048576,2,0)</f>
        <v xml:space="preserve">540201573 </v>
      </c>
      <c r="F305" s="40">
        <v>540201573</v>
      </c>
      <c r="G305" s="3" t="s">
        <v>585</v>
      </c>
      <c r="H305" s="3" t="s">
        <v>452</v>
      </c>
      <c r="I305" s="17" t="e">
        <f>#N/A</f>
        <v>#N/A</v>
      </c>
      <c r="J305" s="15" t="str">
        <f>IF(VLOOKUP(A305,[2]ImportationMaterialProgrammingE!B$4:U$1048576,20,0)=0,"",VLOOKUP(A305,[2]ImportationMaterialProgrammingE!B$4:U$1048576,20,0))</f>
        <v>24/02/2022</v>
      </c>
      <c r="K305" s="15" t="s">
        <v>606</v>
      </c>
      <c r="L305" s="15" t="str">
        <f>IF(VLOOKUP(A305,[2]ImportationMaterialProgrammingE!B$3:Y$1048576,24,0)&lt;&gt;"","Sim","Não")</f>
        <v>Não</v>
      </c>
      <c r="M305" s="15" t="str">
        <f>IF(VLOOKUP(A305,[2]ImportationMaterialProgrammingE!B:X,23,0)="DTA TRANSP",VLOOKUP(A305,[2]ImportationMaterialProgrammingE!B:V,21,0),"")</f>
        <v/>
      </c>
      <c r="N305" s="15" t="str">
        <f>IF(VLOOKUP(A305,[2]ImportationMaterialProgrammingE!B:Y,24,0)=0,"",VLOOKUP(A305,[2]ImportationMaterialProgrammingE!B:Y,24,0))</f>
        <v/>
      </c>
      <c r="P305" s="3" t="e">
        <f>#N/A</f>
        <v>#N/A</v>
      </c>
      <c r="R305" s="3" t="s">
        <v>586</v>
      </c>
      <c r="S305" s="16" t="str">
        <f>VLOOKUP(A305,[2]ImportationMaterialProgrammingE!B:AN,39,0)</f>
        <v>2203817614</v>
      </c>
      <c r="T305" s="22">
        <f>VLOOKUP(F305,[3]Relatório!$A$1:$AK$65536,29,0)</f>
        <v>44617</v>
      </c>
      <c r="U305" s="22">
        <v>44617</v>
      </c>
      <c r="V305" s="17" t="str">
        <f>VLOOKUP(A305,[2]ImportationMaterialProgrammingE!B:F,5,0)</f>
        <v>VERMELHO</v>
      </c>
      <c r="W305" s="22" t="str">
        <f>VLOOKUP(F305,[3]Relatório!$A$1:$AK$65536,33,0)</f>
        <v/>
      </c>
      <c r="X305" s="22" t="s">
        <v>587</v>
      </c>
      <c r="Y305" s="18" t="e">
        <f>#N/A</f>
        <v>#N/A</v>
      </c>
      <c r="AB305" s="15" t="str">
        <f>VLOOKUP(A305,[2]ImportationMaterialProgrammingE!B:X,23,0)</f>
        <v>MBB</v>
      </c>
      <c r="AC305" s="1" t="str">
        <f>IF(AB305="DTA TRANSP","",VLOOKUP(A305,[2]ImportationMaterialProgrammingE!$B:$V,21,0))</f>
        <v>25/02/2022</v>
      </c>
      <c r="AD305" s="1" t="s">
        <v>627</v>
      </c>
      <c r="AE305" s="1" t="e">
        <f>#N/A</f>
        <v>#N/A</v>
      </c>
      <c r="AF305" s="22" t="str">
        <f>VLOOKUP(F305,[3]Relatório!$A$1:$AK$65536,36,0)</f>
        <v/>
      </c>
      <c r="AG305" s="22" t="s">
        <v>587</v>
      </c>
      <c r="AJ305" s="24"/>
      <c r="AK305" s="24"/>
      <c r="AL305" s="24"/>
      <c r="AM305" s="24"/>
    </row>
    <row r="306" spans="1:39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VLOOKUP(A306,[2]ImportationMaterialProgrammingE!B$3:C$1048576,2,0)</f>
        <v xml:space="preserve">540201574 </v>
      </c>
      <c r="F306" s="40">
        <v>540201574</v>
      </c>
      <c r="G306" s="3" t="s">
        <v>585</v>
      </c>
      <c r="H306" s="3" t="s">
        <v>452</v>
      </c>
      <c r="I306" s="17" t="e">
        <f>#N/A</f>
        <v>#N/A</v>
      </c>
      <c r="J306" s="15" t="str">
        <f>IF(VLOOKUP(A306,[2]ImportationMaterialProgrammingE!B$4:U$1048576,20,0)=0,"",VLOOKUP(A306,[2]ImportationMaterialProgrammingE!B$4:U$1048576,20,0))</f>
        <v/>
      </c>
      <c r="K306" s="15" t="s">
        <v>587</v>
      </c>
      <c r="L306" s="15" t="str">
        <f>IF(VLOOKUP(A306,[2]ImportationMaterialProgrammingE!B$3:Y$1048576,24,0)&lt;&gt;"","Sim","Não")</f>
        <v>Não</v>
      </c>
      <c r="M306" s="15" t="str">
        <f>IF(VLOOKUP(A306,[2]ImportationMaterialProgrammingE!B:X,23,0)="DTA TRANSP",VLOOKUP(A306,[2]ImportationMaterialProgrammingE!B:V,21,0),"")</f>
        <v/>
      </c>
      <c r="N306" s="15" t="str">
        <f>IF(VLOOKUP(A306,[2]ImportationMaterialProgrammingE!B:Y,24,0)=0,"",VLOOKUP(A306,[2]ImportationMaterialProgrammingE!B:Y,24,0))</f>
        <v/>
      </c>
      <c r="P306" s="3" t="e">
        <f>#N/A</f>
        <v>#N/A</v>
      </c>
      <c r="R306" s="3" t="s">
        <v>456</v>
      </c>
      <c r="S306" s="16" t="str">
        <f>VLOOKUP(A306,[2]ImportationMaterialProgrammingE!B:AN,39,0)</f>
        <v>2204072612</v>
      </c>
      <c r="T306" s="22">
        <f>VLOOKUP(F306,[3]Relatório!$A$1:$AK$65536,29,0)</f>
        <v>44623</v>
      </c>
      <c r="U306" s="22">
        <v>44623</v>
      </c>
      <c r="V306" s="17" t="str">
        <f>VLOOKUP(A306,[2]ImportationMaterialProgrammingE!B:F,5,0)</f>
        <v>VERDE</v>
      </c>
      <c r="W306" s="22">
        <f>VLOOKUP(F306,[3]Relatório!$A$1:$AK$65536,33,0)</f>
        <v>44624</v>
      </c>
      <c r="X306" s="22">
        <v>44624</v>
      </c>
      <c r="Y306" s="18" t="e">
        <f>#N/A</f>
        <v>#N/A</v>
      </c>
      <c r="Z306" s="3" t="s">
        <v>458</v>
      </c>
      <c r="AA306" s="3" t="s">
        <v>584</v>
      </c>
      <c r="AB306" s="15" t="str">
        <f>VLOOKUP(A306,[2]ImportationMaterialProgrammingE!B:X,23,0)</f>
        <v>FINALIZADO</v>
      </c>
      <c r="AC306" s="1" t="str">
        <f>IF(AB306="DTA TRANSP","",VLOOKUP(A306,[2]ImportationMaterialProgrammingE!$B:$V,21,0))</f>
        <v>04/03/2022</v>
      </c>
      <c r="AD306" s="1" t="s">
        <v>611</v>
      </c>
      <c r="AE306" s="1" t="e">
        <f>#N/A</f>
        <v>#N/A</v>
      </c>
      <c r="AF306" s="22">
        <f>VLOOKUP(F306,[3]Relatório!$A$1:$AK$65536,36,0)</f>
        <v>44627</v>
      </c>
      <c r="AG306" s="22">
        <v>44627</v>
      </c>
      <c r="AH306" s="3" t="s">
        <v>457</v>
      </c>
      <c r="AJ306" s="24"/>
      <c r="AK306" s="24"/>
      <c r="AL306" s="24"/>
      <c r="AM306" s="24"/>
    </row>
    <row r="307" spans="1:39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VLOOKUP(A307,[2]ImportationMaterialProgrammingE!B$3:C$1048576,2,0)</f>
        <v xml:space="preserve">540201575 </v>
      </c>
      <c r="F307" s="40">
        <v>540201575</v>
      </c>
      <c r="G307" s="3" t="s">
        <v>585</v>
      </c>
      <c r="H307" s="3" t="s">
        <v>452</v>
      </c>
      <c r="I307" s="17" t="e">
        <f>#N/A</f>
        <v>#N/A</v>
      </c>
      <c r="J307" s="15" t="str">
        <f>IF(VLOOKUP(A307,[2]ImportationMaterialProgrammingE!B$4:U$1048576,20,0)=0,"",VLOOKUP(A307,[2]ImportationMaterialProgrammingE!B$4:U$1048576,20,0))</f>
        <v>16/03/2022</v>
      </c>
      <c r="K307" s="15" t="s">
        <v>630</v>
      </c>
      <c r="L307" s="15" t="str">
        <f>IF(VLOOKUP(A307,[2]ImportationMaterialProgrammingE!B$3:Y$1048576,24,0)&lt;&gt;"","Sim","Não")</f>
        <v>Não</v>
      </c>
      <c r="M307" s="15" t="str">
        <f>IF(VLOOKUP(A307,[2]ImportationMaterialProgrammingE!B:X,23,0)="DTA TRANSP",VLOOKUP(A307,[2]ImportationMaterialProgrammingE!B:V,21,0),"")</f>
        <v/>
      </c>
      <c r="N307" s="15" t="str">
        <f>IF(VLOOKUP(A307,[2]ImportationMaterialProgrammingE!B:Y,24,0)=0,"",VLOOKUP(A307,[2]ImportationMaterialProgrammingE!B:Y,24,0))</f>
        <v/>
      </c>
      <c r="P307" s="3" t="e">
        <f>#N/A</f>
        <v>#N/A</v>
      </c>
      <c r="R307" s="3" t="s">
        <v>456</v>
      </c>
      <c r="S307" s="16" t="str">
        <f>VLOOKUP(A307,[2]ImportationMaterialProgrammingE!B:AN,39,0)</f>
        <v>2204337861</v>
      </c>
      <c r="T307" s="22">
        <f>VLOOKUP(F307,[3]Relatório!$A$1:$AK$65536,29,0)</f>
        <v>44627</v>
      </c>
      <c r="U307" s="22">
        <v>44627</v>
      </c>
      <c r="V307" s="17" t="str">
        <f>VLOOKUP(A307,[2]ImportationMaterialProgrammingE!B:F,5,0)</f>
        <v>VERDE</v>
      </c>
      <c r="W307" s="22">
        <f>VLOOKUP(F307,[3]Relatório!$A$1:$AK$65536,33,0)</f>
        <v>44628</v>
      </c>
      <c r="X307" s="22">
        <v>44628</v>
      </c>
      <c r="Y307" s="18" t="e">
        <f>#N/A</f>
        <v>#N/A</v>
      </c>
      <c r="Z307" s="3" t="s">
        <v>458</v>
      </c>
      <c r="AB307" s="15" t="str">
        <f>VLOOKUP(A307,[2]ImportationMaterialProgrammingE!B:X,23,0)</f>
        <v>FINALIZADO</v>
      </c>
      <c r="AC307" s="1" t="str">
        <f>IF(AB307="DTA TRANSP","",VLOOKUP(A307,[2]ImportationMaterialProgrammingE!$B:$V,21,0))</f>
        <v>16/03/2022</v>
      </c>
      <c r="AD307" s="1" t="s">
        <v>630</v>
      </c>
      <c r="AE307" s="1" t="e">
        <f>#N/A</f>
        <v>#N/A</v>
      </c>
      <c r="AF307" s="22">
        <f>VLOOKUP(F307,[3]Relatório!$A$1:$AK$65536,36,0)</f>
        <v>44635</v>
      </c>
      <c r="AG307" s="22">
        <v>44635</v>
      </c>
      <c r="AJ307" s="24"/>
      <c r="AK307" s="24"/>
      <c r="AL307" s="24"/>
      <c r="AM307" s="24"/>
    </row>
    <row r="308" spans="1:39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VLOOKUP(A308,[2]ImportationMaterialProgrammingE!B$3:C$1048576,2,0)</f>
        <v xml:space="preserve">540201498 </v>
      </c>
      <c r="F308" s="40">
        <v>540201498</v>
      </c>
      <c r="G308" s="3" t="s">
        <v>585</v>
      </c>
      <c r="H308" s="3" t="s">
        <v>452</v>
      </c>
      <c r="I308" s="17" t="e">
        <f>#N/A</f>
        <v>#N/A</v>
      </c>
      <c r="J308" s="15" t="str">
        <f>IF(VLOOKUP(A308,[2]ImportationMaterialProgrammingE!B$4:U$1048576,20,0)=0,"",VLOOKUP(A308,[2]ImportationMaterialProgrammingE!B$4:U$1048576,20,0))</f>
        <v>15/03/2022</v>
      </c>
      <c r="K308" s="15" t="s">
        <v>620</v>
      </c>
      <c r="L308" s="15" t="str">
        <f>IF(VLOOKUP(A308,[2]ImportationMaterialProgrammingE!B$3:Y$1048576,24,0)&lt;&gt;"","Sim","Não")</f>
        <v>Não</v>
      </c>
      <c r="M308" s="15" t="str">
        <f>IF(VLOOKUP(A308,[2]ImportationMaterialProgrammingE!B:X,23,0)="DTA TRANSP",VLOOKUP(A308,[2]ImportationMaterialProgrammingE!B:V,21,0),"")</f>
        <v/>
      </c>
      <c r="N308" s="15" t="str">
        <f>IF(VLOOKUP(A308,[2]ImportationMaterialProgrammingE!B:Y,24,0)=0,"",VLOOKUP(A308,[2]ImportationMaterialProgrammingE!B:Y,24,0))</f>
        <v/>
      </c>
      <c r="O308" s="21">
        <v>7.7499999999999999E-2</v>
      </c>
      <c r="P308" s="3" t="e">
        <f>#N/A</f>
        <v>#N/A</v>
      </c>
      <c r="R308" s="3" t="s">
        <v>586</v>
      </c>
      <c r="S308" s="16" t="str">
        <f>VLOOKUP(A308,[2]ImportationMaterialProgrammingE!B:AN,39,0)</f>
        <v>2204633100</v>
      </c>
      <c r="T308" s="22">
        <f>VLOOKUP(F308,[3]Relatório!$A$1:$AK$65536,29,0)</f>
        <v>44630</v>
      </c>
      <c r="U308" s="22">
        <v>44630</v>
      </c>
      <c r="V308" s="17" t="str">
        <f>VLOOKUP(A308,[2]ImportationMaterialProgrammingE!B:F,5,0)</f>
        <v>VERDE</v>
      </c>
      <c r="W308" s="22">
        <f>VLOOKUP(F308,[3]Relatório!$A$1:$AK$65536,33,0)</f>
        <v>44630</v>
      </c>
      <c r="X308" s="22">
        <v>44630</v>
      </c>
      <c r="Y308" s="18" t="e">
        <f>#N/A</f>
        <v>#N/A</v>
      </c>
      <c r="Z308" s="3" t="s">
        <v>458</v>
      </c>
      <c r="AB308" s="15" t="str">
        <f>VLOOKUP(A308,[2]ImportationMaterialProgrammingE!B:X,23,0)</f>
        <v>MBB</v>
      </c>
      <c r="AC308" s="1" t="str">
        <f>IF(AB308="DTA TRANSP","",VLOOKUP(A308,[2]ImportationMaterialProgrammingE!$B:$V,21,0))</f>
        <v>18/03/2022</v>
      </c>
      <c r="AD308" s="1" t="s">
        <v>617</v>
      </c>
      <c r="AE308" s="1" t="e">
        <f>#N/A</f>
        <v>#N/A</v>
      </c>
      <c r="AF308" s="22">
        <f>VLOOKUP(F308,[3]Relatório!$A$1:$AK$65536,36,0)</f>
        <v>44638</v>
      </c>
      <c r="AG308" s="22">
        <v>44638</v>
      </c>
      <c r="AJ308" s="24"/>
      <c r="AK308" s="24"/>
      <c r="AL308" s="24"/>
      <c r="AM308" s="24"/>
    </row>
    <row r="309" spans="1:39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VLOOKUP(A309,[2]ImportationMaterialProgrammingE!B$3:C$1048576,2,0)</f>
        <v xml:space="preserve">540201576 </v>
      </c>
      <c r="F309" s="40">
        <v>540201576</v>
      </c>
      <c r="G309" s="3" t="s">
        <v>585</v>
      </c>
      <c r="H309" s="3" t="s">
        <v>452</v>
      </c>
      <c r="I309" s="17" t="e">
        <f>#N/A</f>
        <v>#N/A</v>
      </c>
      <c r="J309" s="15" t="str">
        <f>IF(VLOOKUP(A309,[2]ImportationMaterialProgrammingE!B$4:U$1048576,20,0)=0,"",VLOOKUP(A309,[2]ImportationMaterialProgrammingE!B$4:U$1048576,20,0))</f>
        <v>03/03/2022</v>
      </c>
      <c r="K309" s="15" t="s">
        <v>618</v>
      </c>
      <c r="L309" s="15" t="str">
        <f>IF(VLOOKUP(A309,[2]ImportationMaterialProgrammingE!B$3:Y$1048576,24,0)&lt;&gt;"","Sim","Não")</f>
        <v>Não</v>
      </c>
      <c r="M309" s="15" t="str">
        <f>IF(VLOOKUP(A309,[2]ImportationMaterialProgrammingE!B:X,23,0)="DTA TRANSP",VLOOKUP(A309,[2]ImportationMaterialProgrammingE!B:V,21,0),"")</f>
        <v/>
      </c>
      <c r="N309" s="15" t="str">
        <f>IF(VLOOKUP(A309,[2]ImportationMaterialProgrammingE!B:Y,24,0)=0,"",VLOOKUP(A309,[2]ImportationMaterialProgrammingE!B:Y,24,0))</f>
        <v/>
      </c>
      <c r="P309" s="3" t="e">
        <f>#N/A</f>
        <v>#N/A</v>
      </c>
      <c r="R309" s="3" t="s">
        <v>586</v>
      </c>
      <c r="S309" s="16" t="str">
        <f>VLOOKUP(A309,[2]ImportationMaterialProgrammingE!B:AN,39,0)</f>
        <v>2203850409</v>
      </c>
      <c r="T309" s="22">
        <f>VLOOKUP(F309,[3]Relatório!$A$1:$AK$65536,29,0)</f>
        <v>44617</v>
      </c>
      <c r="U309" s="22">
        <v>44617</v>
      </c>
      <c r="V309" s="17" t="str">
        <f>VLOOKUP(A309,[2]ImportationMaterialProgrammingE!B:F,5,0)</f>
        <v>VERDE</v>
      </c>
      <c r="W309" s="22">
        <f>VLOOKUP(F309,[3]Relatório!$A$1:$AK$65536,33,0)</f>
        <v>44623</v>
      </c>
      <c r="X309" s="22">
        <v>44623</v>
      </c>
      <c r="Y309" s="18" t="e">
        <f>#N/A</f>
        <v>#N/A</v>
      </c>
      <c r="Z309" s="3" t="s">
        <v>458</v>
      </c>
      <c r="AB309" s="15" t="str">
        <f>VLOOKUP(A309,[2]ImportationMaterialProgrammingE!B:X,23,0)</f>
        <v>FINALIZADO</v>
      </c>
      <c r="AC309" s="1" t="str">
        <f>IF(AB309="DTA TRANSP","",VLOOKUP(A309,[2]ImportationMaterialProgrammingE!$B:$V,21,0))</f>
        <v>02/03/2022</v>
      </c>
      <c r="AD309" s="1" t="s">
        <v>608</v>
      </c>
      <c r="AE309" s="1" t="e">
        <f>#N/A</f>
        <v>#N/A</v>
      </c>
      <c r="AF309" s="22">
        <f>VLOOKUP(F309,[3]Relatório!$A$1:$AK$65536,36,0)</f>
        <v>44623</v>
      </c>
      <c r="AG309" s="22">
        <v>44623</v>
      </c>
      <c r="AH309" s="3" t="s">
        <v>457</v>
      </c>
      <c r="AJ309" s="24"/>
      <c r="AK309" s="24"/>
      <c r="AL309" s="24"/>
      <c r="AM309" s="24"/>
    </row>
    <row r="310" spans="1:39" hidden="1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VLOOKUP(A310,[2]ImportationMaterialProgrammingE!B$3:C$1048576,2,0)</f>
        <v xml:space="preserve">540201476 </v>
      </c>
      <c r="F310" s="40">
        <v>540201476</v>
      </c>
      <c r="G310" s="3" t="s">
        <v>585</v>
      </c>
      <c r="H310" s="3" t="s">
        <v>452</v>
      </c>
      <c r="I310" s="17" t="e">
        <f>#N/A</f>
        <v>#N/A</v>
      </c>
      <c r="J310" s="15" t="str">
        <f>IF(VLOOKUP(A310,[2]ImportationMaterialProgrammingE!B$4:U$1048576,20,0)=0,"",VLOOKUP(A310,[2]ImportationMaterialProgrammingE!B$4:U$1048576,20,0))</f>
        <v>11/03/2022</v>
      </c>
      <c r="K310" s="15" t="s">
        <v>607</v>
      </c>
      <c r="L310" s="15" t="str">
        <f>IF(VLOOKUP(A310,[2]ImportationMaterialProgrammingE!B$3:Y$1048576,24,0)&lt;&gt;"","Sim","Não")</f>
        <v>Não</v>
      </c>
      <c r="M310" s="15" t="str">
        <f>IF(VLOOKUP(A310,[2]ImportationMaterialProgrammingE!B:X,23,0)="DTA TRANSP",VLOOKUP(A310,[2]ImportationMaterialProgrammingE!B:V,21,0),"")</f>
        <v/>
      </c>
      <c r="N310" s="15" t="str">
        <f>IF(VLOOKUP(A310,[2]ImportationMaterialProgrammingE!B:Y,24,0)=0,"",VLOOKUP(A310,[2]ImportationMaterialProgrammingE!B:Y,24,0))</f>
        <v/>
      </c>
      <c r="O310" s="21">
        <v>6.0999999999999999E-2</v>
      </c>
      <c r="P310" s="3" t="e">
        <f>#N/A</f>
        <v>#N/A</v>
      </c>
      <c r="R310" s="3" t="s">
        <v>456</v>
      </c>
      <c r="S310" s="16" t="str">
        <f>VLOOKUP(A310,[2]ImportationMaterialProgrammingE!B:AN,39,0)</f>
        <v>2204337845</v>
      </c>
      <c r="T310" s="22">
        <f>VLOOKUP(F310,[3]Relatório!$A$1:$AK$65536,29,0)</f>
        <v>44627</v>
      </c>
      <c r="U310" s="22">
        <v>44627</v>
      </c>
      <c r="V310" s="17" t="str">
        <f>VLOOKUP(A310,[2]ImportationMaterialProgrammingE!B:F,5,0)</f>
        <v>VERDE</v>
      </c>
      <c r="W310" s="22">
        <f>VLOOKUP(F310,[3]Relatório!$A$1:$AK$65536,33,0)</f>
        <v>44628</v>
      </c>
      <c r="X310" s="22">
        <v>44628</v>
      </c>
      <c r="Y310" s="18" t="e">
        <f>#N/A</f>
        <v>#N/A</v>
      </c>
      <c r="AB310" s="15" t="str">
        <f>VLOOKUP(A310,[2]ImportationMaterialProgrammingE!B:X,23,0)</f>
        <v>SBL</v>
      </c>
      <c r="AC310" s="1" t="str">
        <f>IF(AB310="DTA TRANSP","",VLOOKUP(A310,[2]ImportationMaterialProgrammingE!$B:$V,21,0))</f>
        <v/>
      </c>
      <c r="AD310" s="1" t="s">
        <v>587</v>
      </c>
      <c r="AE310" s="1" t="e">
        <f>#N/A</f>
        <v>#N/A</v>
      </c>
      <c r="AF310" s="22" t="str">
        <f>VLOOKUP(F310,[3]Relatório!$A$1:$AK$65536,36,0)</f>
        <v/>
      </c>
      <c r="AG310" s="22" t="s">
        <v>587</v>
      </c>
      <c r="AJ310" s="24"/>
      <c r="AK310" s="24"/>
      <c r="AL310" s="24"/>
      <c r="AM310" s="24"/>
    </row>
    <row r="311" spans="1:39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VLOOKUP(A311,[2]ImportationMaterialProgrammingE!B$3:C$1048576,2,0)</f>
        <v xml:space="preserve">540201584 </v>
      </c>
      <c r="F311" s="40">
        <v>540201584</v>
      </c>
      <c r="G311" s="3" t="s">
        <v>585</v>
      </c>
      <c r="H311" s="3" t="s">
        <v>452</v>
      </c>
      <c r="I311" s="17" t="e">
        <f>#N/A</f>
        <v>#N/A</v>
      </c>
      <c r="J311" s="15" t="str">
        <f>IF(VLOOKUP(A311,[2]ImportationMaterialProgrammingE!B$4:U$1048576,20,0)=0,"",VLOOKUP(A311,[2]ImportationMaterialProgrammingE!B$4:U$1048576,20,0))</f>
        <v/>
      </c>
      <c r="K311" s="15" t="s">
        <v>587</v>
      </c>
      <c r="L311" s="15" t="str">
        <f>IF(VLOOKUP(A311,[2]ImportationMaterialProgrammingE!B$3:Y$1048576,24,0)&lt;&gt;"","Sim","Não")</f>
        <v>Não</v>
      </c>
      <c r="M311" s="15" t="str">
        <f>IF(VLOOKUP(A311,[2]ImportationMaterialProgrammingE!B:X,23,0)="DTA TRANSP",VLOOKUP(A311,[2]ImportationMaterialProgrammingE!B:V,21,0),"")</f>
        <v/>
      </c>
      <c r="N311" s="15" t="str">
        <f>IF(VLOOKUP(A311,[2]ImportationMaterialProgrammingE!B:Y,24,0)=0,"",VLOOKUP(A311,[2]ImportationMaterialProgrammingE!B:Y,24,0))</f>
        <v/>
      </c>
      <c r="P311" s="3" t="e">
        <f>#N/A</f>
        <v>#N/A</v>
      </c>
      <c r="R311" s="3" t="s">
        <v>586</v>
      </c>
      <c r="S311" s="16" t="str">
        <f>VLOOKUP(A311,[2]ImportationMaterialProgrammingE!B:AN,39,0)</f>
        <v>2204748721</v>
      </c>
      <c r="T311" s="22">
        <f>VLOOKUP(F311,[3]Relatório!$A$1:$AK$65536,29,0)</f>
        <v>44631</v>
      </c>
      <c r="U311" s="22">
        <v>44631</v>
      </c>
      <c r="V311" s="17" t="str">
        <f>VLOOKUP(A311,[2]ImportationMaterialProgrammingE!B:F,5,0)</f>
        <v>VERDE</v>
      </c>
      <c r="W311" s="22">
        <f>VLOOKUP(F311,[3]Relatório!$A$1:$AK$65536,33,0)</f>
        <v>44634</v>
      </c>
      <c r="X311" s="22">
        <v>44634</v>
      </c>
      <c r="Y311" s="18" t="e">
        <f>#N/A</f>
        <v>#N/A</v>
      </c>
      <c r="Z311" s="3" t="s">
        <v>458</v>
      </c>
      <c r="AB311" s="15" t="str">
        <f>VLOOKUP(A311,[2]ImportationMaterialProgrammingE!B:X,23,0)</f>
        <v/>
      </c>
      <c r="AC311" s="1" t="str">
        <f>IF(AB311="DTA TRANSP","",VLOOKUP(A311,[2]ImportationMaterialProgrammingE!$B:$V,21,0))</f>
        <v/>
      </c>
      <c r="AD311" s="1" t="s">
        <v>587</v>
      </c>
      <c r="AE311" s="1" t="e">
        <f>#N/A</f>
        <v>#N/A</v>
      </c>
      <c r="AF311" s="22">
        <f>VLOOKUP(F311,[3]Relatório!$A$1:$AK$65536,36,0)</f>
        <v>44634</v>
      </c>
      <c r="AG311" s="22">
        <v>44634</v>
      </c>
      <c r="AH311" s="3" t="s">
        <v>457</v>
      </c>
      <c r="AJ311" s="24"/>
      <c r="AK311" s="24"/>
      <c r="AL311" s="24"/>
      <c r="AM311" s="24"/>
    </row>
    <row r="312" spans="1:39" hidden="1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VLOOKUP(A312,[2]ImportationMaterialProgrammingE!B$3:C$1048576,2,0)</f>
        <v xml:space="preserve">540201577 </v>
      </c>
      <c r="F312" s="40">
        <v>540201577</v>
      </c>
      <c r="G312" s="3" t="s">
        <v>585</v>
      </c>
      <c r="H312" s="3" t="s">
        <v>452</v>
      </c>
      <c r="I312" s="17" t="e">
        <f>#N/A</f>
        <v>#N/A</v>
      </c>
      <c r="J312" s="15" t="str">
        <f>IF(VLOOKUP(A312,[2]ImportationMaterialProgrammingE!B$4:U$1048576,20,0)=0,"",VLOOKUP(A312,[2]ImportationMaterialProgrammingE!B$4:U$1048576,20,0))</f>
        <v/>
      </c>
      <c r="K312" s="15" t="s">
        <v>587</v>
      </c>
      <c r="L312" s="15" t="str">
        <f>IF(VLOOKUP(A312,[2]ImportationMaterialProgrammingE!B$3:Y$1048576,24,0)&lt;&gt;"","Sim","Não")</f>
        <v>Sim</v>
      </c>
      <c r="M312" s="15" t="str">
        <f>IF(VLOOKUP(A312,[2]ImportationMaterialProgrammingE!B:X,23,0)="DTA TRANSP",VLOOKUP(A312,[2]ImportationMaterialProgrammingE!B:V,21,0),"")</f>
        <v/>
      </c>
      <c r="N312" s="15" t="str">
        <f>IF(VLOOKUP(A312,[2]ImportationMaterialProgrammingE!B:Y,24,0)=0,"",VLOOKUP(A312,[2]ImportationMaterialProgrammingE!B:Y,24,0))</f>
        <v>14/03/2022</v>
      </c>
      <c r="P312" s="3" t="e">
        <f>#N/A</f>
        <v>#N/A</v>
      </c>
      <c r="R312" s="3" t="s">
        <v>586</v>
      </c>
      <c r="S312" s="16" t="str">
        <f>VLOOKUP(A312,[2]ImportationMaterialProgrammingE!B:AN,39,0)</f>
        <v xml:space="preserve">          </v>
      </c>
      <c r="T312" s="22" t="str">
        <f>VLOOKUP(F312,[3]Relatório!$A$1:$AK$65536,29,0)</f>
        <v/>
      </c>
      <c r="U312" s="22" t="s">
        <v>587</v>
      </c>
      <c r="V312" s="17" t="str">
        <f>VLOOKUP(A312,[2]ImportationMaterialProgrammingE!B:F,5,0)</f>
        <v/>
      </c>
      <c r="W312" s="22" t="str">
        <f>VLOOKUP(F312,[3]Relatório!$A$1:$AK$65536,33,0)</f>
        <v/>
      </c>
      <c r="X312" s="22" t="s">
        <v>587</v>
      </c>
      <c r="Y312" s="18" t="e">
        <f>#N/A</f>
        <v>#N/A</v>
      </c>
      <c r="AB312" s="15" t="str">
        <f>VLOOKUP(A312,[2]ImportationMaterialProgrammingE!B:X,23,0)</f>
        <v>DTA EADI</v>
      </c>
      <c r="AC312" s="1" t="str">
        <f>IF(AB312="DTA TRANSP","",VLOOKUP(A312,[2]ImportationMaterialProgrammingE!$B:$V,21,0))</f>
        <v/>
      </c>
      <c r="AD312" s="1" t="s">
        <v>587</v>
      </c>
      <c r="AE312" s="1" t="e">
        <f>#N/A</f>
        <v>#N/A</v>
      </c>
      <c r="AF312" s="22" t="str">
        <f>VLOOKUP(F312,[3]Relatório!$A$1:$AK$65536,36,0)</f>
        <v/>
      </c>
      <c r="AG312" s="22" t="s">
        <v>587</v>
      </c>
      <c r="AJ312" s="24"/>
      <c r="AK312" s="24"/>
      <c r="AL312" s="24"/>
      <c r="AM312" s="24"/>
    </row>
    <row r="313" spans="1:39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VLOOKUP(A313,[2]ImportationMaterialProgrammingE!B$3:C$1048576,2,0)</f>
        <v xml:space="preserve">540201578 </v>
      </c>
      <c r="F313" s="40">
        <v>540201578</v>
      </c>
      <c r="G313" s="3" t="s">
        <v>585</v>
      </c>
      <c r="H313" s="3" t="s">
        <v>452</v>
      </c>
      <c r="I313" s="17" t="e">
        <f>#N/A</f>
        <v>#N/A</v>
      </c>
      <c r="J313" s="15" t="str">
        <f>IF(VLOOKUP(A313,[2]ImportationMaterialProgrammingE!B$4:U$1048576,20,0)=0,"",VLOOKUP(A313,[2]ImportationMaterialProgrammingE!B$4:U$1048576,20,0))</f>
        <v>21/03/2022</v>
      </c>
      <c r="K313" s="15" t="s">
        <v>612</v>
      </c>
      <c r="L313" s="15" t="str">
        <f>IF(VLOOKUP(A313,[2]ImportationMaterialProgrammingE!B$3:Y$1048576,24,0)&lt;&gt;"","Sim","Não")</f>
        <v>Não</v>
      </c>
      <c r="M313" s="15" t="str">
        <f>IF(VLOOKUP(A313,[2]ImportationMaterialProgrammingE!B:X,23,0)="DTA TRANSP",VLOOKUP(A313,[2]ImportationMaterialProgrammingE!B:V,21,0),"")</f>
        <v/>
      </c>
      <c r="N313" s="15" t="str">
        <f>IF(VLOOKUP(A313,[2]ImportationMaterialProgrammingE!B:Y,24,0)=0,"",VLOOKUP(A313,[2]ImportationMaterialProgrammingE!B:Y,24,0))</f>
        <v/>
      </c>
      <c r="P313" s="3" t="e">
        <f>#N/A</f>
        <v>#N/A</v>
      </c>
      <c r="R313" s="3" t="s">
        <v>586</v>
      </c>
      <c r="S313" s="16" t="str">
        <f>VLOOKUP(A313,[2]ImportationMaterialProgrammingE!B:AN,39,0)</f>
        <v>2204776954</v>
      </c>
      <c r="T313" s="22">
        <f>VLOOKUP(F313,[3]Relatório!$A$1:$AK$65536,29,0)</f>
        <v>44631</v>
      </c>
      <c r="U313" s="22">
        <v>44631</v>
      </c>
      <c r="V313" s="17" t="str">
        <f>VLOOKUP(A313,[2]ImportationMaterialProgrammingE!B:F,5,0)</f>
        <v>VERDE</v>
      </c>
      <c r="W313" s="22">
        <f>VLOOKUP(F313,[3]Relatório!$A$1:$AK$65536,33,0)</f>
        <v>44634</v>
      </c>
      <c r="X313" s="22">
        <v>44634</v>
      </c>
      <c r="Y313" s="18" t="e">
        <f>#N/A</f>
        <v>#N/A</v>
      </c>
      <c r="Z313" s="3" t="s">
        <v>458</v>
      </c>
      <c r="AB313" s="15" t="str">
        <f>VLOOKUP(A313,[2]ImportationMaterialProgrammingE!B:X,23,0)</f>
        <v/>
      </c>
      <c r="AC313" s="1" t="str">
        <f>IF(AB313="DTA TRANSP","",VLOOKUP(A313,[2]ImportationMaterialProgrammingE!$B:$V,21,0))</f>
        <v/>
      </c>
      <c r="AD313" s="1" t="s">
        <v>587</v>
      </c>
      <c r="AE313" s="1" t="e">
        <f>#N/A</f>
        <v>#N/A</v>
      </c>
      <c r="AF313" s="22">
        <f>VLOOKUP(F313,[3]Relatório!$A$1:$AK$65536,36,0)</f>
        <v>44641</v>
      </c>
      <c r="AG313" s="22">
        <v>44641</v>
      </c>
      <c r="AJ313" s="24"/>
      <c r="AK313" s="24"/>
      <c r="AL313" s="24"/>
      <c r="AM313" s="24"/>
    </row>
    <row r="314" spans="1:39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VLOOKUP(A314,[2]ImportationMaterialProgrammingE!B$3:C$1048576,2,0)</f>
        <v xml:space="preserve">540201586 </v>
      </c>
      <c r="F314" s="40">
        <v>540201586</v>
      </c>
      <c r="G314" s="3" t="s">
        <v>585</v>
      </c>
      <c r="H314" s="3" t="s">
        <v>452</v>
      </c>
      <c r="I314" s="17" t="e">
        <f>#N/A</f>
        <v>#N/A</v>
      </c>
      <c r="J314" s="15" t="str">
        <f>IF(VLOOKUP(A314,[2]ImportationMaterialProgrammingE!B$4:U$1048576,20,0)=0,"",VLOOKUP(A314,[2]ImportationMaterialProgrammingE!B$4:U$1048576,20,0))</f>
        <v>07/03/2022</v>
      </c>
      <c r="K314" s="15" t="s">
        <v>629</v>
      </c>
      <c r="L314" s="15" t="str">
        <f>IF(VLOOKUP(A314,[2]ImportationMaterialProgrammingE!B$3:Y$1048576,24,0)&lt;&gt;"","Sim","Não")</f>
        <v>Não</v>
      </c>
      <c r="M314" s="15" t="str">
        <f>IF(VLOOKUP(A314,[2]ImportationMaterialProgrammingE!B:X,23,0)="DTA TRANSP",VLOOKUP(A314,[2]ImportationMaterialProgrammingE!B:V,21,0),"")</f>
        <v/>
      </c>
      <c r="N314" s="15" t="str">
        <f>IF(VLOOKUP(A314,[2]ImportationMaterialProgrammingE!B:Y,24,0)=0,"",VLOOKUP(A314,[2]ImportationMaterialProgrammingE!B:Y,24,0))</f>
        <v/>
      </c>
      <c r="P314" s="3" t="e">
        <f>#N/A</f>
        <v>#N/A</v>
      </c>
      <c r="R314" s="3" t="s">
        <v>456</v>
      </c>
      <c r="S314" s="16" t="str">
        <f>VLOOKUP(A314,[2]ImportationMaterialProgrammingE!B:AN,39,0)</f>
        <v>2204211566</v>
      </c>
      <c r="T314" s="22">
        <f>VLOOKUP(F314,[3]Relatório!$A$1:$AK$65536,29,0)</f>
        <v>44624</v>
      </c>
      <c r="U314" s="22">
        <v>44624</v>
      </c>
      <c r="V314" s="17" t="str">
        <f>VLOOKUP(A314,[2]ImportationMaterialProgrammingE!B:F,5,0)</f>
        <v>VERDE</v>
      </c>
      <c r="W314" s="22">
        <f>VLOOKUP(F314,[3]Relatório!$A$1:$AK$65536,33,0)</f>
        <v>44627</v>
      </c>
      <c r="X314" s="22">
        <v>44627</v>
      </c>
      <c r="Y314" s="18" t="e">
        <f>#N/A</f>
        <v>#N/A</v>
      </c>
      <c r="Z314" s="3" t="s">
        <v>458</v>
      </c>
      <c r="AB314" s="15" t="str">
        <f>VLOOKUP(A314,[2]ImportationMaterialProgrammingE!B:X,23,0)</f>
        <v>FINALIZADO</v>
      </c>
      <c r="AC314" s="1" t="str">
        <f>IF(AB314="DTA TRANSP","",VLOOKUP(A314,[2]ImportationMaterialProgrammingE!$B:$V,21,0))</f>
        <v>08/03/2022</v>
      </c>
      <c r="AD314" s="1" t="s">
        <v>628</v>
      </c>
      <c r="AE314" s="1" t="e">
        <f>#N/A</f>
        <v>#N/A</v>
      </c>
      <c r="AF314" s="22">
        <f>VLOOKUP(F314,[3]Relatório!$A$1:$AK$65536,36,0)</f>
        <v>44627</v>
      </c>
      <c r="AG314" s="22">
        <v>44627</v>
      </c>
      <c r="AH314" s="3" t="s">
        <v>457</v>
      </c>
      <c r="AJ314" s="24"/>
      <c r="AK314" s="24"/>
      <c r="AL314" s="24"/>
      <c r="AM314" s="24"/>
    </row>
    <row r="315" spans="1:39" hidden="1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VLOOKUP(A315,[2]ImportationMaterialProgrammingE!B$3:C$1048576,2,0)</f>
        <v xml:space="preserve">540201579 </v>
      </c>
      <c r="F315" s="40">
        <v>540201579</v>
      </c>
      <c r="G315" s="3" t="s">
        <v>585</v>
      </c>
      <c r="H315" s="3" t="s">
        <v>452</v>
      </c>
      <c r="I315" s="17" t="e">
        <f>#N/A</f>
        <v>#N/A</v>
      </c>
      <c r="J315" s="15" t="str">
        <f>IF(VLOOKUP(A315,[2]ImportationMaterialProgrammingE!B$4:U$1048576,20,0)=0,"",VLOOKUP(A315,[2]ImportationMaterialProgrammingE!B$4:U$1048576,20,0))</f>
        <v>28/03/2022</v>
      </c>
      <c r="K315" s="15" t="s">
        <v>632</v>
      </c>
      <c r="L315" s="15" t="str">
        <f>IF(VLOOKUP(A315,[2]ImportationMaterialProgrammingE!B$3:Y$1048576,24,0)&lt;&gt;"","Sim","Não")</f>
        <v>Sim</v>
      </c>
      <c r="M315" s="15" t="str">
        <f>IF(VLOOKUP(A315,[2]ImportationMaterialProgrammingE!B:X,23,0)="DTA TRANSP",VLOOKUP(A315,[2]ImportationMaterialProgrammingE!B:V,21,0),"")</f>
        <v/>
      </c>
      <c r="N315" s="15" t="str">
        <f>IF(VLOOKUP(A315,[2]ImportationMaterialProgrammingE!B:Y,24,0)=0,"",VLOOKUP(A315,[2]ImportationMaterialProgrammingE!B:Y,24,0))</f>
        <v>14/03/2022</v>
      </c>
      <c r="P315" s="3" t="e">
        <f>#N/A</f>
        <v>#N/A</v>
      </c>
      <c r="R315" s="3" t="s">
        <v>456</v>
      </c>
      <c r="S315" s="16" t="str">
        <f>VLOOKUP(A315,[2]ImportationMaterialProgrammingE!B:AN,39,0)</f>
        <v xml:space="preserve">          </v>
      </c>
      <c r="T315" s="22" t="str">
        <f>VLOOKUP(F315,[3]Relatório!$A$1:$AK$65536,29,0)</f>
        <v/>
      </c>
      <c r="U315" s="22" t="s">
        <v>587</v>
      </c>
      <c r="V315" s="17" t="str">
        <f>VLOOKUP(A315,[2]ImportationMaterialProgrammingE!B:F,5,0)</f>
        <v/>
      </c>
      <c r="W315" s="22" t="str">
        <f>VLOOKUP(F315,[3]Relatório!$A$1:$AK$65536,33,0)</f>
        <v/>
      </c>
      <c r="X315" s="22" t="s">
        <v>587</v>
      </c>
      <c r="Y315" s="18" t="e">
        <f>#N/A</f>
        <v>#N/A</v>
      </c>
      <c r="Z315" s="3" t="s">
        <v>458</v>
      </c>
      <c r="AB315" s="15" t="str">
        <f>VLOOKUP(A315,[2]ImportationMaterialProgrammingE!B:X,23,0)</f>
        <v>DTA EADI</v>
      </c>
      <c r="AC315" s="1" t="str">
        <f>IF(AB315="DTA TRANSP","",VLOOKUP(A315,[2]ImportationMaterialProgrammingE!$B:$V,21,0))</f>
        <v/>
      </c>
      <c r="AD315" s="1" t="s">
        <v>587</v>
      </c>
      <c r="AE315" s="1" t="e">
        <f>#N/A</f>
        <v>#N/A</v>
      </c>
      <c r="AF315" s="22" t="str">
        <f>VLOOKUP(F315,[3]Relatório!$A$1:$AK$65536,36,0)</f>
        <v/>
      </c>
      <c r="AG315" s="22" t="s">
        <v>587</v>
      </c>
      <c r="AJ315" s="24"/>
      <c r="AK315" s="24"/>
      <c r="AL315" s="24"/>
      <c r="AM315" s="24"/>
    </row>
    <row r="316" spans="1:39" hidden="1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VLOOKUP(A316,[2]ImportationMaterialProgrammingE!B$3:C$1048576,2,0)</f>
        <v xml:space="preserve">540201580 </v>
      </c>
      <c r="F316" s="40">
        <v>540201580</v>
      </c>
      <c r="G316" s="3" t="s">
        <v>585</v>
      </c>
      <c r="H316" s="3" t="s">
        <v>452</v>
      </c>
      <c r="I316" s="17" t="e">
        <f>#N/A</f>
        <v>#N/A</v>
      </c>
      <c r="J316" s="15" t="str">
        <f>IF(VLOOKUP(A316,[2]ImportationMaterialProgrammingE!B$4:U$1048576,20,0)=0,"",VLOOKUP(A316,[2]ImportationMaterialProgrammingE!B$4:U$1048576,20,0))</f>
        <v>28/03/2022</v>
      </c>
      <c r="K316" s="15" t="s">
        <v>632</v>
      </c>
      <c r="L316" s="15" t="str">
        <f>IF(VLOOKUP(A316,[2]ImportationMaterialProgrammingE!B$3:Y$1048576,24,0)&lt;&gt;"","Sim","Não")</f>
        <v>Não</v>
      </c>
      <c r="M316" s="15" t="str">
        <f>IF(VLOOKUP(A316,[2]ImportationMaterialProgrammingE!B:X,23,0)="DTA TRANSP",VLOOKUP(A316,[2]ImportationMaterialProgrammingE!B:V,21,0),"")</f>
        <v/>
      </c>
      <c r="N316" s="15" t="str">
        <f>IF(VLOOKUP(A316,[2]ImportationMaterialProgrammingE!B:Y,24,0)=0,"",VLOOKUP(A316,[2]ImportationMaterialProgrammingE!B:Y,24,0))</f>
        <v/>
      </c>
      <c r="P316" s="3" t="e">
        <f>#N/A</f>
        <v>#N/A</v>
      </c>
      <c r="R316" s="3" t="s">
        <v>586</v>
      </c>
      <c r="S316" s="16" t="str">
        <f>VLOOKUP(A316,[2]ImportationMaterialProgrammingE!B:AN,39,0)</f>
        <v>2204890480</v>
      </c>
      <c r="T316" s="22">
        <f>VLOOKUP(F316,[3]Relatório!$A$1:$AK$65536,29,0)</f>
        <v>44634</v>
      </c>
      <c r="U316" s="22">
        <v>44634</v>
      </c>
      <c r="V316" s="17" t="str">
        <f>VLOOKUP(A316,[2]ImportationMaterialProgrammingE!B:F,5,0)</f>
        <v>VERDE</v>
      </c>
      <c r="W316" s="22">
        <f>VLOOKUP(F316,[3]Relatório!$A$1:$AK$65536,33,0)</f>
        <v>44635</v>
      </c>
      <c r="X316" s="22">
        <v>44635</v>
      </c>
      <c r="Y316" s="18" t="e">
        <f>#N/A</f>
        <v>#N/A</v>
      </c>
      <c r="Z316" s="3" t="s">
        <v>458</v>
      </c>
      <c r="AB316" s="15" t="str">
        <f>VLOOKUP(A316,[2]ImportationMaterialProgrammingE!B:X,23,0)</f>
        <v/>
      </c>
      <c r="AC316" s="1" t="str">
        <f>IF(AB316="DTA TRANSP","",VLOOKUP(A316,[2]ImportationMaterialProgrammingE!$B:$V,21,0))</f>
        <v/>
      </c>
      <c r="AD316" s="1" t="s">
        <v>587</v>
      </c>
      <c r="AE316" s="1" t="e">
        <f>#N/A</f>
        <v>#N/A</v>
      </c>
      <c r="AF316" s="22" t="str">
        <f>VLOOKUP(F316,[3]Relatório!$A$1:$AK$65536,36,0)</f>
        <v/>
      </c>
      <c r="AG316" s="22" t="s">
        <v>587</v>
      </c>
      <c r="AJ316" s="24"/>
      <c r="AK316" s="24"/>
      <c r="AL316" s="24"/>
      <c r="AM316" s="24"/>
    </row>
    <row r="317" spans="1:39" hidden="1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VLOOKUP(A317,[2]ImportationMaterialProgrammingE!B$3:C$1048576,2,0)</f>
        <v xml:space="preserve">540201696 </v>
      </c>
      <c r="F317" s="40">
        <v>540201696</v>
      </c>
      <c r="G317" s="3" t="s">
        <v>585</v>
      </c>
      <c r="H317" s="3" t="s">
        <v>452</v>
      </c>
      <c r="I317" s="17" t="e">
        <f>#N/A</f>
        <v>#N/A</v>
      </c>
      <c r="J317" s="15" t="str">
        <f>IF(VLOOKUP(A317,[2]ImportationMaterialProgrammingE!B$4:U$1048576,20,0)=0,"",VLOOKUP(A317,[2]ImportationMaterialProgrammingE!B$4:U$1048576,20,0))</f>
        <v>17/03/2022</v>
      </c>
      <c r="K317" s="15" t="s">
        <v>622</v>
      </c>
      <c r="L317" s="15" t="str">
        <f>IF(VLOOKUP(A317,[2]ImportationMaterialProgrammingE!B$3:Y$1048576,24,0)&lt;&gt;"","Sim","Não")</f>
        <v>Sim</v>
      </c>
      <c r="M317" s="15" t="str">
        <f>IF(VLOOKUP(A317,[2]ImportationMaterialProgrammingE!B:X,23,0)="DTA TRANSP",VLOOKUP(A317,[2]ImportationMaterialProgrammingE!B:V,21,0),"")</f>
        <v/>
      </c>
      <c r="N317" s="15" t="str">
        <f>IF(VLOOKUP(A317,[2]ImportationMaterialProgrammingE!B:Y,24,0)=0,"",VLOOKUP(A317,[2]ImportationMaterialProgrammingE!B:Y,24,0))</f>
        <v>DTA 15/03/2022</v>
      </c>
      <c r="P317" s="3" t="e">
        <f>#N/A</f>
        <v>#N/A</v>
      </c>
      <c r="R317" s="3" t="s">
        <v>456</v>
      </c>
      <c r="S317" s="16" t="str">
        <f>VLOOKUP(A317,[2]ImportationMaterialProgrammingE!B:AN,39,0)</f>
        <v>2205129189</v>
      </c>
      <c r="T317" s="22">
        <f>VLOOKUP(F317,[3]Relatório!$A$1:$AK$65536,29,0)</f>
        <v>44637</v>
      </c>
      <c r="U317" s="22">
        <v>44637</v>
      </c>
      <c r="V317" s="17" t="str">
        <f>VLOOKUP(A317,[2]ImportationMaterialProgrammingE!B:F,5,0)</f>
        <v>VERDE</v>
      </c>
      <c r="W317" s="22">
        <f>VLOOKUP(F317,[3]Relatório!$A$1:$AK$65536,33,0)</f>
        <v>44637</v>
      </c>
      <c r="X317" s="22">
        <v>44637</v>
      </c>
      <c r="Y317" s="18" t="e">
        <f>#N/A</f>
        <v>#N/A</v>
      </c>
      <c r="Z317" s="3" t="s">
        <v>458</v>
      </c>
      <c r="AB317" s="15" t="str">
        <f>VLOOKUP(A317,[2]ImportationMaterialProgrammingE!B:X,23,0)</f>
        <v>MBB</v>
      </c>
      <c r="AC317" s="1" t="str">
        <f>IF(AB317="DTA TRANSP","",VLOOKUP(A317,[2]ImportationMaterialProgrammingE!$B:$V,21,0))</f>
        <v>17/03/2022</v>
      </c>
      <c r="AD317" s="1" t="s">
        <v>622</v>
      </c>
      <c r="AE317" s="1" t="e">
        <f>#N/A</f>
        <v>#N/A</v>
      </c>
      <c r="AF317" s="22" t="str">
        <f>VLOOKUP(F317,[3]Relatório!$A$1:$AK$65536,36,0)</f>
        <v/>
      </c>
      <c r="AG317" s="22" t="s">
        <v>587</v>
      </c>
      <c r="AJ317" s="24"/>
      <c r="AK317" s="24"/>
      <c r="AL317" s="24"/>
      <c r="AM317" s="24"/>
    </row>
    <row r="318" spans="1:39" hidden="1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VLOOKUP(A318,[2]ImportationMaterialProgrammingE!B$3:C$1048576,2,0)</f>
        <v xml:space="preserve">540201479 </v>
      </c>
      <c r="F318" s="40">
        <v>540201479</v>
      </c>
      <c r="G318" s="3" t="s">
        <v>585</v>
      </c>
      <c r="H318" s="3" t="s">
        <v>452</v>
      </c>
      <c r="I318" s="17" t="e">
        <f>#N/A</f>
        <v>#N/A</v>
      </c>
      <c r="J318" s="15" t="str">
        <f>IF(VLOOKUP(A318,[2]ImportationMaterialProgrammingE!B$4:U$1048576,20,0)=0,"",VLOOKUP(A318,[2]ImportationMaterialProgrammingE!B$4:U$1048576,20,0))</f>
        <v>18/03/2022</v>
      </c>
      <c r="K318" s="15" t="s">
        <v>617</v>
      </c>
      <c r="L318" s="15" t="str">
        <f>IF(VLOOKUP(A318,[2]ImportationMaterialProgrammingE!B$3:Y$1048576,24,0)&lt;&gt;"","Sim","Não")</f>
        <v>Sim</v>
      </c>
      <c r="M318" s="15" t="str">
        <f>IF(VLOOKUP(A318,[2]ImportationMaterialProgrammingE!B:X,23,0)="DTA TRANSP",VLOOKUP(A318,[2]ImportationMaterialProgrammingE!B:V,21,0),"")</f>
        <v/>
      </c>
      <c r="N318" s="15" t="str">
        <f>IF(VLOOKUP(A318,[2]ImportationMaterialProgrammingE!B:Y,24,0)=0,"",VLOOKUP(A318,[2]ImportationMaterialProgrammingE!B:Y,24,0))</f>
        <v>11/03/2022</v>
      </c>
      <c r="P318" s="3" t="e">
        <f>#N/A</f>
        <v>#N/A</v>
      </c>
      <c r="R318" s="3" t="s">
        <v>456</v>
      </c>
      <c r="S318" s="16" t="str">
        <f>VLOOKUP(A318,[2]ImportationMaterialProgrammingE!B:AN,39,0)</f>
        <v xml:space="preserve">          </v>
      </c>
      <c r="T318" s="22" t="str">
        <f>VLOOKUP(F318,[3]Relatório!$A$1:$AK$65536,29,0)</f>
        <v/>
      </c>
      <c r="U318" s="22" t="s">
        <v>587</v>
      </c>
      <c r="V318" s="17" t="str">
        <f>VLOOKUP(A318,[2]ImportationMaterialProgrammingE!B:F,5,0)</f>
        <v/>
      </c>
      <c r="W318" s="22" t="str">
        <f>VLOOKUP(F318,[3]Relatório!$A$1:$AK$65536,33,0)</f>
        <v/>
      </c>
      <c r="X318" s="22" t="s">
        <v>587</v>
      </c>
      <c r="Y318" s="18" t="e">
        <f>#N/A</f>
        <v>#N/A</v>
      </c>
      <c r="AB318" s="15" t="str">
        <f>VLOOKUP(A318,[2]ImportationMaterialProgrammingE!B:X,23,0)</f>
        <v>DTA EADI</v>
      </c>
      <c r="AC318" s="1" t="str">
        <f>IF(AB318="DTA TRANSP","",VLOOKUP(A318,[2]ImportationMaterialProgrammingE!$B:$V,21,0))</f>
        <v/>
      </c>
      <c r="AD318" s="1" t="s">
        <v>587</v>
      </c>
      <c r="AE318" s="1" t="e">
        <f>#N/A</f>
        <v>#N/A</v>
      </c>
      <c r="AF318" s="22" t="str">
        <f>VLOOKUP(F318,[3]Relatório!$A$1:$AK$65536,36,0)</f>
        <v/>
      </c>
      <c r="AG318" s="22" t="s">
        <v>587</v>
      </c>
      <c r="AJ318" s="24"/>
      <c r="AK318" s="24"/>
      <c r="AL318" s="24"/>
      <c r="AM318" s="24"/>
    </row>
    <row r="319" spans="1:39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VLOOKUP(A319,[2]ImportationMaterialProgrammingE!B$3:C$1048576,2,0)</f>
        <v xml:space="preserve">540201587 </v>
      </c>
      <c r="F319" s="40">
        <v>540201587</v>
      </c>
      <c r="G319" s="3" t="s">
        <v>585</v>
      </c>
      <c r="H319" s="3" t="s">
        <v>452</v>
      </c>
      <c r="I319" s="17" t="e">
        <f>#N/A</f>
        <v>#N/A</v>
      </c>
      <c r="J319" s="15" t="str">
        <f>IF(VLOOKUP(A319,[2]ImportationMaterialProgrammingE!B$4:U$1048576,20,0)=0,"",VLOOKUP(A319,[2]ImportationMaterialProgrammingE!B$4:U$1048576,20,0))</f>
        <v>07/03/2022</v>
      </c>
      <c r="K319" s="15" t="s">
        <v>629</v>
      </c>
      <c r="L319" s="15" t="str">
        <f>IF(VLOOKUP(A319,[2]ImportationMaterialProgrammingE!B$3:Y$1048576,24,0)&lt;&gt;"","Sim","Não")</f>
        <v>Não</v>
      </c>
      <c r="M319" s="15" t="str">
        <f>IF(VLOOKUP(A319,[2]ImportationMaterialProgrammingE!B:X,23,0)="DTA TRANSP",VLOOKUP(A319,[2]ImportationMaterialProgrammingE!B:V,21,0),"")</f>
        <v/>
      </c>
      <c r="N319" s="15" t="str">
        <f>IF(VLOOKUP(A319,[2]ImportationMaterialProgrammingE!B:Y,24,0)=0,"",VLOOKUP(A319,[2]ImportationMaterialProgrammingE!B:Y,24,0))</f>
        <v/>
      </c>
      <c r="P319" s="3" t="e">
        <f>#N/A</f>
        <v>#N/A</v>
      </c>
      <c r="R319" s="3" t="s">
        <v>456</v>
      </c>
      <c r="S319" s="16" t="str">
        <f>VLOOKUP(A319,[2]ImportationMaterialProgrammingE!B:AN,39,0)</f>
        <v>2204211612</v>
      </c>
      <c r="T319" s="22">
        <f>VLOOKUP(F319,[3]Relatório!$A$1:$AK$65536,29,0)</f>
        <v>44624</v>
      </c>
      <c r="U319" s="22">
        <v>44624</v>
      </c>
      <c r="V319" s="17" t="str">
        <f>VLOOKUP(A319,[2]ImportationMaterialProgrammingE!B:F,5,0)</f>
        <v>VERDE</v>
      </c>
      <c r="W319" s="22">
        <f>VLOOKUP(F319,[3]Relatório!$A$1:$AK$65536,33,0)</f>
        <v>44627</v>
      </c>
      <c r="X319" s="22">
        <v>44627</v>
      </c>
      <c r="Y319" s="18" t="e">
        <f>#N/A</f>
        <v>#N/A</v>
      </c>
      <c r="AB319" s="15" t="str">
        <f>VLOOKUP(A319,[2]ImportationMaterialProgrammingE!B:X,23,0)</f>
        <v>FINALIZADO</v>
      </c>
      <c r="AC319" s="1" t="str">
        <f>IF(AB319="DTA TRANSP","",VLOOKUP(A319,[2]ImportationMaterialProgrammingE!$B:$V,21,0))</f>
        <v>07/03/2022</v>
      </c>
      <c r="AD319" s="1" t="s">
        <v>629</v>
      </c>
      <c r="AE319" s="1" t="e">
        <f>#N/A</f>
        <v>#N/A</v>
      </c>
      <c r="AF319" s="22">
        <f>VLOOKUP(F319,[3]Relatório!$A$1:$AK$65536,36,0)</f>
        <v>44627</v>
      </c>
      <c r="AG319" s="22">
        <v>44627</v>
      </c>
      <c r="AH319" s="3" t="s">
        <v>457</v>
      </c>
      <c r="AJ319" s="24"/>
      <c r="AK319" s="24"/>
      <c r="AL319" s="24"/>
      <c r="AM319" s="24"/>
    </row>
    <row r="320" spans="1:39" hidden="1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VLOOKUP(A320,[2]ImportationMaterialProgrammingE!B$3:C$1048576,2,0)</f>
        <v xml:space="preserve">540201589 </v>
      </c>
      <c r="F320" s="40">
        <v>540201589</v>
      </c>
      <c r="G320" s="3" t="s">
        <v>585</v>
      </c>
      <c r="H320" s="3" t="s">
        <v>452</v>
      </c>
      <c r="I320" s="17" t="e">
        <f>#N/A</f>
        <v>#N/A</v>
      </c>
      <c r="J320" s="15" t="str">
        <f>IF(VLOOKUP(A320,[2]ImportationMaterialProgrammingE!B$4:U$1048576,20,0)=0,"",VLOOKUP(A320,[2]ImportationMaterialProgrammingE!B$4:U$1048576,20,0))</f>
        <v>11/03/2022</v>
      </c>
      <c r="K320" s="15" t="s">
        <v>607</v>
      </c>
      <c r="L320" s="15" t="str">
        <f>IF(VLOOKUP(A320,[2]ImportationMaterialProgrammingE!B$3:Y$1048576,24,0)&lt;&gt;"","Sim","Não")</f>
        <v>Não</v>
      </c>
      <c r="M320" s="15" t="str">
        <f>IF(VLOOKUP(A320,[2]ImportationMaterialProgrammingE!B:X,23,0)="DTA TRANSP",VLOOKUP(A320,[2]ImportationMaterialProgrammingE!B:V,21,0),"")</f>
        <v/>
      </c>
      <c r="N320" s="15" t="str">
        <f>IF(VLOOKUP(A320,[2]ImportationMaterialProgrammingE!B:Y,24,0)=0,"",VLOOKUP(A320,[2]ImportationMaterialProgrammingE!B:Y,24,0))</f>
        <v/>
      </c>
      <c r="P320" s="3" t="e">
        <f>#N/A</f>
        <v>#N/A</v>
      </c>
      <c r="R320" s="3" t="s">
        <v>586</v>
      </c>
      <c r="S320" s="16" t="str">
        <f>VLOOKUP(A320,[2]ImportationMaterialProgrammingE!B:AN,39,0)</f>
        <v>2204731519</v>
      </c>
      <c r="T320" s="22">
        <f>VLOOKUP(F320,[3]Relatório!$A$1:$AK$65536,29,0)</f>
        <v>44631</v>
      </c>
      <c r="U320" s="22">
        <v>44631</v>
      </c>
      <c r="V320" s="17" t="str">
        <f>VLOOKUP(A320,[2]ImportationMaterialProgrammingE!B:F,5,0)</f>
        <v>VERMELHO</v>
      </c>
      <c r="W320" s="22" t="str">
        <f>VLOOKUP(F320,[3]Relatório!$A$1:$AK$65536,33,0)</f>
        <v/>
      </c>
      <c r="X320" s="22" t="s">
        <v>587</v>
      </c>
      <c r="Y320" s="18" t="e">
        <f>#N/A</f>
        <v>#N/A</v>
      </c>
      <c r="AB320" s="15" t="str">
        <f>VLOOKUP(A320,[2]ImportationMaterialProgrammingE!B:X,23,0)</f>
        <v/>
      </c>
      <c r="AC320" s="1" t="str">
        <f>IF(AB320="DTA TRANSP","",VLOOKUP(A320,[2]ImportationMaterialProgrammingE!$B:$V,21,0))</f>
        <v/>
      </c>
      <c r="AD320" s="1" t="s">
        <v>587</v>
      </c>
      <c r="AE320" s="1" t="e">
        <f>#N/A</f>
        <v>#N/A</v>
      </c>
      <c r="AF320" s="22" t="str">
        <f>VLOOKUP(F320,[3]Relatório!$A$1:$AK$65536,36,0)</f>
        <v/>
      </c>
      <c r="AG320" s="22" t="s">
        <v>587</v>
      </c>
      <c r="AJ320" s="24"/>
      <c r="AK320" s="24"/>
      <c r="AL320" s="24"/>
      <c r="AM320" s="24"/>
    </row>
    <row r="321" spans="1:39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VLOOKUP(A321,[2]ImportationMaterialProgrammingE!B$3:C$1048576,2,0)</f>
        <v xml:space="preserve">540201593 </v>
      </c>
      <c r="F321" s="40">
        <v>540201593</v>
      </c>
      <c r="G321" s="3" t="s">
        <v>585</v>
      </c>
      <c r="H321" s="3" t="s">
        <v>452</v>
      </c>
      <c r="I321" s="17" t="e">
        <f>#N/A</f>
        <v>#N/A</v>
      </c>
      <c r="J321" s="15" t="str">
        <f>IF(VLOOKUP(A321,[2]ImportationMaterialProgrammingE!B$4:U$1048576,20,0)=0,"",VLOOKUP(A321,[2]ImportationMaterialProgrammingE!B$4:U$1048576,20,0))</f>
        <v>07/03/2022</v>
      </c>
      <c r="K321" s="15" t="s">
        <v>629</v>
      </c>
      <c r="L321" s="15" t="str">
        <f>IF(VLOOKUP(A321,[2]ImportationMaterialProgrammingE!B$3:Y$1048576,24,0)&lt;&gt;"","Sim","Não")</f>
        <v>Não</v>
      </c>
      <c r="M321" s="15" t="str">
        <f>IF(VLOOKUP(A321,[2]ImportationMaterialProgrammingE!B:X,23,0)="DTA TRANSP",VLOOKUP(A321,[2]ImportationMaterialProgrammingE!B:V,21,0),"")</f>
        <v/>
      </c>
      <c r="N321" s="15" t="str">
        <f>IF(VLOOKUP(A321,[2]ImportationMaterialProgrammingE!B:Y,24,0)=0,"",VLOOKUP(A321,[2]ImportationMaterialProgrammingE!B:Y,24,0))</f>
        <v/>
      </c>
      <c r="O321" s="21">
        <v>6.25E-2</v>
      </c>
      <c r="P321" s="3" t="e">
        <f>#N/A</f>
        <v>#N/A</v>
      </c>
      <c r="R321" s="3" t="s">
        <v>456</v>
      </c>
      <c r="S321" s="16" t="str">
        <f>VLOOKUP(A321,[2]ImportationMaterialProgrammingE!B:AN,39,0)</f>
        <v>2204211620</v>
      </c>
      <c r="T321" s="22">
        <f>VLOOKUP(F321,[3]Relatório!$A$1:$AK$65536,29,0)</f>
        <v>44624</v>
      </c>
      <c r="U321" s="22">
        <v>44624</v>
      </c>
      <c r="V321" s="17" t="str">
        <f>VLOOKUP(A321,[2]ImportationMaterialProgrammingE!B:F,5,0)</f>
        <v>VERDE</v>
      </c>
      <c r="W321" s="22">
        <f>VLOOKUP(F321,[3]Relatório!$A$1:$AK$65536,33,0)</f>
        <v>44627</v>
      </c>
      <c r="X321" s="22">
        <v>44627</v>
      </c>
      <c r="Y321" s="18" t="e">
        <f>#N/A</f>
        <v>#N/A</v>
      </c>
      <c r="AB321" s="15" t="str">
        <f>VLOOKUP(A321,[2]ImportationMaterialProgrammingE!B:X,23,0)</f>
        <v>FINALIZADO</v>
      </c>
      <c r="AC321" s="1" t="str">
        <f>IF(AB321="DTA TRANSP","",VLOOKUP(A321,[2]ImportationMaterialProgrammingE!$B:$V,21,0))</f>
        <v>07/03/2022</v>
      </c>
      <c r="AD321" s="1" t="s">
        <v>629</v>
      </c>
      <c r="AE321" s="1" t="e">
        <f>#N/A</f>
        <v>#N/A</v>
      </c>
      <c r="AF321" s="22">
        <f>VLOOKUP(F321,[3]Relatório!$A$1:$AK$65536,36,0)</f>
        <v>44627</v>
      </c>
      <c r="AG321" s="22">
        <v>44627</v>
      </c>
      <c r="AH321" s="3" t="s">
        <v>457</v>
      </c>
      <c r="AJ321" s="24"/>
      <c r="AK321" s="24"/>
      <c r="AL321" s="24"/>
      <c r="AM321" s="24"/>
    </row>
    <row r="322" spans="1:39" hidden="1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VLOOKUP(A322,[2]ImportationMaterialProgrammingE!B$3:C$1048576,2,0)</f>
        <v xml:space="preserve">540201596 </v>
      </c>
      <c r="F322" s="40">
        <v>540201596</v>
      </c>
      <c r="G322" s="3" t="s">
        <v>585</v>
      </c>
      <c r="H322" s="3" t="s">
        <v>452</v>
      </c>
      <c r="I322" s="17" t="e">
        <f>#N/A</f>
        <v>#N/A</v>
      </c>
      <c r="J322" s="15" t="str">
        <f>IF(VLOOKUP(A322,[2]ImportationMaterialProgrammingE!B$4:U$1048576,20,0)=0,"",VLOOKUP(A322,[2]ImportationMaterialProgrammingE!B$4:U$1048576,20,0))</f>
        <v/>
      </c>
      <c r="K322" s="15" t="s">
        <v>587</v>
      </c>
      <c r="L322" s="15" t="str">
        <f>IF(VLOOKUP(A322,[2]ImportationMaterialProgrammingE!B$3:Y$1048576,24,0)&lt;&gt;"","Sim","Não")</f>
        <v>Sim</v>
      </c>
      <c r="M322" s="15" t="str">
        <f>IF(VLOOKUP(A322,[2]ImportationMaterialProgrammingE!B:X,23,0)="DTA TRANSP",VLOOKUP(A322,[2]ImportationMaterialProgrammingE!B:V,21,0),"")</f>
        <v/>
      </c>
      <c r="N322" s="15" t="str">
        <f>IF(VLOOKUP(A322,[2]ImportationMaterialProgrammingE!B:Y,24,0)=0,"",VLOOKUP(A322,[2]ImportationMaterialProgrammingE!B:Y,24,0))</f>
        <v>14/03/2022</v>
      </c>
      <c r="O322" s="21">
        <v>5.0299999999999997E-2</v>
      </c>
      <c r="P322" s="3" t="e">
        <f>#N/A</f>
        <v>#N/A</v>
      </c>
      <c r="R322" s="3" t="s">
        <v>586</v>
      </c>
      <c r="S322" s="16" t="str">
        <f>VLOOKUP(A322,[2]ImportationMaterialProgrammingE!B:AN,39,0)</f>
        <v xml:space="preserve">          </v>
      </c>
      <c r="T322" s="22" t="str">
        <f>VLOOKUP(F322,[3]Relatório!$A$1:$AK$65536,29,0)</f>
        <v/>
      </c>
      <c r="U322" s="22" t="s">
        <v>587</v>
      </c>
      <c r="V322" s="17" t="str">
        <f>VLOOKUP(A322,[2]ImportationMaterialProgrammingE!B:F,5,0)</f>
        <v/>
      </c>
      <c r="W322" s="22" t="str">
        <f>VLOOKUP(F322,[3]Relatório!$A$1:$AK$65536,33,0)</f>
        <v/>
      </c>
      <c r="X322" s="22" t="s">
        <v>587</v>
      </c>
      <c r="Y322" s="18" t="e">
        <f>#N/A</f>
        <v>#N/A</v>
      </c>
      <c r="AB322" s="15" t="str">
        <f>VLOOKUP(A322,[2]ImportationMaterialProgrammingE!B:X,23,0)</f>
        <v>DTA EADI</v>
      </c>
      <c r="AC322" s="1" t="str">
        <f>IF(AB322="DTA TRANSP","",VLOOKUP(A322,[2]ImportationMaterialProgrammingE!$B:$V,21,0))</f>
        <v/>
      </c>
      <c r="AD322" s="1" t="s">
        <v>587</v>
      </c>
      <c r="AE322" s="1" t="e">
        <f>#N/A</f>
        <v>#N/A</v>
      </c>
      <c r="AF322" s="22" t="str">
        <f>VLOOKUP(F322,[3]Relatório!$A$1:$AK$65536,36,0)</f>
        <v/>
      </c>
      <c r="AG322" s="22" t="s">
        <v>587</v>
      </c>
      <c r="AJ322" s="24"/>
      <c r="AK322" s="24"/>
      <c r="AL322" s="24"/>
      <c r="AM322" s="24"/>
    </row>
    <row r="323" spans="1:39" hidden="1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VLOOKUP(A323,[2]ImportationMaterialProgrammingE!B$3:C$1048576,2,0)</f>
        <v xml:space="preserve">540201600 </v>
      </c>
      <c r="F323" s="40">
        <v>540201600</v>
      </c>
      <c r="G323" s="3" t="s">
        <v>585</v>
      </c>
      <c r="H323" s="3" t="s">
        <v>452</v>
      </c>
      <c r="I323" s="17" t="e">
        <f>#N/A</f>
        <v>#N/A</v>
      </c>
      <c r="J323" s="15" t="str">
        <f>IF(VLOOKUP(A323,[2]ImportationMaterialProgrammingE!B$4:U$1048576,20,0)=0,"",VLOOKUP(A323,[2]ImportationMaterialProgrammingE!B$4:U$1048576,20,0))</f>
        <v>25/02/2022</v>
      </c>
      <c r="K323" s="15" t="s">
        <v>627</v>
      </c>
      <c r="L323" s="15" t="str">
        <f>IF(VLOOKUP(A323,[2]ImportationMaterialProgrammingE!B$3:Y$1048576,24,0)&lt;&gt;"","Sim","Não")</f>
        <v>Não</v>
      </c>
      <c r="M323" s="15" t="str">
        <f>IF(VLOOKUP(A323,[2]ImportationMaterialProgrammingE!B:X,23,0)="DTA TRANSP",VLOOKUP(A323,[2]ImportationMaterialProgrammingE!B:V,21,0),"")</f>
        <v/>
      </c>
      <c r="N323" s="15" t="str">
        <f>IF(VLOOKUP(A323,[2]ImportationMaterialProgrammingE!B:Y,24,0)=0,"",VLOOKUP(A323,[2]ImportationMaterialProgrammingE!B:Y,24,0))</f>
        <v/>
      </c>
      <c r="P323" s="3" t="e">
        <f>#N/A</f>
        <v>#N/A</v>
      </c>
      <c r="R323" s="3" t="s">
        <v>586</v>
      </c>
      <c r="S323" s="16" t="str">
        <f>VLOOKUP(A323,[2]ImportationMaterialProgrammingE!B:AN,39,0)</f>
        <v>2203815972</v>
      </c>
      <c r="T323" s="22">
        <f>VLOOKUP(F323,[3]Relatório!$A$1:$AK$65536,29,0)</f>
        <v>44617</v>
      </c>
      <c r="U323" s="22">
        <v>44617</v>
      </c>
      <c r="V323" s="17" t="str">
        <f>VLOOKUP(A323,[2]ImportationMaterialProgrammingE!B:F,5,0)</f>
        <v>VERMELHO</v>
      </c>
      <c r="W323" s="22" t="str">
        <f>VLOOKUP(F323,[3]Relatório!$A$1:$AK$65536,33,0)</f>
        <v/>
      </c>
      <c r="X323" s="22" t="s">
        <v>587</v>
      </c>
      <c r="Y323" s="18" t="e">
        <f>#N/A</f>
        <v>#N/A</v>
      </c>
      <c r="AB323" s="15" t="str">
        <f>VLOOKUP(A323,[2]ImportationMaterialProgrammingE!B:X,23,0)</f>
        <v>SBL</v>
      </c>
      <c r="AC323" s="1" t="str">
        <f>IF(AB323="DTA TRANSP","",VLOOKUP(A323,[2]ImportationMaterialProgrammingE!$B:$V,21,0))</f>
        <v>25/02/2022</v>
      </c>
      <c r="AD323" s="1" t="s">
        <v>627</v>
      </c>
      <c r="AE323" s="1" t="e">
        <f>#N/A</f>
        <v>#N/A</v>
      </c>
      <c r="AF323" s="22" t="str">
        <f>VLOOKUP(F323,[3]Relatório!$A$1:$AK$65536,36,0)</f>
        <v/>
      </c>
      <c r="AG323" s="22" t="s">
        <v>587</v>
      </c>
      <c r="AJ323" s="24"/>
      <c r="AK323" s="24"/>
      <c r="AL323" s="24"/>
      <c r="AM323" s="24"/>
    </row>
    <row r="324" spans="1:39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VLOOKUP(A324,[2]ImportationMaterialProgrammingE!B$3:C$1048576,2,0)</f>
        <v xml:space="preserve">540201598 </v>
      </c>
      <c r="F324" s="40">
        <v>540201598</v>
      </c>
      <c r="G324" s="3" t="s">
        <v>585</v>
      </c>
      <c r="H324" s="3" t="s">
        <v>452</v>
      </c>
      <c r="I324" s="17" t="e">
        <f>#N/A</f>
        <v>#N/A</v>
      </c>
      <c r="J324" s="15" t="str">
        <f>IF(VLOOKUP(A324,[2]ImportationMaterialProgrammingE!B$4:U$1048576,20,0)=0,"",VLOOKUP(A324,[2]ImportationMaterialProgrammingE!B$4:U$1048576,20,0))</f>
        <v>08/03/2022</v>
      </c>
      <c r="K324" s="15" t="s">
        <v>628</v>
      </c>
      <c r="L324" s="15" t="str">
        <f>IF(VLOOKUP(A324,[2]ImportationMaterialProgrammingE!B$3:Y$1048576,24,0)&lt;&gt;"","Sim","Não")</f>
        <v>Não</v>
      </c>
      <c r="M324" s="15" t="str">
        <f>IF(VLOOKUP(A324,[2]ImportationMaterialProgrammingE!B:X,23,0)="DTA TRANSP",VLOOKUP(A324,[2]ImportationMaterialProgrammingE!B:V,21,0),"")</f>
        <v/>
      </c>
      <c r="N324" s="15" t="str">
        <f>IF(VLOOKUP(A324,[2]ImportationMaterialProgrammingE!B:Y,24,0)=0,"",VLOOKUP(A324,[2]ImportationMaterialProgrammingE!B:Y,24,0))</f>
        <v/>
      </c>
      <c r="O324" s="21">
        <v>6.1199999999999997E-2</v>
      </c>
      <c r="P324" s="3" t="e">
        <f>#N/A</f>
        <v>#N/A</v>
      </c>
      <c r="R324" s="3" t="s">
        <v>456</v>
      </c>
      <c r="S324" s="16" t="str">
        <f>VLOOKUP(A324,[2]ImportationMaterialProgrammingE!B:AN,39,0)</f>
        <v>2204066809</v>
      </c>
      <c r="T324" s="22">
        <f>VLOOKUP(F324,[3]Relatório!$A$1:$AK$65536,29,0)</f>
        <v>44623</v>
      </c>
      <c r="U324" s="22">
        <v>44623</v>
      </c>
      <c r="V324" s="17" t="str">
        <f>VLOOKUP(A324,[2]ImportationMaterialProgrammingE!B:F,5,0)</f>
        <v>VERDE</v>
      </c>
      <c r="W324" s="22">
        <f>VLOOKUP(F324,[3]Relatório!$A$1:$AK$65536,33,0)</f>
        <v>44624</v>
      </c>
      <c r="X324" s="22">
        <v>44624</v>
      </c>
      <c r="Y324" s="18" t="e">
        <f>#N/A</f>
        <v>#N/A</v>
      </c>
      <c r="AA324" s="3" t="s">
        <v>584</v>
      </c>
      <c r="AB324" s="15" t="str">
        <f>VLOOKUP(A324,[2]ImportationMaterialProgrammingE!B:X,23,0)</f>
        <v>FINALIZADO</v>
      </c>
      <c r="AC324" s="1" t="str">
        <f>IF(AB324="DTA TRANSP","",VLOOKUP(A324,[2]ImportationMaterialProgrammingE!$B:$V,21,0))</f>
        <v>08/03/2022</v>
      </c>
      <c r="AD324" s="1" t="s">
        <v>628</v>
      </c>
      <c r="AE324" s="1" t="e">
        <f>#N/A</f>
        <v>#N/A</v>
      </c>
      <c r="AF324" s="22">
        <f>VLOOKUP(F324,[3]Relatório!$A$1:$AK$65536,36,0)</f>
        <v>44627</v>
      </c>
      <c r="AG324" s="22">
        <v>44627</v>
      </c>
      <c r="AH324" s="3" t="s">
        <v>457</v>
      </c>
      <c r="AJ324" s="24"/>
      <c r="AK324" s="24"/>
      <c r="AL324" s="24"/>
      <c r="AM324" s="24"/>
    </row>
    <row r="325" spans="1:39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VLOOKUP(A325,[2]ImportationMaterialProgrammingE!B$3:C$1048576,2,0)</f>
        <v xml:space="preserve">540201601 </v>
      </c>
      <c r="F325" s="40">
        <v>540201601</v>
      </c>
      <c r="G325" s="3" t="s">
        <v>585</v>
      </c>
      <c r="H325" s="3" t="s">
        <v>452</v>
      </c>
      <c r="I325" s="17" t="e">
        <f>#N/A</f>
        <v>#N/A</v>
      </c>
      <c r="J325" s="15" t="str">
        <f>IF(VLOOKUP(A325,[2]ImportationMaterialProgrammingE!B$4:U$1048576,20,0)=0,"",VLOOKUP(A325,[2]ImportationMaterialProgrammingE!B$4:U$1048576,20,0))</f>
        <v>10/03/2022</v>
      </c>
      <c r="K325" s="15" t="s">
        <v>610</v>
      </c>
      <c r="L325" s="15" t="str">
        <f>IF(VLOOKUP(A325,[2]ImportationMaterialProgrammingE!B$3:Y$1048576,24,0)&lt;&gt;"","Sim","Não")</f>
        <v>Não</v>
      </c>
      <c r="M325" s="15" t="str">
        <f>IF(VLOOKUP(A325,[2]ImportationMaterialProgrammingE!B:X,23,0)="DTA TRANSP",VLOOKUP(A325,[2]ImportationMaterialProgrammingE!B:V,21,0),"")</f>
        <v/>
      </c>
      <c r="N325" s="15" t="str">
        <f>IF(VLOOKUP(A325,[2]ImportationMaterialProgrammingE!B:Y,24,0)=0,"",VLOOKUP(A325,[2]ImportationMaterialProgrammingE!B:Y,24,0))</f>
        <v/>
      </c>
      <c r="O325" s="21">
        <v>6.5000000000000002E-2</v>
      </c>
      <c r="P325" s="3" t="e">
        <f>#N/A</f>
        <v>#N/A</v>
      </c>
      <c r="R325" s="3" t="s">
        <v>586</v>
      </c>
      <c r="S325" s="16" t="str">
        <f>VLOOKUP(A325,[2]ImportationMaterialProgrammingE!B:AN,39,0)</f>
        <v>2204488100</v>
      </c>
      <c r="T325" s="22">
        <f>VLOOKUP(F325,[3]Relatório!$A$1:$AK$65536,29,0)</f>
        <v>44628</v>
      </c>
      <c r="U325" s="22">
        <v>44628</v>
      </c>
      <c r="V325" s="17" t="str">
        <f>VLOOKUP(A325,[2]ImportationMaterialProgrammingE!B:F,5,0)</f>
        <v>VERDE</v>
      </c>
      <c r="W325" s="22">
        <f>VLOOKUP(F325,[3]Relatório!$A$1:$AK$65536,33,0)</f>
        <v>44629</v>
      </c>
      <c r="X325" s="22">
        <v>44629</v>
      </c>
      <c r="Y325" s="18" t="e">
        <f>#N/A</f>
        <v>#N/A</v>
      </c>
      <c r="AB325" s="15" t="str">
        <f>VLOOKUP(A325,[2]ImportationMaterialProgrammingE!B:X,23,0)</f>
        <v>FINALIZADO</v>
      </c>
      <c r="AC325" s="1" t="str">
        <f>IF(AB325="DTA TRANSP","",VLOOKUP(A325,[2]ImportationMaterialProgrammingE!$B:$V,21,0))</f>
        <v>15/03/2022</v>
      </c>
      <c r="AD325" s="1" t="s">
        <v>620</v>
      </c>
      <c r="AE325" s="1" t="e">
        <f>#N/A</f>
        <v>#N/A</v>
      </c>
      <c r="AF325" s="22">
        <f>VLOOKUP(F325,[3]Relatório!$A$1:$AK$65536,36,0)</f>
        <v>44634</v>
      </c>
      <c r="AG325" s="22">
        <v>44634</v>
      </c>
      <c r="AH325" s="3" t="s">
        <v>457</v>
      </c>
      <c r="AJ325" s="24"/>
      <c r="AK325" s="24"/>
      <c r="AL325" s="24"/>
      <c r="AM325" s="24"/>
    </row>
    <row r="326" spans="1:39" hidden="1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VLOOKUP(A326,[2]ImportationMaterialProgrammingE!B$3:C$1048576,2,0)</f>
        <v xml:space="preserve">540201604 </v>
      </c>
      <c r="F326" s="40">
        <v>540201604</v>
      </c>
      <c r="G326" s="3" t="s">
        <v>585</v>
      </c>
      <c r="H326" s="3" t="s">
        <v>452</v>
      </c>
      <c r="I326" s="17" t="e">
        <f>#N/A</f>
        <v>#N/A</v>
      </c>
      <c r="J326" s="15" t="str">
        <f>IF(VLOOKUP(A326,[2]ImportationMaterialProgrammingE!B$4:U$1048576,20,0)=0,"",VLOOKUP(A326,[2]ImportationMaterialProgrammingE!B$4:U$1048576,20,0))</f>
        <v>25/03/2022</v>
      </c>
      <c r="K326" s="15" t="s">
        <v>604</v>
      </c>
      <c r="L326" s="15" t="str">
        <f>IF(VLOOKUP(A326,[2]ImportationMaterialProgrammingE!B$3:Y$1048576,24,0)&lt;&gt;"","Sim","Não")</f>
        <v>Não</v>
      </c>
      <c r="M326" s="15" t="str">
        <f>IF(VLOOKUP(A326,[2]ImportationMaterialProgrammingE!B:X,23,0)="DTA TRANSP",VLOOKUP(A326,[2]ImportationMaterialProgrammingE!B:V,21,0),"")</f>
        <v/>
      </c>
      <c r="N326" s="15" t="str">
        <f>IF(VLOOKUP(A326,[2]ImportationMaterialProgrammingE!B:Y,24,0)=0,"",VLOOKUP(A326,[2]ImportationMaterialProgrammingE!B:Y,24,0))</f>
        <v/>
      </c>
      <c r="P326" s="3" t="e">
        <f>#N/A</f>
        <v>#N/A</v>
      </c>
      <c r="R326" s="3" t="s">
        <v>586</v>
      </c>
      <c r="S326" s="16" t="str">
        <f>VLOOKUP(A326,[2]ImportationMaterialProgrammingE!B:AN,39,0)</f>
        <v>2205036571</v>
      </c>
      <c r="T326" s="22">
        <f>VLOOKUP(F326,[3]Relatório!$A$1:$AK$65536,29,0)</f>
        <v>44636</v>
      </c>
      <c r="U326" s="22">
        <v>44636</v>
      </c>
      <c r="V326" s="17" t="str">
        <f>VLOOKUP(A326,[2]ImportationMaterialProgrammingE!B:F,5,0)</f>
        <v>VERDE</v>
      </c>
      <c r="W326" s="22">
        <f>VLOOKUP(F326,[3]Relatório!$A$1:$AK$65536,33,0)</f>
        <v>44636</v>
      </c>
      <c r="X326" s="22">
        <v>44636</v>
      </c>
      <c r="Y326" s="18" t="e">
        <f>#N/A</f>
        <v>#N/A</v>
      </c>
      <c r="AB326" s="15" t="str">
        <f>VLOOKUP(A326,[2]ImportationMaterialProgrammingE!B:X,23,0)</f>
        <v/>
      </c>
      <c r="AC326" s="1" t="str">
        <f>IF(AB326="DTA TRANSP","",VLOOKUP(A326,[2]ImportationMaterialProgrammingE!$B:$V,21,0))</f>
        <v/>
      </c>
      <c r="AD326" s="1" t="s">
        <v>587</v>
      </c>
      <c r="AE326" s="1" t="e">
        <f>#N/A</f>
        <v>#N/A</v>
      </c>
      <c r="AF326" s="22" t="str">
        <f>VLOOKUP(F326,[3]Relatório!$A$1:$AK$65536,36,0)</f>
        <v/>
      </c>
      <c r="AG326" s="22" t="s">
        <v>587</v>
      </c>
      <c r="AJ326" s="24"/>
      <c r="AK326" s="24"/>
      <c r="AL326" s="24"/>
      <c r="AM326" s="24"/>
    </row>
    <row r="327" spans="1:39" hidden="1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VLOOKUP(A327,[2]ImportationMaterialProgrammingE!B$3:C$1048576,2,0)</f>
        <v xml:space="preserve">540201606 </v>
      </c>
      <c r="F327" s="40">
        <v>540201606</v>
      </c>
      <c r="G327" s="3" t="s">
        <v>585</v>
      </c>
      <c r="H327" s="3" t="s">
        <v>452</v>
      </c>
      <c r="I327" s="17" t="e">
        <f>#N/A</f>
        <v>#N/A</v>
      </c>
      <c r="J327" s="15" t="str">
        <f>IF(VLOOKUP(A327,[2]ImportationMaterialProgrammingE!B$4:U$1048576,20,0)=0,"",VLOOKUP(A327,[2]ImportationMaterialProgrammingE!B$4:U$1048576,20,0))</f>
        <v>21/03/2022</v>
      </c>
      <c r="K327" s="15" t="s">
        <v>612</v>
      </c>
      <c r="L327" s="15" t="str">
        <f>IF(VLOOKUP(A327,[2]ImportationMaterialProgrammingE!B$3:Y$1048576,24,0)&lt;&gt;"","Sim","Não")</f>
        <v>Não</v>
      </c>
      <c r="M327" s="15" t="str">
        <f>IF(VLOOKUP(A327,[2]ImportationMaterialProgrammingE!B:X,23,0)="DTA TRANSP",VLOOKUP(A327,[2]ImportationMaterialProgrammingE!B:V,21,0),"")</f>
        <v/>
      </c>
      <c r="N327" s="15" t="str">
        <f>IF(VLOOKUP(A327,[2]ImportationMaterialProgrammingE!B:Y,24,0)=0,"",VLOOKUP(A327,[2]ImportationMaterialProgrammingE!B:Y,24,0))</f>
        <v/>
      </c>
      <c r="P327" s="3" t="e">
        <f>#N/A</f>
        <v>#N/A</v>
      </c>
      <c r="R327" s="3" t="s">
        <v>456</v>
      </c>
      <c r="S327" s="16" t="str">
        <f>VLOOKUP(A327,[2]ImportationMaterialProgrammingE!B:AN,39,0)</f>
        <v>2204211710</v>
      </c>
      <c r="T327" s="22">
        <f>VLOOKUP(F327,[3]Relatório!$A$1:$AK$65536,29,0)</f>
        <v>44624</v>
      </c>
      <c r="U327" s="22">
        <v>44624</v>
      </c>
      <c r="V327" s="17" t="str">
        <f>VLOOKUP(A327,[2]ImportationMaterialProgrammingE!B:F,5,0)</f>
        <v>VERDE</v>
      </c>
      <c r="W327" s="22">
        <f>VLOOKUP(F327,[3]Relatório!$A$1:$AK$65536,33,0)</f>
        <v>44627</v>
      </c>
      <c r="X327" s="22">
        <v>44627</v>
      </c>
      <c r="Y327" s="18" t="e">
        <f>#N/A</f>
        <v>#N/A</v>
      </c>
      <c r="AB327" s="15" t="str">
        <f>VLOOKUP(A327,[2]ImportationMaterialProgrammingE!B:X,23,0)</f>
        <v/>
      </c>
      <c r="AC327" s="1" t="str">
        <f>IF(AB327="DTA TRANSP","",VLOOKUP(A327,[2]ImportationMaterialProgrammingE!$B:$V,21,0))</f>
        <v/>
      </c>
      <c r="AD327" s="1" t="s">
        <v>587</v>
      </c>
      <c r="AE327" s="1" t="e">
        <f>#N/A</f>
        <v>#N/A</v>
      </c>
      <c r="AF327" s="22" t="str">
        <f>VLOOKUP(F327,[3]Relatório!$A$1:$AK$65536,36,0)</f>
        <v/>
      </c>
      <c r="AG327" s="22" t="s">
        <v>587</v>
      </c>
      <c r="AJ327" s="24"/>
      <c r="AK327" s="24"/>
      <c r="AL327" s="24"/>
      <c r="AM327" s="24"/>
    </row>
    <row r="328" spans="1:39" hidden="1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VLOOKUP(A328,[2]ImportationMaterialProgrammingE!B$3:C$1048576,2,0)</f>
        <v xml:space="preserve">540201610 </v>
      </c>
      <c r="F328" s="40">
        <v>540201610</v>
      </c>
      <c r="G328" s="3" t="s">
        <v>585</v>
      </c>
      <c r="H328" s="3" t="s">
        <v>452</v>
      </c>
      <c r="I328" s="17" t="e">
        <f>#N/A</f>
        <v>#N/A</v>
      </c>
      <c r="J328" s="15" t="str">
        <f>IF(VLOOKUP(A328,[2]ImportationMaterialProgrammingE!B$4:U$1048576,20,0)=0,"",VLOOKUP(A328,[2]ImportationMaterialProgrammingE!B$4:U$1048576,20,0))</f>
        <v/>
      </c>
      <c r="K328" s="15" t="s">
        <v>587</v>
      </c>
      <c r="L328" s="15" t="str">
        <f>IF(VLOOKUP(A328,[2]ImportationMaterialProgrammingE!B$3:Y$1048576,24,0)&lt;&gt;"","Sim","Não")</f>
        <v>Sim</v>
      </c>
      <c r="M328" s="15" t="str">
        <f>IF(VLOOKUP(A328,[2]ImportationMaterialProgrammingE!B:X,23,0)="DTA TRANSP",VLOOKUP(A328,[2]ImportationMaterialProgrammingE!B:V,21,0),"")</f>
        <v/>
      </c>
      <c r="N328" s="15" t="str">
        <f>IF(VLOOKUP(A328,[2]ImportationMaterialProgrammingE!B:Y,24,0)=0,"",VLOOKUP(A328,[2]ImportationMaterialProgrammingE!B:Y,24,0))</f>
        <v>14/03/2022</v>
      </c>
      <c r="O328" s="21">
        <v>5.3999999999999999E-2</v>
      </c>
      <c r="P328" s="3" t="e">
        <f>#N/A</f>
        <v>#N/A</v>
      </c>
      <c r="R328" s="3" t="s">
        <v>586</v>
      </c>
      <c r="S328" s="16" t="str">
        <f>VLOOKUP(A328,[2]ImportationMaterialProgrammingE!B:AN,39,0)</f>
        <v xml:space="preserve">          </v>
      </c>
      <c r="T328" s="22" t="str">
        <f>VLOOKUP(F328,[3]Relatório!$A$1:$AK$65536,29,0)</f>
        <v/>
      </c>
      <c r="U328" s="22" t="s">
        <v>587</v>
      </c>
      <c r="V328" s="17" t="str">
        <f>VLOOKUP(A328,[2]ImportationMaterialProgrammingE!B:F,5,0)</f>
        <v/>
      </c>
      <c r="W328" s="22" t="str">
        <f>VLOOKUP(F328,[3]Relatório!$A$1:$AK$65536,33,0)</f>
        <v/>
      </c>
      <c r="X328" s="22" t="s">
        <v>587</v>
      </c>
      <c r="Y328" s="18" t="e">
        <f>#N/A</f>
        <v>#N/A</v>
      </c>
      <c r="AB328" s="15" t="str">
        <f>VLOOKUP(A328,[2]ImportationMaterialProgrammingE!B:X,23,0)</f>
        <v>DTA EADI</v>
      </c>
      <c r="AC328" s="1" t="str">
        <f>IF(AB328="DTA TRANSP","",VLOOKUP(A328,[2]ImportationMaterialProgrammingE!$B:$V,21,0))</f>
        <v/>
      </c>
      <c r="AD328" s="1" t="s">
        <v>587</v>
      </c>
      <c r="AE328" s="1" t="e">
        <f>#N/A</f>
        <v>#N/A</v>
      </c>
      <c r="AF328" s="22" t="str">
        <f>VLOOKUP(F328,[3]Relatório!$A$1:$AK$65536,36,0)</f>
        <v/>
      </c>
      <c r="AG328" s="22" t="s">
        <v>587</v>
      </c>
      <c r="AJ328" s="24"/>
      <c r="AK328" s="24"/>
      <c r="AL328" s="24"/>
      <c r="AM328" s="24"/>
    </row>
    <row r="329" spans="1:39" hidden="1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VLOOKUP(A329,[2]ImportationMaterialProgrammingE!B$3:C$1048576,2,0)</f>
        <v xml:space="preserve">540201612 </v>
      </c>
      <c r="F329" s="40">
        <v>540201612</v>
      </c>
      <c r="G329" s="3" t="s">
        <v>585</v>
      </c>
      <c r="H329" s="3" t="s">
        <v>452</v>
      </c>
      <c r="I329" s="17" t="e">
        <f>#N/A</f>
        <v>#N/A</v>
      </c>
      <c r="J329" s="15" t="str">
        <f>IF(VLOOKUP(A329,[2]ImportationMaterialProgrammingE!B$4:U$1048576,20,0)=0,"",VLOOKUP(A329,[2]ImportationMaterialProgrammingE!B$4:U$1048576,20,0))</f>
        <v/>
      </c>
      <c r="K329" s="15" t="s">
        <v>587</v>
      </c>
      <c r="L329" s="15" t="str">
        <f>IF(VLOOKUP(A329,[2]ImportationMaterialProgrammingE!B$3:Y$1048576,24,0)&lt;&gt;"","Sim","Não")</f>
        <v>Sim</v>
      </c>
      <c r="M329" s="15" t="str">
        <f>IF(VLOOKUP(A329,[2]ImportationMaterialProgrammingE!B:X,23,0)="DTA TRANSP",VLOOKUP(A329,[2]ImportationMaterialProgrammingE!B:V,21,0),"")</f>
        <v/>
      </c>
      <c r="N329" s="15" t="str">
        <f>IF(VLOOKUP(A329,[2]ImportationMaterialProgrammingE!B:Y,24,0)=0,"",VLOOKUP(A329,[2]ImportationMaterialProgrammingE!B:Y,24,0))</f>
        <v>14/03/2022</v>
      </c>
      <c r="O329" s="21">
        <v>5.3999999999999999E-2</v>
      </c>
      <c r="P329" s="3" t="e">
        <f>#N/A</f>
        <v>#N/A</v>
      </c>
      <c r="R329" s="3" t="s">
        <v>586</v>
      </c>
      <c r="S329" s="16" t="str">
        <f>VLOOKUP(A329,[2]ImportationMaterialProgrammingE!B:AN,39,0)</f>
        <v xml:space="preserve">          </v>
      </c>
      <c r="T329" s="22" t="str">
        <f>VLOOKUP(F329,[3]Relatório!$A$1:$AK$65536,29,0)</f>
        <v/>
      </c>
      <c r="U329" s="22" t="s">
        <v>587</v>
      </c>
      <c r="V329" s="17" t="str">
        <f>VLOOKUP(A329,[2]ImportationMaterialProgrammingE!B:F,5,0)</f>
        <v/>
      </c>
      <c r="W329" s="22" t="str">
        <f>VLOOKUP(F329,[3]Relatório!$A$1:$AK$65536,33,0)</f>
        <v/>
      </c>
      <c r="X329" s="22" t="s">
        <v>587</v>
      </c>
      <c r="Y329" s="18" t="e">
        <f>#N/A</f>
        <v>#N/A</v>
      </c>
      <c r="AB329" s="15" t="str">
        <f>VLOOKUP(A329,[2]ImportationMaterialProgrammingE!B:X,23,0)</f>
        <v>DTA EADI</v>
      </c>
      <c r="AC329" s="1" t="str">
        <f>IF(AB329="DTA TRANSP","",VLOOKUP(A329,[2]ImportationMaterialProgrammingE!$B:$V,21,0))</f>
        <v/>
      </c>
      <c r="AD329" s="1" t="s">
        <v>587</v>
      </c>
      <c r="AE329" s="1" t="e">
        <f>#N/A</f>
        <v>#N/A</v>
      </c>
      <c r="AF329" s="22" t="str">
        <f>VLOOKUP(F329,[3]Relatório!$A$1:$AK$65536,36,0)</f>
        <v/>
      </c>
      <c r="AG329" s="22" t="s">
        <v>587</v>
      </c>
      <c r="AJ329" s="24"/>
      <c r="AK329" s="24"/>
      <c r="AL329" s="24"/>
      <c r="AM329" s="24"/>
    </row>
    <row r="330" spans="1:39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VLOOKUP(A330,[2]ImportationMaterialProgrammingE!B$3:C$1048576,2,0)</f>
        <v xml:space="preserve">540201614 </v>
      </c>
      <c r="F330" s="40">
        <v>540201614</v>
      </c>
      <c r="G330" s="3" t="s">
        <v>585</v>
      </c>
      <c r="H330" s="3" t="s">
        <v>452</v>
      </c>
      <c r="I330" s="17" t="e">
        <f>#N/A</f>
        <v>#N/A</v>
      </c>
      <c r="J330" s="15" t="str">
        <f>IF(VLOOKUP(A330,[2]ImportationMaterialProgrammingE!B$4:U$1048576,20,0)=0,"",VLOOKUP(A330,[2]ImportationMaterialProgrammingE!B$4:U$1048576,20,0))</f>
        <v>08/03/2022</v>
      </c>
      <c r="K330" s="15" t="s">
        <v>628</v>
      </c>
      <c r="L330" s="15" t="str">
        <f>IF(VLOOKUP(A330,[2]ImportationMaterialProgrammingE!B$3:Y$1048576,24,0)&lt;&gt;"","Sim","Não")</f>
        <v>Não</v>
      </c>
      <c r="M330" s="15" t="str">
        <f>IF(VLOOKUP(A330,[2]ImportationMaterialProgrammingE!B:X,23,0)="DTA TRANSP",VLOOKUP(A330,[2]ImportationMaterialProgrammingE!B:V,21,0),"")</f>
        <v/>
      </c>
      <c r="N330" s="15" t="str">
        <f>IF(VLOOKUP(A330,[2]ImportationMaterialProgrammingE!B:Y,24,0)=0,"",VLOOKUP(A330,[2]ImportationMaterialProgrammingE!B:Y,24,0))</f>
        <v/>
      </c>
      <c r="P330" s="3" t="e">
        <f>#N/A</f>
        <v>#N/A</v>
      </c>
      <c r="R330" s="3" t="s">
        <v>456</v>
      </c>
      <c r="S330" s="16" t="str">
        <f>VLOOKUP(A330,[2]ImportationMaterialProgrammingE!B:AN,39,0)</f>
        <v>2204066981</v>
      </c>
      <c r="T330" s="22">
        <f>VLOOKUP(F330,[3]Relatório!$A$1:$AK$65536,29,0)</f>
        <v>44623</v>
      </c>
      <c r="U330" s="22">
        <v>44623</v>
      </c>
      <c r="V330" s="17" t="str">
        <f>VLOOKUP(A330,[2]ImportationMaterialProgrammingE!B:F,5,0)</f>
        <v>VERDE</v>
      </c>
      <c r="W330" s="22">
        <f>VLOOKUP(F330,[3]Relatório!$A$1:$AK$65536,33,0)</f>
        <v>44624</v>
      </c>
      <c r="X330" s="22">
        <v>44624</v>
      </c>
      <c r="Y330" s="18" t="e">
        <f>#N/A</f>
        <v>#N/A</v>
      </c>
      <c r="AA330" s="3" t="s">
        <v>584</v>
      </c>
      <c r="AB330" s="15" t="str">
        <f>VLOOKUP(A330,[2]ImportationMaterialProgrammingE!B:X,23,0)</f>
        <v>FINALIZADO</v>
      </c>
      <c r="AC330" s="1" t="str">
        <f>IF(AB330="DTA TRANSP","",VLOOKUP(A330,[2]ImportationMaterialProgrammingE!$B:$V,21,0))</f>
        <v>08/03/2022</v>
      </c>
      <c r="AD330" s="1" t="s">
        <v>628</v>
      </c>
      <c r="AE330" s="1" t="e">
        <f>#N/A</f>
        <v>#N/A</v>
      </c>
      <c r="AF330" s="22">
        <f>VLOOKUP(F330,[3]Relatório!$A$1:$AK$65536,36,0)</f>
        <v>44627</v>
      </c>
      <c r="AG330" s="22">
        <v>44627</v>
      </c>
      <c r="AH330" s="3" t="s">
        <v>457</v>
      </c>
      <c r="AJ330" s="24"/>
      <c r="AK330" s="24"/>
      <c r="AL330" s="24"/>
      <c r="AM330" s="24"/>
    </row>
    <row r="331" spans="1:39" hidden="1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VLOOKUP(A331,[2]ImportationMaterialProgrammingE!B$3:C$1048576,2,0)</f>
        <v xml:space="preserve">540201616 </v>
      </c>
      <c r="F331" s="40">
        <v>540201616</v>
      </c>
      <c r="G331" s="3" t="s">
        <v>585</v>
      </c>
      <c r="H331" s="3" t="s">
        <v>452</v>
      </c>
      <c r="I331" s="17" t="e">
        <f>#N/A</f>
        <v>#N/A</v>
      </c>
      <c r="J331" s="15" t="str">
        <f>IF(VLOOKUP(A331,[2]ImportationMaterialProgrammingE!B$4:U$1048576,20,0)=0,"",VLOOKUP(A331,[2]ImportationMaterialProgrammingE!B$4:U$1048576,20,0))</f>
        <v/>
      </c>
      <c r="K331" s="15" t="s">
        <v>587</v>
      </c>
      <c r="L331" s="15" t="str">
        <f>IF(VLOOKUP(A331,[2]ImportationMaterialProgrammingE!B$3:Y$1048576,24,0)&lt;&gt;"","Sim","Não")</f>
        <v>Sim</v>
      </c>
      <c r="M331" s="15" t="str">
        <f>IF(VLOOKUP(A331,[2]ImportationMaterialProgrammingE!B:X,23,0)="DTA TRANSP",VLOOKUP(A331,[2]ImportationMaterialProgrammingE!B:V,21,0),"")</f>
        <v/>
      </c>
      <c r="N331" s="15" t="str">
        <f>IF(VLOOKUP(A331,[2]ImportationMaterialProgrammingE!B:Y,24,0)=0,"",VLOOKUP(A331,[2]ImportationMaterialProgrammingE!B:Y,24,0))</f>
        <v>14/03/2022</v>
      </c>
      <c r="O331" s="21">
        <v>7.1900000000000006E-2</v>
      </c>
      <c r="P331" s="3" t="e">
        <f>#N/A</f>
        <v>#N/A</v>
      </c>
      <c r="R331" s="3" t="s">
        <v>586</v>
      </c>
      <c r="S331" s="16" t="str">
        <f>VLOOKUP(A331,[2]ImportationMaterialProgrammingE!B:AN,39,0)</f>
        <v xml:space="preserve">          </v>
      </c>
      <c r="T331" s="22" t="str">
        <f>VLOOKUP(F331,[3]Relatório!$A$1:$AK$65536,29,0)</f>
        <v/>
      </c>
      <c r="U331" s="22" t="s">
        <v>587</v>
      </c>
      <c r="V331" s="17" t="str">
        <f>VLOOKUP(A331,[2]ImportationMaterialProgrammingE!B:F,5,0)</f>
        <v/>
      </c>
      <c r="W331" s="22" t="str">
        <f>VLOOKUP(F331,[3]Relatório!$A$1:$AK$65536,33,0)</f>
        <v/>
      </c>
      <c r="X331" s="22" t="s">
        <v>587</v>
      </c>
      <c r="Y331" s="18" t="e">
        <f>#N/A</f>
        <v>#N/A</v>
      </c>
      <c r="AB331" s="15" t="str">
        <f>VLOOKUP(A331,[2]ImportationMaterialProgrammingE!B:X,23,0)</f>
        <v>DTA EADI</v>
      </c>
      <c r="AC331" s="1" t="str">
        <f>IF(AB331="DTA TRANSP","",VLOOKUP(A331,[2]ImportationMaterialProgrammingE!$B:$V,21,0))</f>
        <v/>
      </c>
      <c r="AD331" s="1" t="s">
        <v>587</v>
      </c>
      <c r="AE331" s="1" t="e">
        <f>#N/A</f>
        <v>#N/A</v>
      </c>
      <c r="AF331" s="22" t="str">
        <f>VLOOKUP(F331,[3]Relatório!$A$1:$AK$65536,36,0)</f>
        <v/>
      </c>
      <c r="AG331" s="22" t="s">
        <v>587</v>
      </c>
      <c r="AJ331" s="24"/>
      <c r="AK331" s="24"/>
      <c r="AL331" s="24"/>
      <c r="AM331" s="24"/>
    </row>
    <row r="332" spans="1:39" hidden="1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VLOOKUP(A332,[2]ImportationMaterialProgrammingE!B$3:C$1048576,2,0)</f>
        <v xml:space="preserve">540201617 </v>
      </c>
      <c r="F332" s="40">
        <v>540201617</v>
      </c>
      <c r="G332" s="3" t="s">
        <v>585</v>
      </c>
      <c r="H332" s="3" t="s">
        <v>452</v>
      </c>
      <c r="I332" s="17" t="e">
        <f>#N/A</f>
        <v>#N/A</v>
      </c>
      <c r="J332" s="15" t="str">
        <f>IF(VLOOKUP(A332,[2]ImportationMaterialProgrammingE!B$4:U$1048576,20,0)=0,"",VLOOKUP(A332,[2]ImportationMaterialProgrammingE!B$4:U$1048576,20,0))</f>
        <v/>
      </c>
      <c r="K332" s="15" t="s">
        <v>587</v>
      </c>
      <c r="L332" s="15" t="str">
        <f>IF(VLOOKUP(A332,[2]ImportationMaterialProgrammingE!B$3:Y$1048576,24,0)&lt;&gt;"","Sim","Não")</f>
        <v>Sim</v>
      </c>
      <c r="M332" s="15" t="str">
        <f>IF(VLOOKUP(A332,[2]ImportationMaterialProgrammingE!B:X,23,0)="DTA TRANSP",VLOOKUP(A332,[2]ImportationMaterialProgrammingE!B:V,21,0),"")</f>
        <v/>
      </c>
      <c r="N332" s="15" t="str">
        <f>IF(VLOOKUP(A332,[2]ImportationMaterialProgrammingE!B:Y,24,0)=0,"",VLOOKUP(A332,[2]ImportationMaterialProgrammingE!B:Y,24,0))</f>
        <v>15/03/2022</v>
      </c>
      <c r="P332" s="3" t="e">
        <f>#N/A</f>
        <v>#N/A</v>
      </c>
      <c r="R332" s="3" t="s">
        <v>586</v>
      </c>
      <c r="S332" s="16" t="str">
        <f>VLOOKUP(A332,[2]ImportationMaterialProgrammingE!B:AN,39,0)</f>
        <v xml:space="preserve">          </v>
      </c>
      <c r="T332" s="22" t="str">
        <f>VLOOKUP(F332,[3]Relatório!$A$1:$AK$65536,29,0)</f>
        <v/>
      </c>
      <c r="U332" s="22" t="s">
        <v>587</v>
      </c>
      <c r="V332" s="17" t="str">
        <f>VLOOKUP(A332,[2]ImportationMaterialProgrammingE!B:F,5,0)</f>
        <v/>
      </c>
      <c r="W332" s="22" t="str">
        <f>VLOOKUP(F332,[3]Relatório!$A$1:$AK$65536,33,0)</f>
        <v/>
      </c>
      <c r="X332" s="22" t="s">
        <v>587</v>
      </c>
      <c r="Y332" s="18" t="e">
        <f>#N/A</f>
        <v>#N/A</v>
      </c>
      <c r="AB332" s="15" t="str">
        <f>VLOOKUP(A332,[2]ImportationMaterialProgrammingE!B:X,23,0)</f>
        <v>DTA EADI</v>
      </c>
      <c r="AC332" s="1" t="str">
        <f>IF(AB332="DTA TRANSP","",VLOOKUP(A332,[2]ImportationMaterialProgrammingE!$B:$V,21,0))</f>
        <v/>
      </c>
      <c r="AD332" s="1" t="s">
        <v>587</v>
      </c>
      <c r="AE332" s="1" t="e">
        <f>#N/A</f>
        <v>#N/A</v>
      </c>
      <c r="AF332" s="22" t="str">
        <f>VLOOKUP(F332,[3]Relatório!$A$1:$AK$65536,36,0)</f>
        <v/>
      </c>
      <c r="AG332" s="22" t="s">
        <v>587</v>
      </c>
      <c r="AJ332" s="24"/>
      <c r="AK332" s="24"/>
      <c r="AL332" s="24"/>
      <c r="AM332" s="24"/>
    </row>
    <row r="333" spans="1:39" hidden="1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VLOOKUP(A333,[2]ImportationMaterialProgrammingE!B$3:C$1048576,2,0)</f>
        <v xml:space="preserve">540201618 </v>
      </c>
      <c r="F333" s="40">
        <v>540201618</v>
      </c>
      <c r="G333" s="3" t="s">
        <v>585</v>
      </c>
      <c r="H333" s="3" t="s">
        <v>452</v>
      </c>
      <c r="I333" s="17" t="e">
        <f>#N/A</f>
        <v>#N/A</v>
      </c>
      <c r="J333" s="15" t="str">
        <f>IF(VLOOKUP(A333,[2]ImportationMaterialProgrammingE!B$4:U$1048576,20,0)=0,"",VLOOKUP(A333,[2]ImportationMaterialProgrammingE!B$4:U$1048576,20,0))</f>
        <v/>
      </c>
      <c r="K333" s="15" t="s">
        <v>587</v>
      </c>
      <c r="L333" s="15" t="str">
        <f>IF(VLOOKUP(A333,[2]ImportationMaterialProgrammingE!B$3:Y$1048576,24,0)&lt;&gt;"","Sim","Não")</f>
        <v>Sim</v>
      </c>
      <c r="M333" s="15" t="str">
        <f>IF(VLOOKUP(A333,[2]ImportationMaterialProgrammingE!B:X,23,0)="DTA TRANSP",VLOOKUP(A333,[2]ImportationMaterialProgrammingE!B:V,21,0),"")</f>
        <v/>
      </c>
      <c r="N333" s="15" t="str">
        <f>IF(VLOOKUP(A333,[2]ImportationMaterialProgrammingE!B:Y,24,0)=0,"",VLOOKUP(A333,[2]ImportationMaterialProgrammingE!B:Y,24,0))</f>
        <v>15/03/2022</v>
      </c>
      <c r="O333" s="21">
        <v>7.1900000000000006E-2</v>
      </c>
      <c r="P333" s="3" t="e">
        <f>#N/A</f>
        <v>#N/A</v>
      </c>
      <c r="R333" s="3" t="s">
        <v>586</v>
      </c>
      <c r="S333" s="16" t="str">
        <f>VLOOKUP(A333,[2]ImportationMaterialProgrammingE!B:AN,39,0)</f>
        <v xml:space="preserve">          </v>
      </c>
      <c r="T333" s="22" t="str">
        <f>VLOOKUP(F333,[3]Relatório!$A$1:$AK$65536,29,0)</f>
        <v/>
      </c>
      <c r="U333" s="22" t="s">
        <v>587</v>
      </c>
      <c r="V333" s="17" t="str">
        <f>VLOOKUP(A333,[2]ImportationMaterialProgrammingE!B:F,5,0)</f>
        <v/>
      </c>
      <c r="W333" s="22" t="str">
        <f>VLOOKUP(F333,[3]Relatório!$A$1:$AK$65536,33,0)</f>
        <v/>
      </c>
      <c r="X333" s="22" t="s">
        <v>587</v>
      </c>
      <c r="Y333" s="18" t="e">
        <f>#N/A</f>
        <v>#N/A</v>
      </c>
      <c r="AB333" s="15" t="str">
        <f>VLOOKUP(A333,[2]ImportationMaterialProgrammingE!B:X,23,0)</f>
        <v>DTA EADI</v>
      </c>
      <c r="AC333" s="1" t="str">
        <f>IF(AB333="DTA TRANSP","",VLOOKUP(A333,[2]ImportationMaterialProgrammingE!$B:$V,21,0))</f>
        <v/>
      </c>
      <c r="AD333" s="1" t="s">
        <v>587</v>
      </c>
      <c r="AE333" s="1" t="e">
        <f>#N/A</f>
        <v>#N/A</v>
      </c>
      <c r="AF333" s="22" t="str">
        <f>VLOOKUP(F333,[3]Relatório!$A$1:$AK$65536,36,0)</f>
        <v/>
      </c>
      <c r="AG333" s="22" t="s">
        <v>587</v>
      </c>
      <c r="AJ333" s="24"/>
      <c r="AK333" s="24"/>
      <c r="AL333" s="24"/>
      <c r="AM333" s="24"/>
    </row>
    <row r="334" spans="1:39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VLOOKUP(A334,[2]ImportationMaterialProgrammingE!B$3:C$1048576,2,0)</f>
        <v xml:space="preserve">540201527 </v>
      </c>
      <c r="F334" s="40">
        <v>540201527</v>
      </c>
      <c r="G334" s="3" t="s">
        <v>585</v>
      </c>
      <c r="H334" s="3" t="s">
        <v>452</v>
      </c>
      <c r="I334" s="17" t="e">
        <f>#N/A</f>
        <v>#N/A</v>
      </c>
      <c r="J334" s="15" t="str">
        <f>IF(VLOOKUP(A334,[2]ImportationMaterialProgrammingE!B$4:U$1048576,20,0)=0,"",VLOOKUP(A334,[2]ImportationMaterialProgrammingE!B$4:U$1048576,20,0))</f>
        <v>09/03/2022</v>
      </c>
      <c r="K334" s="15" t="s">
        <v>609</v>
      </c>
      <c r="L334" s="15" t="str">
        <f>IF(VLOOKUP(A334,[2]ImportationMaterialProgrammingE!B$3:Y$1048576,24,0)&lt;&gt;"","Sim","Não")</f>
        <v>Não</v>
      </c>
      <c r="M334" s="15" t="str">
        <f>IF(VLOOKUP(A334,[2]ImportationMaterialProgrammingE!B:X,23,0)="DTA TRANSP",VLOOKUP(A334,[2]ImportationMaterialProgrammingE!B:V,21,0),"")</f>
        <v/>
      </c>
      <c r="N334" s="15" t="str">
        <f>IF(VLOOKUP(A334,[2]ImportationMaterialProgrammingE!B:Y,24,0)=0,"",VLOOKUP(A334,[2]ImportationMaterialProgrammingE!B:Y,24,0))</f>
        <v/>
      </c>
      <c r="P334" s="3" t="e">
        <f>#N/A</f>
        <v>#N/A</v>
      </c>
      <c r="R334" s="3" t="s">
        <v>456</v>
      </c>
      <c r="S334" s="16" t="str">
        <f>VLOOKUP(A334,[2]ImportationMaterialProgrammingE!B:AN,39,0)</f>
        <v>2204339066</v>
      </c>
      <c r="T334" s="22">
        <f>VLOOKUP(F334,[3]Relatório!$A$1:$AK$65536,29,0)</f>
        <v>44627</v>
      </c>
      <c r="U334" s="22">
        <v>44627</v>
      </c>
      <c r="V334" s="17" t="str">
        <f>VLOOKUP(A334,[2]ImportationMaterialProgrammingE!B:F,5,0)</f>
        <v>VERDE</v>
      </c>
      <c r="W334" s="22">
        <f>VLOOKUP(F334,[3]Relatório!$A$1:$AK$65536,33,0)</f>
        <v>44628</v>
      </c>
      <c r="X334" s="22">
        <v>44628</v>
      </c>
      <c r="Y334" s="18" t="e">
        <f>#N/A</f>
        <v>#N/A</v>
      </c>
      <c r="AB334" s="15" t="str">
        <f>VLOOKUP(A334,[2]ImportationMaterialProgrammingE!B:X,23,0)</f>
        <v>FINALIZADO</v>
      </c>
      <c r="AC334" s="1" t="str">
        <f>IF(AB334="DTA TRANSP","",VLOOKUP(A334,[2]ImportationMaterialProgrammingE!$B:$V,21,0))</f>
        <v>09/03/2022</v>
      </c>
      <c r="AD334" s="1" t="s">
        <v>609</v>
      </c>
      <c r="AE334" s="1" t="e">
        <f>#N/A</f>
        <v>#N/A</v>
      </c>
      <c r="AF334" s="22">
        <f>VLOOKUP(F334,[3]Relatório!$A$1:$AK$65536,36,0)</f>
        <v>44628</v>
      </c>
      <c r="AG334" s="22">
        <v>44628</v>
      </c>
      <c r="AH334" s="3" t="s">
        <v>457</v>
      </c>
      <c r="AJ334" s="24"/>
      <c r="AK334" s="24"/>
      <c r="AL334" s="24"/>
      <c r="AM334" s="24"/>
    </row>
    <row r="335" spans="1:39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VLOOKUP(A335,[2]ImportationMaterialProgrammingE!B$3:C$1048576,2,0)</f>
        <v xml:space="preserve">540201512 </v>
      </c>
      <c r="F335" s="40">
        <v>540201512</v>
      </c>
      <c r="G335" s="3" t="s">
        <v>585</v>
      </c>
      <c r="H335" s="3" t="s">
        <v>452</v>
      </c>
      <c r="I335" s="17" t="e">
        <f>#N/A</f>
        <v>#N/A</v>
      </c>
      <c r="J335" s="15" t="str">
        <f>IF(VLOOKUP(A335,[2]ImportationMaterialProgrammingE!B$4:U$1048576,20,0)=0,"",VLOOKUP(A335,[2]ImportationMaterialProgrammingE!B$4:U$1048576,20,0))</f>
        <v>21/03/2022</v>
      </c>
      <c r="K335" s="15" t="s">
        <v>612</v>
      </c>
      <c r="L335" s="15" t="str">
        <f>IF(VLOOKUP(A335,[2]ImportationMaterialProgrammingE!B$3:Y$1048576,24,0)&lt;&gt;"","Sim","Não")</f>
        <v>Não</v>
      </c>
      <c r="M335" s="15" t="str">
        <f>IF(VLOOKUP(A335,[2]ImportationMaterialProgrammingE!B:X,23,0)="DTA TRANSP",VLOOKUP(A335,[2]ImportationMaterialProgrammingE!B:V,21,0),"")</f>
        <v/>
      </c>
      <c r="N335" s="15" t="str">
        <f>IF(VLOOKUP(A335,[2]ImportationMaterialProgrammingE!B:Y,24,0)=0,"",VLOOKUP(A335,[2]ImportationMaterialProgrammingE!B:Y,24,0))</f>
        <v/>
      </c>
      <c r="P335" s="3" t="e">
        <f>#N/A</f>
        <v>#N/A</v>
      </c>
      <c r="R335" s="3" t="s">
        <v>456</v>
      </c>
      <c r="S335" s="16" t="str">
        <f>VLOOKUP(A335,[2]ImportationMaterialProgrammingE!B:AN,39,0)</f>
        <v xml:space="preserve">          </v>
      </c>
      <c r="T335" s="22">
        <f>VLOOKUP(F335,[3]Relatório!$A$1:$AK$65536,29,0)</f>
        <v>44638</v>
      </c>
      <c r="U335" s="22">
        <v>44638</v>
      </c>
      <c r="V335" s="17" t="str">
        <f>VLOOKUP(A335,[2]ImportationMaterialProgrammingE!B:F,5,0)</f>
        <v/>
      </c>
      <c r="W335" s="22">
        <f>VLOOKUP(F335,[3]Relatório!$A$1:$AK$65536,33,0)</f>
        <v>44641</v>
      </c>
      <c r="X335" s="22">
        <v>44641</v>
      </c>
      <c r="Y335" s="18" t="e">
        <f>#N/A</f>
        <v>#N/A</v>
      </c>
      <c r="AB335" s="15" t="str">
        <f>VLOOKUP(A335,[2]ImportationMaterialProgrammingE!B:X,23,0)</f>
        <v/>
      </c>
      <c r="AC335" s="1" t="str">
        <f>IF(AB335="DTA TRANSP","",VLOOKUP(A335,[2]ImportationMaterialProgrammingE!$B:$V,21,0))</f>
        <v/>
      </c>
      <c r="AD335" s="1" t="s">
        <v>587</v>
      </c>
      <c r="AE335" s="1" t="e">
        <f>#N/A</f>
        <v>#N/A</v>
      </c>
      <c r="AF335" s="22">
        <f>VLOOKUP(F335,[3]Relatório!$A$1:$AK$65536,36,0)</f>
        <v>44642</v>
      </c>
      <c r="AG335" s="22">
        <v>44642</v>
      </c>
      <c r="AJ335" s="24"/>
      <c r="AK335" s="24"/>
      <c r="AL335" s="24"/>
      <c r="AM335" s="24"/>
    </row>
    <row r="336" spans="1:39" hidden="1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VLOOKUP(A336,[2]ImportationMaterialProgrammingE!B$3:C$1048576,2,0)</f>
        <v xml:space="preserve">540201516 </v>
      </c>
      <c r="F336" s="40">
        <v>540201516</v>
      </c>
      <c r="G336" s="3" t="s">
        <v>585</v>
      </c>
      <c r="H336" s="3" t="s">
        <v>452</v>
      </c>
      <c r="I336" s="17" t="e">
        <f>#N/A</f>
        <v>#N/A</v>
      </c>
      <c r="J336" s="15" t="str">
        <f>IF(VLOOKUP(A336,[2]ImportationMaterialProgrammingE!B$4:U$1048576,20,0)=0,"",VLOOKUP(A336,[2]ImportationMaterialProgrammingE!B$4:U$1048576,20,0))</f>
        <v/>
      </c>
      <c r="K336" s="15" t="s">
        <v>587</v>
      </c>
      <c r="L336" s="15" t="str">
        <f>IF(VLOOKUP(A336,[2]ImportationMaterialProgrammingE!B$3:Y$1048576,24,0)&lt;&gt;"","Sim","Não")</f>
        <v>Sim</v>
      </c>
      <c r="M336" s="15" t="str">
        <f>IF(VLOOKUP(A336,[2]ImportationMaterialProgrammingE!B:X,23,0)="DTA TRANSP",VLOOKUP(A336,[2]ImportationMaterialProgrammingE!B:V,21,0),"")</f>
        <v/>
      </c>
      <c r="N336" s="15" t="str">
        <f>IF(VLOOKUP(A336,[2]ImportationMaterialProgrammingE!B:Y,24,0)=0,"",VLOOKUP(A336,[2]ImportationMaterialProgrammingE!B:Y,24,0))</f>
        <v>14/03/2022</v>
      </c>
      <c r="P336" s="3" t="e">
        <f>#N/A</f>
        <v>#N/A</v>
      </c>
      <c r="R336" s="3" t="s">
        <v>456</v>
      </c>
      <c r="S336" s="16" t="str">
        <f>VLOOKUP(A336,[2]ImportationMaterialProgrammingE!B:AN,39,0)</f>
        <v xml:space="preserve">          </v>
      </c>
      <c r="T336" s="22" t="str">
        <f>VLOOKUP(F336,[3]Relatório!$A$1:$AK$65536,29,0)</f>
        <v/>
      </c>
      <c r="U336" s="22" t="s">
        <v>587</v>
      </c>
      <c r="V336" s="17" t="str">
        <f>VLOOKUP(A336,[2]ImportationMaterialProgrammingE!B:F,5,0)</f>
        <v/>
      </c>
      <c r="W336" s="22" t="str">
        <f>VLOOKUP(F336,[3]Relatório!$A$1:$AK$65536,33,0)</f>
        <v/>
      </c>
      <c r="X336" s="22" t="s">
        <v>587</v>
      </c>
      <c r="Y336" s="18" t="e">
        <f>#N/A</f>
        <v>#N/A</v>
      </c>
      <c r="AB336" s="15" t="str">
        <f>VLOOKUP(A336,[2]ImportationMaterialProgrammingE!B:X,23,0)</f>
        <v>DTA EADI</v>
      </c>
      <c r="AC336" s="1" t="str">
        <f>IF(AB336="DTA TRANSP","",VLOOKUP(A336,[2]ImportationMaterialProgrammingE!$B:$V,21,0))</f>
        <v/>
      </c>
      <c r="AD336" s="1" t="s">
        <v>587</v>
      </c>
      <c r="AE336" s="1" t="e">
        <f>#N/A</f>
        <v>#N/A</v>
      </c>
      <c r="AF336" s="22" t="str">
        <f>VLOOKUP(F336,[3]Relatório!$A$1:$AK$65536,36,0)</f>
        <v/>
      </c>
      <c r="AG336" s="22" t="s">
        <v>587</v>
      </c>
      <c r="AJ336" s="24"/>
      <c r="AK336" s="24"/>
      <c r="AL336" s="24"/>
      <c r="AM336" s="24"/>
    </row>
    <row r="337" spans="1:39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VLOOKUP(A337,[2]ImportationMaterialProgrammingE!B$3:C$1048576,2,0)</f>
        <v xml:space="preserve">540201607 </v>
      </c>
      <c r="F337" s="40">
        <v>540201607</v>
      </c>
      <c r="G337" s="3" t="s">
        <v>585</v>
      </c>
      <c r="H337" s="3" t="s">
        <v>452</v>
      </c>
      <c r="I337" s="17" t="e">
        <f>#N/A</f>
        <v>#N/A</v>
      </c>
      <c r="J337" s="15" t="str">
        <f>IF(VLOOKUP(A337,[2]ImportationMaterialProgrammingE!B$4:U$1048576,20,0)=0,"",VLOOKUP(A337,[2]ImportationMaterialProgrammingE!B$4:U$1048576,20,0))</f>
        <v>08/03/2022</v>
      </c>
      <c r="K337" s="15" t="s">
        <v>628</v>
      </c>
      <c r="L337" s="15" t="str">
        <f>IF(VLOOKUP(A337,[2]ImportationMaterialProgrammingE!B$3:Y$1048576,24,0)&lt;&gt;"","Sim","Não")</f>
        <v>Não</v>
      </c>
      <c r="M337" s="15" t="str">
        <f>IF(VLOOKUP(A337,[2]ImportationMaterialProgrammingE!B:X,23,0)="DTA TRANSP",VLOOKUP(A337,[2]ImportationMaterialProgrammingE!B:V,21,0),"")</f>
        <v/>
      </c>
      <c r="N337" s="15" t="str">
        <f>IF(VLOOKUP(A337,[2]ImportationMaterialProgrammingE!B:Y,24,0)=0,"",VLOOKUP(A337,[2]ImportationMaterialProgrammingE!B:Y,24,0))</f>
        <v/>
      </c>
      <c r="O337" s="21">
        <v>5.8900000000000001E-2</v>
      </c>
      <c r="P337" s="3" t="e">
        <f>#N/A</f>
        <v>#N/A</v>
      </c>
      <c r="R337" s="3" t="s">
        <v>456</v>
      </c>
      <c r="S337" s="16" t="str">
        <f>VLOOKUP(A337,[2]ImportationMaterialProgrammingE!B:AN,39,0)</f>
        <v>2204430500</v>
      </c>
      <c r="T337" s="22">
        <f>VLOOKUP(F337,[3]Relatório!$A$1:$AK$65536,29,0)</f>
        <v>44628</v>
      </c>
      <c r="U337" s="22">
        <v>44628</v>
      </c>
      <c r="V337" s="17" t="str">
        <f>VLOOKUP(A337,[2]ImportationMaterialProgrammingE!B:F,5,0)</f>
        <v>VERDE</v>
      </c>
      <c r="W337" s="22">
        <f>VLOOKUP(F337,[3]Relatório!$A$1:$AK$65536,33,0)</f>
        <v>44628</v>
      </c>
      <c r="X337" s="22">
        <v>44628</v>
      </c>
      <c r="Y337" s="18" t="e">
        <f>#N/A</f>
        <v>#N/A</v>
      </c>
      <c r="AB337" s="15" t="str">
        <f>VLOOKUP(A337,[2]ImportationMaterialProgrammingE!B:X,23,0)</f>
        <v>FINALIZADO</v>
      </c>
      <c r="AC337" s="1" t="str">
        <f>IF(AB337="DTA TRANSP","",VLOOKUP(A337,[2]ImportationMaterialProgrammingE!$B:$V,21,0))</f>
        <v>08/03/2022</v>
      </c>
      <c r="AD337" s="1" t="s">
        <v>628</v>
      </c>
      <c r="AE337" s="1" t="e">
        <f>#N/A</f>
        <v>#N/A</v>
      </c>
      <c r="AF337" s="22">
        <f>VLOOKUP(F337,[3]Relatório!$A$1:$AK$65536,36,0)</f>
        <v>44629</v>
      </c>
      <c r="AG337" s="22">
        <v>44629</v>
      </c>
      <c r="AH337" s="3" t="s">
        <v>457</v>
      </c>
      <c r="AJ337" s="24"/>
      <c r="AK337" s="24"/>
      <c r="AL337" s="24"/>
      <c r="AM337" s="24"/>
    </row>
    <row r="338" spans="1:39" hidden="1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VLOOKUP(A338,[2]ImportationMaterialProgrammingE!B$3:C$1048576,2,0)</f>
        <v xml:space="preserve">540201608 </v>
      </c>
      <c r="F338" s="40">
        <v>540201608</v>
      </c>
      <c r="G338" s="3" t="s">
        <v>585</v>
      </c>
      <c r="H338" s="3" t="s">
        <v>452</v>
      </c>
      <c r="I338" s="17" t="e">
        <f>#N/A</f>
        <v>#N/A</v>
      </c>
      <c r="J338" s="15" t="str">
        <f>IF(VLOOKUP(A338,[2]ImportationMaterialProgrammingE!B$4:U$1048576,20,0)=0,"",VLOOKUP(A338,[2]ImportationMaterialProgrammingE!B$4:U$1048576,20,0))</f>
        <v/>
      </c>
      <c r="K338" s="15" t="s">
        <v>587</v>
      </c>
      <c r="L338" s="15" t="str">
        <f>IF(VLOOKUP(A338,[2]ImportationMaterialProgrammingE!B$3:Y$1048576,24,0)&lt;&gt;"","Sim","Não")</f>
        <v>Sim</v>
      </c>
      <c r="M338" s="15" t="str">
        <f>IF(VLOOKUP(A338,[2]ImportationMaterialProgrammingE!B:X,23,0)="DTA TRANSP",VLOOKUP(A338,[2]ImportationMaterialProgrammingE!B:V,21,0),"")</f>
        <v/>
      </c>
      <c r="N338" s="15" t="str">
        <f>IF(VLOOKUP(A338,[2]ImportationMaterialProgrammingE!B:Y,24,0)=0,"",VLOOKUP(A338,[2]ImportationMaterialProgrammingE!B:Y,24,0))</f>
        <v>14/03/2022</v>
      </c>
      <c r="O338" s="21">
        <v>7.9100000000000004E-2</v>
      </c>
      <c r="P338" s="3" t="e">
        <f>#N/A</f>
        <v>#N/A</v>
      </c>
      <c r="R338" s="3" t="s">
        <v>586</v>
      </c>
      <c r="S338" s="16" t="str">
        <f>VLOOKUP(A338,[2]ImportationMaterialProgrammingE!B:AN,39,0)</f>
        <v xml:space="preserve">          </v>
      </c>
      <c r="T338" s="22" t="str">
        <f>VLOOKUP(F338,[3]Relatório!$A$1:$AK$65536,29,0)</f>
        <v/>
      </c>
      <c r="U338" s="22" t="s">
        <v>587</v>
      </c>
      <c r="V338" s="17" t="str">
        <f>VLOOKUP(A338,[2]ImportationMaterialProgrammingE!B:F,5,0)</f>
        <v/>
      </c>
      <c r="W338" s="22" t="str">
        <f>VLOOKUP(F338,[3]Relatório!$A$1:$AK$65536,33,0)</f>
        <v/>
      </c>
      <c r="X338" s="22" t="s">
        <v>587</v>
      </c>
      <c r="Y338" s="18" t="e">
        <f>#N/A</f>
        <v>#N/A</v>
      </c>
      <c r="AB338" s="15" t="str">
        <f>VLOOKUP(A338,[2]ImportationMaterialProgrammingE!B:X,23,0)</f>
        <v>DTA EADI</v>
      </c>
      <c r="AC338" s="1" t="str">
        <f>IF(AB338="DTA TRANSP","",VLOOKUP(A338,[2]ImportationMaterialProgrammingE!$B:$V,21,0))</f>
        <v/>
      </c>
      <c r="AD338" s="1" t="s">
        <v>587</v>
      </c>
      <c r="AE338" s="1" t="e">
        <f>#N/A</f>
        <v>#N/A</v>
      </c>
      <c r="AF338" s="22" t="str">
        <f>VLOOKUP(F338,[3]Relatório!$A$1:$AK$65536,36,0)</f>
        <v/>
      </c>
      <c r="AG338" s="22" t="s">
        <v>587</v>
      </c>
      <c r="AJ338" s="24"/>
      <c r="AK338" s="24"/>
      <c r="AL338" s="24"/>
      <c r="AM338" s="24"/>
    </row>
    <row r="339" spans="1:39" hidden="1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VLOOKUP(A339,[2]ImportationMaterialProgrammingE!B$3:C$1048576,2,0)</f>
        <v xml:space="preserve">540201517 </v>
      </c>
      <c r="F339" s="40">
        <v>540201517</v>
      </c>
      <c r="G339" s="3" t="s">
        <v>585</v>
      </c>
      <c r="H339" s="3" t="s">
        <v>452</v>
      </c>
      <c r="I339" s="17" t="e">
        <f>#N/A</f>
        <v>#N/A</v>
      </c>
      <c r="J339" s="15" t="str">
        <f>IF(VLOOKUP(A339,[2]ImportationMaterialProgrammingE!B$4:U$1048576,20,0)=0,"",VLOOKUP(A339,[2]ImportationMaterialProgrammingE!B$4:U$1048576,20,0))</f>
        <v/>
      </c>
      <c r="K339" s="15" t="s">
        <v>587</v>
      </c>
      <c r="L339" s="15" t="str">
        <f>IF(VLOOKUP(A339,[2]ImportationMaterialProgrammingE!B$3:Y$1048576,24,0)&lt;&gt;"","Sim","Não")</f>
        <v>Não</v>
      </c>
      <c r="M339" s="15" t="str">
        <f>IF(VLOOKUP(A339,[2]ImportationMaterialProgrammingE!B:X,23,0)="DTA TRANSP",VLOOKUP(A339,[2]ImportationMaterialProgrammingE!B:V,21,0),"")</f>
        <v/>
      </c>
      <c r="N339" s="15" t="str">
        <f>IF(VLOOKUP(A339,[2]ImportationMaterialProgrammingE!B:Y,24,0)=0,"",VLOOKUP(A339,[2]ImportationMaterialProgrammingE!B:Y,24,0))</f>
        <v/>
      </c>
      <c r="P339" s="3" t="e">
        <f>#N/A</f>
        <v>#N/A</v>
      </c>
      <c r="R339" s="3" t="s">
        <v>456</v>
      </c>
      <c r="S339" s="16" t="str">
        <f>VLOOKUP(A339,[2]ImportationMaterialProgrammingE!B:AN,39,0)</f>
        <v>2204074496</v>
      </c>
      <c r="T339" s="22">
        <f>VLOOKUP(F339,[3]Relatório!$A$1:$AK$65536,29,0)</f>
        <v>44623</v>
      </c>
      <c r="U339" s="22">
        <v>44623</v>
      </c>
      <c r="V339" s="17" t="str">
        <f>VLOOKUP(A339,[2]ImportationMaterialProgrammingE!B:F,5,0)</f>
        <v>VERDE</v>
      </c>
      <c r="W339" s="22">
        <f>VLOOKUP(F339,[3]Relatório!$A$1:$AK$65536,33,0)</f>
        <v>44624</v>
      </c>
      <c r="X339" s="22">
        <v>44624</v>
      </c>
      <c r="Y339" s="18" t="e">
        <f>#N/A</f>
        <v>#N/A</v>
      </c>
      <c r="AB339" s="15" t="str">
        <f>VLOOKUP(A339,[2]ImportationMaterialProgrammingE!B:X,23,0)</f>
        <v/>
      </c>
      <c r="AC339" s="1" t="str">
        <f>IF(AB339="DTA TRANSP","",VLOOKUP(A339,[2]ImportationMaterialProgrammingE!$B:$V,21,0))</f>
        <v/>
      </c>
      <c r="AD339" s="1" t="s">
        <v>587</v>
      </c>
      <c r="AE339" s="1" t="e">
        <f>#N/A</f>
        <v>#N/A</v>
      </c>
      <c r="AF339" s="22" t="str">
        <f>VLOOKUP(F339,[3]Relatório!$A$1:$AK$65536,36,0)</f>
        <v/>
      </c>
      <c r="AG339" s="22" t="s">
        <v>587</v>
      </c>
      <c r="AJ339" s="24"/>
      <c r="AK339" s="24"/>
      <c r="AL339" s="24"/>
      <c r="AM339" s="24"/>
    </row>
    <row r="340" spans="1:39" hidden="1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VLOOKUP(A340,[2]ImportationMaterialProgrammingE!B$3:C$1048576,2,0)</f>
        <v xml:space="preserve">540201530 </v>
      </c>
      <c r="F340" s="40">
        <v>540201530</v>
      </c>
      <c r="G340" s="3" t="s">
        <v>585</v>
      </c>
      <c r="H340" s="3" t="s">
        <v>452</v>
      </c>
      <c r="I340" s="17" t="e">
        <f>#N/A</f>
        <v>#N/A</v>
      </c>
      <c r="J340" s="15" t="str">
        <f>IF(VLOOKUP(A340,[2]ImportationMaterialProgrammingE!B$4:U$1048576,20,0)=0,"",VLOOKUP(A340,[2]ImportationMaterialProgrammingE!B$4:U$1048576,20,0))</f>
        <v>21/03/2022</v>
      </c>
      <c r="K340" s="15" t="s">
        <v>612</v>
      </c>
      <c r="L340" s="15" t="str">
        <f>IF(VLOOKUP(A340,[2]ImportationMaterialProgrammingE!B$3:Y$1048576,24,0)&lt;&gt;"","Sim","Não")</f>
        <v>Não</v>
      </c>
      <c r="M340" s="15" t="str">
        <f>IF(VLOOKUP(A340,[2]ImportationMaterialProgrammingE!B:X,23,0)="DTA TRANSP",VLOOKUP(A340,[2]ImportationMaterialProgrammingE!B:V,21,0),"")</f>
        <v/>
      </c>
      <c r="N340" s="15" t="str">
        <f>IF(VLOOKUP(A340,[2]ImportationMaterialProgrammingE!B:Y,24,0)=0,"",VLOOKUP(A340,[2]ImportationMaterialProgrammingE!B:Y,24,0))</f>
        <v/>
      </c>
      <c r="P340" s="3" t="e">
        <f>#N/A</f>
        <v>#N/A</v>
      </c>
      <c r="R340" s="3" t="s">
        <v>586</v>
      </c>
      <c r="S340" s="16" t="str">
        <f>VLOOKUP(A340,[2]ImportationMaterialProgrammingE!B:AN,39,0)</f>
        <v xml:space="preserve">          </v>
      </c>
      <c r="T340" s="22">
        <f>VLOOKUP(F340,[3]Relatório!$A$1:$AK$65536,29,0)</f>
        <v>44638</v>
      </c>
      <c r="U340" s="22">
        <v>44638</v>
      </c>
      <c r="V340" s="17" t="str">
        <f>VLOOKUP(A340,[2]ImportationMaterialProgrammingE!B:F,5,0)</f>
        <v/>
      </c>
      <c r="W340" s="22">
        <f>VLOOKUP(F340,[3]Relatório!$A$1:$AK$65536,33,0)</f>
        <v>44638</v>
      </c>
      <c r="X340" s="22">
        <v>44638</v>
      </c>
      <c r="Y340" s="18" t="e">
        <f>#N/A</f>
        <v>#N/A</v>
      </c>
      <c r="Z340" s="3" t="s">
        <v>458</v>
      </c>
      <c r="AB340" s="15" t="str">
        <f>VLOOKUP(A340,[2]ImportationMaterialProgrammingE!B:X,23,0)</f>
        <v>SBL</v>
      </c>
      <c r="AC340" s="1" t="str">
        <f>IF(AB340="DTA TRANSP","",VLOOKUP(A340,[2]ImportationMaterialProgrammingE!$B:$V,21,0))</f>
        <v/>
      </c>
      <c r="AD340" s="1" t="s">
        <v>587</v>
      </c>
      <c r="AE340" s="1" t="e">
        <f>#N/A</f>
        <v>#N/A</v>
      </c>
      <c r="AF340" s="22" t="str">
        <f>VLOOKUP(F340,[3]Relatório!$A$1:$AK$65536,36,0)</f>
        <v/>
      </c>
      <c r="AG340" s="22" t="s">
        <v>587</v>
      </c>
      <c r="AJ340" s="24"/>
      <c r="AK340" s="24"/>
      <c r="AL340" s="24"/>
      <c r="AM340" s="24"/>
    </row>
    <row r="341" spans="1:39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VLOOKUP(A341,[2]ImportationMaterialProgrammingE!B$3:C$1048576,2,0)</f>
        <v xml:space="preserve">540201546 </v>
      </c>
      <c r="F341" s="40">
        <v>540201546</v>
      </c>
      <c r="G341" s="3" t="s">
        <v>585</v>
      </c>
      <c r="H341" s="3" t="s">
        <v>452</v>
      </c>
      <c r="I341" s="17" t="e">
        <f>#N/A</f>
        <v>#N/A</v>
      </c>
      <c r="J341" s="15" t="str">
        <f>IF(VLOOKUP(A341,[2]ImportationMaterialProgrammingE!B$4:U$1048576,20,0)=0,"",VLOOKUP(A341,[2]ImportationMaterialProgrammingE!B$4:U$1048576,20,0))</f>
        <v>04/03/2022</v>
      </c>
      <c r="K341" s="15" t="s">
        <v>611</v>
      </c>
      <c r="L341" s="15" t="str">
        <f>IF(VLOOKUP(A341,[2]ImportationMaterialProgrammingE!B$3:Y$1048576,24,0)&lt;&gt;"","Sim","Não")</f>
        <v>Não</v>
      </c>
      <c r="M341" s="15" t="str">
        <f>IF(VLOOKUP(A341,[2]ImportationMaterialProgrammingE!B:X,23,0)="DTA TRANSP",VLOOKUP(A341,[2]ImportationMaterialProgrammingE!B:V,21,0),"")</f>
        <v/>
      </c>
      <c r="N341" s="15" t="str">
        <f>IF(VLOOKUP(A341,[2]ImportationMaterialProgrammingE!B:Y,24,0)=0,"",VLOOKUP(A341,[2]ImportationMaterialProgrammingE!B:Y,24,0))</f>
        <v/>
      </c>
      <c r="P341" s="3" t="e">
        <f>#N/A</f>
        <v>#N/A</v>
      </c>
      <c r="R341" s="3" t="s">
        <v>456</v>
      </c>
      <c r="S341" s="16" t="str">
        <f>VLOOKUP(A341,[2]ImportationMaterialProgrammingE!B:AN,39,0)</f>
        <v>2204074534</v>
      </c>
      <c r="T341" s="22">
        <f>VLOOKUP(F341,[3]Relatório!$A$1:$AK$65536,29,0)</f>
        <v>44623</v>
      </c>
      <c r="U341" s="22">
        <v>44623</v>
      </c>
      <c r="V341" s="17" t="str">
        <f>VLOOKUP(A341,[2]ImportationMaterialProgrammingE!B:F,5,0)</f>
        <v>VERDE</v>
      </c>
      <c r="W341" s="22">
        <f>VLOOKUP(F341,[3]Relatório!$A$1:$AK$65536,33,0)</f>
        <v>44624</v>
      </c>
      <c r="X341" s="22">
        <v>44624</v>
      </c>
      <c r="Y341" s="18" t="e">
        <f>#N/A</f>
        <v>#N/A</v>
      </c>
      <c r="Z341" s="3" t="s">
        <v>458</v>
      </c>
      <c r="AA341" s="3" t="s">
        <v>584</v>
      </c>
      <c r="AB341" s="15" t="str">
        <f>VLOOKUP(A341,[2]ImportationMaterialProgrammingE!B:X,23,0)</f>
        <v>FINALIZADO</v>
      </c>
      <c r="AC341" s="1" t="str">
        <f>IF(AB341="DTA TRANSP","",VLOOKUP(A341,[2]ImportationMaterialProgrammingE!$B:$V,21,0))</f>
        <v>04/03/2022</v>
      </c>
      <c r="AD341" s="1" t="s">
        <v>611</v>
      </c>
      <c r="AE341" s="1" t="e">
        <f>#N/A</f>
        <v>#N/A</v>
      </c>
      <c r="AF341" s="22">
        <f>VLOOKUP(F341,[3]Relatório!$A$1:$AK$65536,36,0)</f>
        <v>44627</v>
      </c>
      <c r="AG341" s="22">
        <v>44627</v>
      </c>
      <c r="AH341" s="3" t="s">
        <v>457</v>
      </c>
      <c r="AJ341" s="24"/>
      <c r="AK341" s="24"/>
      <c r="AL341" s="24"/>
      <c r="AM341" s="24"/>
    </row>
    <row r="342" spans="1:39" hidden="1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VLOOKUP(A342,[2]ImportationMaterialProgrammingE!B$3:C$1048576,2,0)</f>
        <v xml:space="preserve">540201547 </v>
      </c>
      <c r="F342" s="40">
        <v>540201547</v>
      </c>
      <c r="G342" s="3" t="s">
        <v>585</v>
      </c>
      <c r="H342" s="3" t="s">
        <v>452</v>
      </c>
      <c r="I342" s="17" t="e">
        <f>#N/A</f>
        <v>#N/A</v>
      </c>
      <c r="J342" s="15" t="str">
        <f>IF(VLOOKUP(A342,[2]ImportationMaterialProgrammingE!B$4:U$1048576,20,0)=0,"",VLOOKUP(A342,[2]ImportationMaterialProgrammingE!B$4:U$1048576,20,0))</f>
        <v>23/03/2022</v>
      </c>
      <c r="K342" s="15" t="s">
        <v>626</v>
      </c>
      <c r="L342" s="15" t="str">
        <f>IF(VLOOKUP(A342,[2]ImportationMaterialProgrammingE!B$3:Y$1048576,24,0)&lt;&gt;"","Sim","Não")</f>
        <v>Sim</v>
      </c>
      <c r="M342" s="15" t="str">
        <f>IF(VLOOKUP(A342,[2]ImportationMaterialProgrammingE!B:X,23,0)="DTA TRANSP",VLOOKUP(A342,[2]ImportationMaterialProgrammingE!B:V,21,0),"")</f>
        <v/>
      </c>
      <c r="N342" s="15" t="str">
        <f>IF(VLOOKUP(A342,[2]ImportationMaterialProgrammingE!B:Y,24,0)=0,"",VLOOKUP(A342,[2]ImportationMaterialProgrammingE!B:Y,24,0))</f>
        <v>11/03/2022</v>
      </c>
      <c r="P342" s="3" t="e">
        <f>#N/A</f>
        <v>#N/A</v>
      </c>
      <c r="R342" s="3" t="s">
        <v>456</v>
      </c>
      <c r="S342" s="16" t="str">
        <f>VLOOKUP(A342,[2]ImportationMaterialProgrammingE!B:AN,39,0)</f>
        <v xml:space="preserve">          </v>
      </c>
      <c r="T342" s="22">
        <f>VLOOKUP(F342,[3]Relatório!$A$1:$AK$65536,29,0)</f>
        <v>44643</v>
      </c>
      <c r="U342" s="22">
        <v>44643</v>
      </c>
      <c r="V342" s="17" t="str">
        <f>VLOOKUP(A342,[2]ImportationMaterialProgrammingE!B:F,5,0)</f>
        <v/>
      </c>
      <c r="W342" s="22" t="str">
        <f>VLOOKUP(F342,[3]Relatório!$A$1:$AK$65536,33,0)</f>
        <v/>
      </c>
      <c r="X342" s="22" t="s">
        <v>587</v>
      </c>
      <c r="Y342" s="18" t="e">
        <f>#N/A</f>
        <v>#N/A</v>
      </c>
      <c r="Z342" s="3" t="s">
        <v>458</v>
      </c>
      <c r="AB342" s="15" t="str">
        <f>VLOOKUP(A342,[2]ImportationMaterialProgrammingE!B:X,23,0)</f>
        <v>DTA EADI</v>
      </c>
      <c r="AC342" s="1" t="str">
        <f>IF(AB342="DTA TRANSP","",VLOOKUP(A342,[2]ImportationMaterialProgrammingE!$B:$V,21,0))</f>
        <v/>
      </c>
      <c r="AD342" s="1" t="s">
        <v>587</v>
      </c>
      <c r="AE342" s="1" t="e">
        <f>#N/A</f>
        <v>#N/A</v>
      </c>
      <c r="AF342" s="22" t="str">
        <f>VLOOKUP(F342,[3]Relatório!$A$1:$AK$65536,36,0)</f>
        <v/>
      </c>
      <c r="AG342" s="22" t="s">
        <v>587</v>
      </c>
      <c r="AJ342" s="24"/>
      <c r="AK342" s="24"/>
      <c r="AL342" s="24"/>
      <c r="AM342" s="24"/>
    </row>
    <row r="343" spans="1:39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VLOOKUP(A343,[2]ImportationMaterialProgrammingE!B$3:C$1048576,2,0)</f>
        <v xml:space="preserve">540201548 </v>
      </c>
      <c r="F343" s="40">
        <v>540201548</v>
      </c>
      <c r="G343" s="3" t="s">
        <v>585</v>
      </c>
      <c r="H343" s="3" t="s">
        <v>452</v>
      </c>
      <c r="I343" s="17" t="e">
        <f>#N/A</f>
        <v>#N/A</v>
      </c>
      <c r="J343" s="15" t="str">
        <f>IF(VLOOKUP(A343,[2]ImportationMaterialProgrammingE!B$4:U$1048576,20,0)=0,"",VLOOKUP(A343,[2]ImportationMaterialProgrammingE!B$4:U$1048576,20,0))</f>
        <v>08/03/2022</v>
      </c>
      <c r="K343" s="15" t="s">
        <v>628</v>
      </c>
      <c r="L343" s="15" t="str">
        <f>IF(VLOOKUP(A343,[2]ImportationMaterialProgrammingE!B$3:Y$1048576,24,0)&lt;&gt;"","Sim","Não")</f>
        <v>Não</v>
      </c>
      <c r="M343" s="15" t="str">
        <f>IF(VLOOKUP(A343,[2]ImportationMaterialProgrammingE!B:X,23,0)="DTA TRANSP",VLOOKUP(A343,[2]ImportationMaterialProgrammingE!B:V,21,0),"")</f>
        <v/>
      </c>
      <c r="N343" s="15" t="str">
        <f>IF(VLOOKUP(A343,[2]ImportationMaterialProgrammingE!B:Y,24,0)=0,"",VLOOKUP(A343,[2]ImportationMaterialProgrammingE!B:Y,24,0))</f>
        <v/>
      </c>
      <c r="P343" s="3" t="e">
        <f>#N/A</f>
        <v>#N/A</v>
      </c>
      <c r="R343" s="3" t="s">
        <v>456</v>
      </c>
      <c r="S343" s="16" t="str">
        <f>VLOOKUP(A343,[2]ImportationMaterialProgrammingE!B:AN,39,0)</f>
        <v>2204072450</v>
      </c>
      <c r="T343" s="22">
        <f>VLOOKUP(F343,[3]Relatório!$A$1:$AK$65536,29,0)</f>
        <v>44623</v>
      </c>
      <c r="U343" s="22">
        <v>44623</v>
      </c>
      <c r="V343" s="17" t="str">
        <f>VLOOKUP(A343,[2]ImportationMaterialProgrammingE!B:F,5,0)</f>
        <v>VERDE</v>
      </c>
      <c r="W343" s="22">
        <f>VLOOKUP(F343,[3]Relatório!$A$1:$AK$65536,33,0)</f>
        <v>44624</v>
      </c>
      <c r="X343" s="22">
        <v>44624</v>
      </c>
      <c r="Y343" s="18" t="e">
        <f>#N/A</f>
        <v>#N/A</v>
      </c>
      <c r="Z343" s="3" t="s">
        <v>458</v>
      </c>
      <c r="AB343" s="15" t="str">
        <f>VLOOKUP(A343,[2]ImportationMaterialProgrammingE!B:X,23,0)</f>
        <v>FINALIZADO</v>
      </c>
      <c r="AC343" s="1" t="str">
        <f>IF(AB343="DTA TRANSP","",VLOOKUP(A343,[2]ImportationMaterialProgrammingE!$B:$V,21,0))</f>
        <v>08/03/2022</v>
      </c>
      <c r="AD343" s="1" t="s">
        <v>628</v>
      </c>
      <c r="AE343" s="1" t="e">
        <f>#N/A</f>
        <v>#N/A</v>
      </c>
      <c r="AF343" s="22">
        <f>VLOOKUP(F343,[3]Relatório!$A$1:$AK$65536,36,0)</f>
        <v>44628</v>
      </c>
      <c r="AG343" s="22">
        <v>44628</v>
      </c>
      <c r="AH343" s="3" t="s">
        <v>457</v>
      </c>
      <c r="AJ343" s="24"/>
      <c r="AK343" s="24"/>
      <c r="AL343" s="24"/>
      <c r="AM343" s="24"/>
    </row>
    <row r="344" spans="1:39" hidden="1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VLOOKUP(A344,[2]ImportationMaterialProgrammingE!B$3:C$1048576,2,0)</f>
        <v xml:space="preserve">540201549 </v>
      </c>
      <c r="F344" s="40">
        <v>540201549</v>
      </c>
      <c r="G344" s="3" t="s">
        <v>585</v>
      </c>
      <c r="H344" s="3" t="s">
        <v>452</v>
      </c>
      <c r="I344" s="17" t="e">
        <f>#N/A</f>
        <v>#N/A</v>
      </c>
      <c r="J344" s="15" t="str">
        <f>IF(VLOOKUP(A344,[2]ImportationMaterialProgrammingE!B$4:U$1048576,20,0)=0,"",VLOOKUP(A344,[2]ImportationMaterialProgrammingE!B$4:U$1048576,20,0))</f>
        <v>23/03/2022</v>
      </c>
      <c r="K344" s="15" t="s">
        <v>626</v>
      </c>
      <c r="L344" s="15" t="str">
        <f>IF(VLOOKUP(A344,[2]ImportationMaterialProgrammingE!B$3:Y$1048576,24,0)&lt;&gt;"","Sim","Não")</f>
        <v>Sim</v>
      </c>
      <c r="M344" s="15" t="str">
        <f>IF(VLOOKUP(A344,[2]ImportationMaterialProgrammingE!B:X,23,0)="DTA TRANSP",VLOOKUP(A344,[2]ImportationMaterialProgrammingE!B:V,21,0),"")</f>
        <v/>
      </c>
      <c r="N344" s="15" t="str">
        <f>IF(VLOOKUP(A344,[2]ImportationMaterialProgrammingE!B:Y,24,0)=0,"",VLOOKUP(A344,[2]ImportationMaterialProgrammingE!B:Y,24,0))</f>
        <v>11/03/2022</v>
      </c>
      <c r="P344" s="3" t="e">
        <f>#N/A</f>
        <v>#N/A</v>
      </c>
      <c r="R344" s="3" t="s">
        <v>586</v>
      </c>
      <c r="S344" s="16" t="str">
        <f>VLOOKUP(A344,[2]ImportationMaterialProgrammingE!B:AN,39,0)</f>
        <v xml:space="preserve">          </v>
      </c>
      <c r="T344" s="22">
        <f>VLOOKUP(F344,[3]Relatório!$A$1:$AK$65536,29,0)</f>
        <v>44642</v>
      </c>
      <c r="U344" s="22">
        <v>44642</v>
      </c>
      <c r="V344" s="17" t="str">
        <f>VLOOKUP(A344,[2]ImportationMaterialProgrammingE!B:F,5,0)</f>
        <v/>
      </c>
      <c r="W344" s="22">
        <f>VLOOKUP(F344,[3]Relatório!$A$1:$AK$65536,33,0)</f>
        <v>44642</v>
      </c>
      <c r="X344" s="22">
        <v>44642</v>
      </c>
      <c r="Y344" s="18" t="e">
        <f>#N/A</f>
        <v>#N/A</v>
      </c>
      <c r="Z344" s="3" t="s">
        <v>458</v>
      </c>
      <c r="AB344" s="15" t="str">
        <f>VLOOKUP(A344,[2]ImportationMaterialProgrammingE!B:X,23,0)</f>
        <v>DTA EADI</v>
      </c>
      <c r="AC344" s="1" t="str">
        <f>IF(AB344="DTA TRANSP","",VLOOKUP(A344,[2]ImportationMaterialProgrammingE!$B:$V,21,0))</f>
        <v/>
      </c>
      <c r="AD344" s="1" t="s">
        <v>587</v>
      </c>
      <c r="AE344" s="1" t="e">
        <f>#N/A</f>
        <v>#N/A</v>
      </c>
      <c r="AF344" s="22" t="str">
        <f>VLOOKUP(F344,[3]Relatório!$A$1:$AK$65536,36,0)</f>
        <v/>
      </c>
      <c r="AG344" s="22" t="s">
        <v>587</v>
      </c>
      <c r="AJ344" s="24"/>
      <c r="AK344" s="24"/>
      <c r="AL344" s="24"/>
      <c r="AM344" s="24"/>
    </row>
    <row r="345" spans="1:39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VLOOKUP(A345,[2]ImportationMaterialProgrammingE!B$3:C$1048576,2,0)</f>
        <v xml:space="preserve">540201551 </v>
      </c>
      <c r="F345" s="40">
        <v>540201551</v>
      </c>
      <c r="G345" s="3" t="s">
        <v>585</v>
      </c>
      <c r="H345" s="3" t="s">
        <v>452</v>
      </c>
      <c r="I345" s="17" t="e">
        <f>#N/A</f>
        <v>#N/A</v>
      </c>
      <c r="J345" s="15" t="str">
        <f>IF(VLOOKUP(A345,[2]ImportationMaterialProgrammingE!B$4:U$1048576,20,0)=0,"",VLOOKUP(A345,[2]ImportationMaterialProgrammingE!B$4:U$1048576,20,0))</f>
        <v>15/03/2022</v>
      </c>
      <c r="K345" s="15" t="s">
        <v>620</v>
      </c>
      <c r="L345" s="15" t="str">
        <f>IF(VLOOKUP(A345,[2]ImportationMaterialProgrammingE!B$3:Y$1048576,24,0)&lt;&gt;"","Sim","Não")</f>
        <v>Sim</v>
      </c>
      <c r="M345" s="15" t="str">
        <f>IF(VLOOKUP(A345,[2]ImportationMaterialProgrammingE!B:X,23,0)="DTA TRANSP",VLOOKUP(A345,[2]ImportationMaterialProgrammingE!B:V,21,0),"")</f>
        <v/>
      </c>
      <c r="N345" s="15" t="str">
        <f>IF(VLOOKUP(A345,[2]ImportationMaterialProgrammingE!B:Y,24,0)=0,"",VLOOKUP(A345,[2]ImportationMaterialProgrammingE!B:Y,24,0))</f>
        <v>11/03/2022</v>
      </c>
      <c r="P345" s="3" t="e">
        <f>#N/A</f>
        <v>#N/A</v>
      </c>
      <c r="R345" s="3" t="s">
        <v>586</v>
      </c>
      <c r="S345" s="16" t="str">
        <f>VLOOKUP(A345,[2]ImportationMaterialProgrammingE!B:AN,39,0)</f>
        <v>2204966150</v>
      </c>
      <c r="T345" s="22">
        <f>VLOOKUP(F345,[3]Relatório!$A$1:$AK$65536,29,0)</f>
        <v>44635</v>
      </c>
      <c r="U345" s="22">
        <v>44635</v>
      </c>
      <c r="V345" s="17" t="str">
        <f>VLOOKUP(A345,[2]ImportationMaterialProgrammingE!B:F,5,0)</f>
        <v>VERDE</v>
      </c>
      <c r="W345" s="22">
        <f>VLOOKUP(F345,[3]Relatório!$A$1:$AK$65536,33,0)</f>
        <v>44635</v>
      </c>
      <c r="X345" s="22">
        <v>44635</v>
      </c>
      <c r="Y345" s="18" t="e">
        <f>#N/A</f>
        <v>#N/A</v>
      </c>
      <c r="Z345" s="3" t="s">
        <v>458</v>
      </c>
      <c r="AB345" s="15" t="str">
        <f>VLOOKUP(A345,[2]ImportationMaterialProgrammingE!B:X,23,0)</f>
        <v>FINALIZADO</v>
      </c>
      <c r="AC345" s="1" t="str">
        <f>IF(AB345="DTA TRANSP","",VLOOKUP(A345,[2]ImportationMaterialProgrammingE!$B:$V,21,0))</f>
        <v>15/03/2022</v>
      </c>
      <c r="AD345" s="1" t="s">
        <v>620</v>
      </c>
      <c r="AE345" s="1" t="e">
        <f>#N/A</f>
        <v>#N/A</v>
      </c>
      <c r="AF345" s="22">
        <f>VLOOKUP(F345,[3]Relatório!$A$1:$AK$65536,36,0)</f>
        <v>44638</v>
      </c>
      <c r="AG345" s="22">
        <v>44638</v>
      </c>
      <c r="AJ345" s="24"/>
      <c r="AK345" s="24"/>
      <c r="AL345" s="24"/>
      <c r="AM345" s="24"/>
    </row>
    <row r="346" spans="1:39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VLOOKUP(A346,[2]ImportationMaterialProgrammingE!B$3:C$1048576,2,0)</f>
        <v xml:space="preserve">540201550 </v>
      </c>
      <c r="F346" s="40">
        <v>540201550</v>
      </c>
      <c r="G346" s="3" t="s">
        <v>585</v>
      </c>
      <c r="H346" s="3" t="s">
        <v>452</v>
      </c>
      <c r="I346" s="17" t="e">
        <f>#N/A</f>
        <v>#N/A</v>
      </c>
      <c r="J346" s="15" t="str">
        <f>IF(VLOOKUP(A346,[2]ImportationMaterialProgrammingE!B$4:U$1048576,20,0)=0,"",VLOOKUP(A346,[2]ImportationMaterialProgrammingE!B$4:U$1048576,20,0))</f>
        <v>23/02/2022</v>
      </c>
      <c r="K346" s="15" t="s">
        <v>603</v>
      </c>
      <c r="L346" s="15" t="str">
        <f>IF(VLOOKUP(A346,[2]ImportationMaterialProgrammingE!B$3:Y$1048576,24,0)&lt;&gt;"","Sim","Não")</f>
        <v>Não</v>
      </c>
      <c r="M346" s="15" t="str">
        <f>IF(VLOOKUP(A346,[2]ImportationMaterialProgrammingE!B:X,23,0)="DTA TRANSP",VLOOKUP(A346,[2]ImportationMaterialProgrammingE!B:V,21,0),"")</f>
        <v/>
      </c>
      <c r="N346" s="15" t="str">
        <f>IF(VLOOKUP(A346,[2]ImportationMaterialProgrammingE!B:Y,24,0)=0,"",VLOOKUP(A346,[2]ImportationMaterialProgrammingE!B:Y,24,0))</f>
        <v/>
      </c>
      <c r="P346" s="3" t="e">
        <f>#N/A</f>
        <v>#N/A</v>
      </c>
      <c r="R346" s="3" t="s">
        <v>456</v>
      </c>
      <c r="S346" s="16" t="str">
        <f>VLOOKUP(A346,[2]ImportationMaterialProgrammingE!B:AN,39,0)</f>
        <v>2203846126</v>
      </c>
      <c r="T346" s="22">
        <f>VLOOKUP(F346,[3]Relatório!$A$1:$AK$65536,29,0)</f>
        <v>44617</v>
      </c>
      <c r="U346" s="22">
        <v>44617</v>
      </c>
      <c r="V346" s="17" t="str">
        <f>VLOOKUP(A346,[2]ImportationMaterialProgrammingE!B:F,5,0)</f>
        <v>VERDE</v>
      </c>
      <c r="W346" s="22">
        <f>VLOOKUP(F346,[3]Relatório!$A$1:$AK$65536,33,0)</f>
        <v>44623</v>
      </c>
      <c r="X346" s="22">
        <v>44623</v>
      </c>
      <c r="Y346" s="18" t="e">
        <f>#N/A</f>
        <v>#N/A</v>
      </c>
      <c r="Z346" s="3" t="s">
        <v>458</v>
      </c>
      <c r="AB346" s="15" t="str">
        <f>VLOOKUP(A346,[2]ImportationMaterialProgrammingE!B:X,23,0)</f>
        <v>FINALIZADO</v>
      </c>
      <c r="AC346" s="1" t="str">
        <f>IF(AB346="DTA TRANSP","",VLOOKUP(A346,[2]ImportationMaterialProgrammingE!$B:$V,21,0))</f>
        <v>03/03/2022</v>
      </c>
      <c r="AD346" s="1" t="s">
        <v>618</v>
      </c>
      <c r="AE346" s="1" t="e">
        <f>#N/A</f>
        <v>#N/A</v>
      </c>
      <c r="AF346" s="22">
        <f>VLOOKUP(F346,[3]Relatório!$A$1:$AK$65536,36,0)</f>
        <v>44623</v>
      </c>
      <c r="AG346" s="22">
        <v>44623</v>
      </c>
      <c r="AH346" s="3" t="s">
        <v>457</v>
      </c>
      <c r="AJ346" s="24"/>
      <c r="AK346" s="24"/>
      <c r="AL346" s="24"/>
      <c r="AM346" s="24"/>
    </row>
    <row r="347" spans="1:39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VLOOKUP(A347,[2]ImportationMaterialProgrammingE!B$3:C$1048576,2,0)</f>
        <v xml:space="preserve">540201473 </v>
      </c>
      <c r="F347" s="40">
        <v>540201473</v>
      </c>
      <c r="G347" s="3" t="s">
        <v>585</v>
      </c>
      <c r="H347" s="3" t="s">
        <v>452</v>
      </c>
      <c r="I347" s="17" t="e">
        <f>#N/A</f>
        <v>#N/A</v>
      </c>
      <c r="J347" s="15" t="str">
        <f>IF(VLOOKUP(A347,[2]ImportationMaterialProgrammingE!B$4:U$1048576,20,0)=0,"",VLOOKUP(A347,[2]ImportationMaterialProgrammingE!B$4:U$1048576,20,0))</f>
        <v>14/03/2022</v>
      </c>
      <c r="K347" s="15" t="s">
        <v>631</v>
      </c>
      <c r="L347" s="15" t="str">
        <f>IF(VLOOKUP(A347,[2]ImportationMaterialProgrammingE!B$3:Y$1048576,24,0)&lt;&gt;"","Sim","Não")</f>
        <v>Não</v>
      </c>
      <c r="M347" s="15" t="str">
        <f>IF(VLOOKUP(A347,[2]ImportationMaterialProgrammingE!B:X,23,0)="DTA TRANSP",VLOOKUP(A347,[2]ImportationMaterialProgrammingE!B:V,21,0),"")</f>
        <v/>
      </c>
      <c r="N347" s="15" t="str">
        <f>IF(VLOOKUP(A347,[2]ImportationMaterialProgrammingE!B:Y,24,0)=0,"",VLOOKUP(A347,[2]ImportationMaterialProgrammingE!B:Y,24,0))</f>
        <v/>
      </c>
      <c r="P347" s="3" t="e">
        <f>#N/A</f>
        <v>#N/A</v>
      </c>
      <c r="R347" s="3" t="s">
        <v>456</v>
      </c>
      <c r="S347" s="16" t="str">
        <f>VLOOKUP(A347,[2]ImportationMaterialProgrammingE!B:AN,39,0)</f>
        <v>2204533105</v>
      </c>
      <c r="T347" s="22">
        <f>VLOOKUP(F347,[3]Relatório!$A$1:$AK$65536,29,0)</f>
        <v>44629</v>
      </c>
      <c r="U347" s="22">
        <v>44629</v>
      </c>
      <c r="V347" s="17" t="str">
        <f>VLOOKUP(A347,[2]ImportationMaterialProgrammingE!B:F,5,0)</f>
        <v>VERDE</v>
      </c>
      <c r="W347" s="22">
        <f>VLOOKUP(F347,[3]Relatório!$A$1:$AK$65536,33,0)</f>
        <v>44629</v>
      </c>
      <c r="X347" s="22">
        <v>44629</v>
      </c>
      <c r="Y347" s="18" t="e">
        <f>#N/A</f>
        <v>#N/A</v>
      </c>
      <c r="AB347" s="15" t="str">
        <f>VLOOKUP(A347,[2]ImportationMaterialProgrammingE!B:X,23,0)</f>
        <v>FINALIZADO</v>
      </c>
      <c r="AC347" s="1" t="str">
        <f>IF(AB347="DTA TRANSP","",VLOOKUP(A347,[2]ImportationMaterialProgrammingE!$B:$V,21,0))</f>
        <v>10/03/2022</v>
      </c>
      <c r="AD347" s="1" t="s">
        <v>610</v>
      </c>
      <c r="AE347" s="1" t="e">
        <f>#N/A</f>
        <v>#N/A</v>
      </c>
      <c r="AF347" s="22">
        <f>VLOOKUP(F347,[3]Relatório!$A$1:$AK$65536,36,0)</f>
        <v>44629</v>
      </c>
      <c r="AG347" s="22">
        <v>44629</v>
      </c>
      <c r="AH347" s="3" t="s">
        <v>457</v>
      </c>
      <c r="AJ347" s="24"/>
      <c r="AK347" s="24"/>
      <c r="AL347" s="24"/>
      <c r="AM347" s="24"/>
    </row>
    <row r="348" spans="1:39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VLOOKUP(A348,[2]ImportationMaterialProgrammingE!B$3:C$1048576,2,0)</f>
        <v xml:space="preserve">540201552 </v>
      </c>
      <c r="F348" s="40">
        <v>540201552</v>
      </c>
      <c r="G348" s="3" t="s">
        <v>585</v>
      </c>
      <c r="H348" s="3" t="s">
        <v>452</v>
      </c>
      <c r="I348" s="17" t="e">
        <f>#N/A</f>
        <v>#N/A</v>
      </c>
      <c r="J348" s="15" t="str">
        <f>IF(VLOOKUP(A348,[2]ImportationMaterialProgrammingE!B$4:U$1048576,20,0)=0,"",VLOOKUP(A348,[2]ImportationMaterialProgrammingE!B$4:U$1048576,20,0))</f>
        <v/>
      </c>
      <c r="K348" s="15" t="s">
        <v>587</v>
      </c>
      <c r="L348" s="15" t="str">
        <f>IF(VLOOKUP(A348,[2]ImportationMaterialProgrammingE!B$3:Y$1048576,24,0)&lt;&gt;"","Sim","Não")</f>
        <v>Não</v>
      </c>
      <c r="M348" s="15" t="str">
        <f>IF(VLOOKUP(A348,[2]ImportationMaterialProgrammingE!B:X,23,0)="DTA TRANSP",VLOOKUP(A348,[2]ImportationMaterialProgrammingE!B:V,21,0),"")</f>
        <v/>
      </c>
      <c r="N348" s="15" t="str">
        <f>IF(VLOOKUP(A348,[2]ImportationMaterialProgrammingE!B:Y,24,0)=0,"",VLOOKUP(A348,[2]ImportationMaterialProgrammingE!B:Y,24,0))</f>
        <v/>
      </c>
      <c r="P348" s="3" t="e">
        <f>#N/A</f>
        <v>#N/A</v>
      </c>
      <c r="R348" s="3" t="s">
        <v>586</v>
      </c>
      <c r="S348" s="16" t="str">
        <f>VLOOKUP(A348,[2]ImportationMaterialProgrammingE!B:AN,39,0)</f>
        <v>2204748675</v>
      </c>
      <c r="T348" s="22">
        <f>VLOOKUP(F348,[3]Relatório!$A$1:$AK$65536,29,0)</f>
        <v>44631</v>
      </c>
      <c r="U348" s="22">
        <v>44631</v>
      </c>
      <c r="V348" s="17" t="str">
        <f>VLOOKUP(A348,[2]ImportationMaterialProgrammingE!B:F,5,0)</f>
        <v>VERDE</v>
      </c>
      <c r="W348" s="22">
        <f>VLOOKUP(F348,[3]Relatório!$A$1:$AK$65536,33,0)</f>
        <v>44634</v>
      </c>
      <c r="X348" s="22">
        <v>44634</v>
      </c>
      <c r="Y348" s="18" t="e">
        <f>#N/A</f>
        <v>#N/A</v>
      </c>
      <c r="Z348" s="3" t="s">
        <v>458</v>
      </c>
      <c r="AB348" s="15" t="str">
        <f>VLOOKUP(A348,[2]ImportationMaterialProgrammingE!B:X,23,0)</f>
        <v/>
      </c>
      <c r="AC348" s="1" t="str">
        <f>IF(AB348="DTA TRANSP","",VLOOKUP(A348,[2]ImportationMaterialProgrammingE!$B:$V,21,0))</f>
        <v/>
      </c>
      <c r="AD348" s="1" t="s">
        <v>587</v>
      </c>
      <c r="AE348" s="1" t="e">
        <f>#N/A</f>
        <v>#N/A</v>
      </c>
      <c r="AF348" s="22">
        <f>VLOOKUP(F348,[3]Relatório!$A$1:$AK$65536,36,0)</f>
        <v>44636</v>
      </c>
      <c r="AG348" s="22">
        <v>44636</v>
      </c>
      <c r="AJ348" s="24"/>
      <c r="AK348" s="24"/>
      <c r="AL348" s="24"/>
      <c r="AM348" s="24"/>
    </row>
    <row r="349" spans="1:39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VLOOKUP(A349,[2]ImportationMaterialProgrammingE!B$3:C$1048576,2,0)</f>
        <v xml:space="preserve">540201553 </v>
      </c>
      <c r="F349" s="40">
        <v>540201553</v>
      </c>
      <c r="G349" s="3" t="s">
        <v>585</v>
      </c>
      <c r="H349" s="3" t="s">
        <v>452</v>
      </c>
      <c r="I349" s="17" t="e">
        <f>#N/A</f>
        <v>#N/A</v>
      </c>
      <c r="J349" s="15" t="str">
        <f>IF(VLOOKUP(A349,[2]ImportationMaterialProgrammingE!B$4:U$1048576,20,0)=0,"",VLOOKUP(A349,[2]ImportationMaterialProgrammingE!B$4:U$1048576,20,0))</f>
        <v>07/03/2022</v>
      </c>
      <c r="K349" s="15" t="s">
        <v>629</v>
      </c>
      <c r="L349" s="15" t="str">
        <f>IF(VLOOKUP(A349,[2]ImportationMaterialProgrammingE!B$3:Y$1048576,24,0)&lt;&gt;"","Sim","Não")</f>
        <v>Não</v>
      </c>
      <c r="M349" s="15" t="str">
        <f>IF(VLOOKUP(A349,[2]ImportationMaterialProgrammingE!B:X,23,0)="DTA TRANSP",VLOOKUP(A349,[2]ImportationMaterialProgrammingE!B:V,21,0),"")</f>
        <v/>
      </c>
      <c r="N349" s="15" t="str">
        <f>IF(VLOOKUP(A349,[2]ImportationMaterialProgrammingE!B:Y,24,0)=0,"",VLOOKUP(A349,[2]ImportationMaterialProgrammingE!B:Y,24,0))</f>
        <v/>
      </c>
      <c r="P349" s="3" t="e">
        <f>#N/A</f>
        <v>#N/A</v>
      </c>
      <c r="R349" s="3" t="s">
        <v>456</v>
      </c>
      <c r="S349" s="16" t="str">
        <f>VLOOKUP(A349,[2]ImportationMaterialProgrammingE!B:AN,39,0)</f>
        <v>2204072396</v>
      </c>
      <c r="T349" s="22">
        <f>VLOOKUP(F349,[3]Relatório!$A$1:$AK$65536,29,0)</f>
        <v>44623</v>
      </c>
      <c r="U349" s="22">
        <v>44623</v>
      </c>
      <c r="V349" s="17" t="str">
        <f>VLOOKUP(A349,[2]ImportationMaterialProgrammingE!B:F,5,0)</f>
        <v>VERDE</v>
      </c>
      <c r="W349" s="22">
        <f>VLOOKUP(F349,[3]Relatório!$A$1:$AK$65536,33,0)</f>
        <v>44624</v>
      </c>
      <c r="X349" s="22">
        <v>44624</v>
      </c>
      <c r="Y349" s="18" t="e">
        <f>#N/A</f>
        <v>#N/A</v>
      </c>
      <c r="Z349" s="3" t="s">
        <v>458</v>
      </c>
      <c r="AA349" s="3" t="s">
        <v>584</v>
      </c>
      <c r="AB349" s="15" t="str">
        <f>VLOOKUP(A349,[2]ImportationMaterialProgrammingE!B:X,23,0)</f>
        <v>FINALIZADO</v>
      </c>
      <c r="AC349" s="1" t="str">
        <f>IF(AB349="DTA TRANSP","",VLOOKUP(A349,[2]ImportationMaterialProgrammingE!$B:$V,21,0))</f>
        <v>07/03/2022</v>
      </c>
      <c r="AD349" s="1" t="s">
        <v>629</v>
      </c>
      <c r="AE349" s="1" t="e">
        <f>#N/A</f>
        <v>#N/A</v>
      </c>
      <c r="AF349" s="22">
        <f>VLOOKUP(F349,[3]Relatório!$A$1:$AK$65536,36,0)</f>
        <v>44627</v>
      </c>
      <c r="AG349" s="22">
        <v>44627</v>
      </c>
      <c r="AH349" s="3" t="s">
        <v>457</v>
      </c>
      <c r="AJ349" s="24"/>
      <c r="AK349" s="24"/>
      <c r="AL349" s="24"/>
      <c r="AM349" s="24"/>
    </row>
    <row r="350" spans="1:39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VLOOKUP(A350,[2]ImportationMaterialProgrammingE!B$3:C$1048576,2,0)</f>
        <v xml:space="preserve">540201554 </v>
      </c>
      <c r="F350" s="40">
        <v>540201554</v>
      </c>
      <c r="G350" s="3" t="s">
        <v>585</v>
      </c>
      <c r="H350" s="3" t="s">
        <v>452</v>
      </c>
      <c r="I350" s="17" t="e">
        <f>#N/A</f>
        <v>#N/A</v>
      </c>
      <c r="J350" s="15" t="str">
        <f>IF(VLOOKUP(A350,[2]ImportationMaterialProgrammingE!B$4:U$1048576,20,0)=0,"",VLOOKUP(A350,[2]ImportationMaterialProgrammingE!B$4:U$1048576,20,0))</f>
        <v>11/03/2022</v>
      </c>
      <c r="K350" s="15" t="s">
        <v>607</v>
      </c>
      <c r="L350" s="15" t="str">
        <f>IF(VLOOKUP(A350,[2]ImportationMaterialProgrammingE!B$3:Y$1048576,24,0)&lt;&gt;"","Sim","Não")</f>
        <v>Não</v>
      </c>
      <c r="M350" s="15" t="str">
        <f>IF(VLOOKUP(A350,[2]ImportationMaterialProgrammingE!B:X,23,0)="DTA TRANSP",VLOOKUP(A350,[2]ImportationMaterialProgrammingE!B:V,21,0),"")</f>
        <v/>
      </c>
      <c r="N350" s="15" t="str">
        <f>IF(VLOOKUP(A350,[2]ImportationMaterialProgrammingE!B:Y,24,0)=0,"",VLOOKUP(A350,[2]ImportationMaterialProgrammingE!B:Y,24,0))</f>
        <v/>
      </c>
      <c r="P350" s="3" t="e">
        <f>#N/A</f>
        <v>#N/A</v>
      </c>
      <c r="R350" s="3" t="s">
        <v>456</v>
      </c>
      <c r="S350" s="16" t="str">
        <f>VLOOKUP(A350,[2]ImportationMaterialProgrammingE!B:AN,39,0)</f>
        <v>2204966974</v>
      </c>
      <c r="T350" s="22">
        <f>VLOOKUP(F350,[3]Relatório!$A$1:$AK$65536,29,0)</f>
        <v>44635</v>
      </c>
      <c r="U350" s="22">
        <v>44635</v>
      </c>
      <c r="V350" s="17" t="str">
        <f>VLOOKUP(A350,[2]ImportationMaterialProgrammingE!B:F,5,0)</f>
        <v>VERDE</v>
      </c>
      <c r="W350" s="22">
        <f>VLOOKUP(F350,[3]Relatório!$A$1:$AK$65536,33,0)</f>
        <v>44635</v>
      </c>
      <c r="X350" s="22">
        <v>44635</v>
      </c>
      <c r="Y350" s="18" t="e">
        <f>#N/A</f>
        <v>#N/A</v>
      </c>
      <c r="Z350" s="3" t="s">
        <v>458</v>
      </c>
      <c r="AB350" s="15" t="str">
        <f>VLOOKUP(A350,[2]ImportationMaterialProgrammingE!B:X,23,0)</f>
        <v>FINALIZADO</v>
      </c>
      <c r="AC350" s="1" t="str">
        <f>IF(AB350="DTA TRANSP","",VLOOKUP(A350,[2]ImportationMaterialProgrammingE!$B:$V,21,0))</f>
        <v>15/03/2022</v>
      </c>
      <c r="AD350" s="1" t="s">
        <v>620</v>
      </c>
      <c r="AE350" s="1" t="e">
        <f>#N/A</f>
        <v>#N/A</v>
      </c>
      <c r="AF350" s="22">
        <f>VLOOKUP(F350,[3]Relatório!$A$1:$AK$65536,36,0)</f>
        <v>44638</v>
      </c>
      <c r="AG350" s="22">
        <v>44638</v>
      </c>
      <c r="AJ350" s="24"/>
      <c r="AK350" s="24"/>
      <c r="AL350" s="24"/>
      <c r="AM350" s="24"/>
    </row>
    <row r="351" spans="1:39" hidden="1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VLOOKUP(A351,[2]ImportationMaterialProgrammingE!B$3:C$1048576,2,0)</f>
        <v xml:space="preserve">540201556 </v>
      </c>
      <c r="F351" s="40">
        <v>540201556</v>
      </c>
      <c r="G351" s="3" t="s">
        <v>585</v>
      </c>
      <c r="H351" s="3" t="s">
        <v>452</v>
      </c>
      <c r="I351" s="17" t="e">
        <f>#N/A</f>
        <v>#N/A</v>
      </c>
      <c r="J351" s="15" t="str">
        <f>IF(VLOOKUP(A351,[2]ImportationMaterialProgrammingE!B$4:U$1048576,20,0)=0,"",VLOOKUP(A351,[2]ImportationMaterialProgrammingE!B$4:U$1048576,20,0))</f>
        <v/>
      </c>
      <c r="K351" s="15" t="s">
        <v>587</v>
      </c>
      <c r="L351" s="15" t="str">
        <f>IF(VLOOKUP(A351,[2]ImportationMaterialProgrammingE!B$3:Y$1048576,24,0)&lt;&gt;"","Sim","Não")</f>
        <v>Sim</v>
      </c>
      <c r="M351" s="15" t="str">
        <f>IF(VLOOKUP(A351,[2]ImportationMaterialProgrammingE!B:X,23,0)="DTA TRANSP",VLOOKUP(A351,[2]ImportationMaterialProgrammingE!B:V,21,0),"")</f>
        <v/>
      </c>
      <c r="N351" s="15" t="str">
        <f>IF(VLOOKUP(A351,[2]ImportationMaterialProgrammingE!B:Y,24,0)=0,"",VLOOKUP(A351,[2]ImportationMaterialProgrammingE!B:Y,24,0))</f>
        <v>11/03/2022</v>
      </c>
      <c r="P351" s="3" t="e">
        <f>#N/A</f>
        <v>#N/A</v>
      </c>
      <c r="R351" s="3" t="s">
        <v>586</v>
      </c>
      <c r="S351" s="16" t="str">
        <f>VLOOKUP(A351,[2]ImportationMaterialProgrammingE!B:AN,39,0)</f>
        <v xml:space="preserve">          </v>
      </c>
      <c r="T351" s="22">
        <f>VLOOKUP(F351,[3]Relatório!$A$1:$AK$65536,29,0)</f>
        <v>44642</v>
      </c>
      <c r="U351" s="22">
        <v>44642</v>
      </c>
      <c r="V351" s="17" t="str">
        <f>VLOOKUP(A351,[2]ImportationMaterialProgrammingE!B:F,5,0)</f>
        <v/>
      </c>
      <c r="W351" s="22">
        <f>VLOOKUP(F351,[3]Relatório!$A$1:$AK$65536,33,0)</f>
        <v>44643</v>
      </c>
      <c r="X351" s="22">
        <v>44643</v>
      </c>
      <c r="Y351" s="18" t="e">
        <f>#N/A</f>
        <v>#N/A</v>
      </c>
      <c r="Z351" s="3" t="s">
        <v>458</v>
      </c>
      <c r="AB351" s="15" t="str">
        <f>VLOOKUP(A351,[2]ImportationMaterialProgrammingE!B:X,23,0)</f>
        <v>DTA EADI</v>
      </c>
      <c r="AC351" s="1" t="str">
        <f>IF(AB351="DTA TRANSP","",VLOOKUP(A351,[2]ImportationMaterialProgrammingE!$B:$V,21,0))</f>
        <v/>
      </c>
      <c r="AD351" s="1" t="s">
        <v>587</v>
      </c>
      <c r="AE351" s="1" t="e">
        <f>#N/A</f>
        <v>#N/A</v>
      </c>
      <c r="AF351" s="22" t="str">
        <f>VLOOKUP(F351,[3]Relatório!$A$1:$AK$65536,36,0)</f>
        <v/>
      </c>
      <c r="AG351" s="22" t="s">
        <v>587</v>
      </c>
      <c r="AJ351" s="24"/>
      <c r="AK351" s="24"/>
      <c r="AL351" s="24"/>
      <c r="AM351" s="24"/>
    </row>
    <row r="352" spans="1:39" hidden="1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VLOOKUP(A352,[2]ImportationMaterialProgrammingE!B$3:C$1048576,2,0)</f>
        <v xml:space="preserve">540201557 </v>
      </c>
      <c r="F352" s="40">
        <v>540201557</v>
      </c>
      <c r="G352" s="3" t="s">
        <v>585</v>
      </c>
      <c r="H352" s="3" t="s">
        <v>452</v>
      </c>
      <c r="I352" s="17" t="e">
        <f>#N/A</f>
        <v>#N/A</v>
      </c>
      <c r="J352" s="15" t="str">
        <f>IF(VLOOKUP(A352,[2]ImportationMaterialProgrammingE!B$4:U$1048576,20,0)=0,"",VLOOKUP(A352,[2]ImportationMaterialProgrammingE!B$4:U$1048576,20,0))</f>
        <v/>
      </c>
      <c r="K352" s="15" t="s">
        <v>587</v>
      </c>
      <c r="L352" s="15" t="str">
        <f>IF(VLOOKUP(A352,[2]ImportationMaterialProgrammingE!B$3:Y$1048576,24,0)&lt;&gt;"","Sim","Não")</f>
        <v>Sim</v>
      </c>
      <c r="M352" s="15" t="str">
        <f>IF(VLOOKUP(A352,[2]ImportationMaterialProgrammingE!B:X,23,0)="DTA TRANSP",VLOOKUP(A352,[2]ImportationMaterialProgrammingE!B:V,21,0),"")</f>
        <v/>
      </c>
      <c r="N352" s="15" t="str">
        <f>IF(VLOOKUP(A352,[2]ImportationMaterialProgrammingE!B:Y,24,0)=0,"",VLOOKUP(A352,[2]ImportationMaterialProgrammingE!B:Y,24,0))</f>
        <v>14/03/2022</v>
      </c>
      <c r="P352" s="3" t="e">
        <f>#N/A</f>
        <v>#N/A</v>
      </c>
      <c r="R352" s="3" t="s">
        <v>586</v>
      </c>
      <c r="S352" s="16" t="str">
        <f>VLOOKUP(A352,[2]ImportationMaterialProgrammingE!B:AN,39,0)</f>
        <v xml:space="preserve">          </v>
      </c>
      <c r="T352" s="22" t="str">
        <f>VLOOKUP(F352,[3]Relatório!$A$1:$AK$65536,29,0)</f>
        <v/>
      </c>
      <c r="U352" s="22" t="s">
        <v>587</v>
      </c>
      <c r="V352" s="17" t="str">
        <f>VLOOKUP(A352,[2]ImportationMaterialProgrammingE!B:F,5,0)</f>
        <v/>
      </c>
      <c r="W352" s="22" t="str">
        <f>VLOOKUP(F352,[3]Relatório!$A$1:$AK$65536,33,0)</f>
        <v/>
      </c>
      <c r="X352" s="22" t="s">
        <v>587</v>
      </c>
      <c r="Y352" s="18" t="e">
        <f>#N/A</f>
        <v>#N/A</v>
      </c>
      <c r="Z352" s="3" t="s">
        <v>458</v>
      </c>
      <c r="AB352" s="15" t="str">
        <f>VLOOKUP(A352,[2]ImportationMaterialProgrammingE!B:X,23,0)</f>
        <v>DTA EADI</v>
      </c>
      <c r="AC352" s="1" t="str">
        <f>IF(AB352="DTA TRANSP","",VLOOKUP(A352,[2]ImportationMaterialProgrammingE!$B:$V,21,0))</f>
        <v/>
      </c>
      <c r="AD352" s="1" t="s">
        <v>587</v>
      </c>
      <c r="AE352" s="1" t="e">
        <f>#N/A</f>
        <v>#N/A</v>
      </c>
      <c r="AF352" s="22" t="str">
        <f>VLOOKUP(F352,[3]Relatório!$A$1:$AK$65536,36,0)</f>
        <v/>
      </c>
      <c r="AG352" s="22" t="s">
        <v>587</v>
      </c>
      <c r="AJ352" s="24"/>
      <c r="AK352" s="24"/>
      <c r="AL352" s="24"/>
      <c r="AM352" s="24"/>
    </row>
    <row r="353" spans="1:39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VLOOKUP(A353,[2]ImportationMaterialProgrammingE!B$3:C$1048576,2,0)</f>
        <v xml:space="preserve">540201558 </v>
      </c>
      <c r="F353" s="40">
        <v>540201558</v>
      </c>
      <c r="G353" s="3" t="s">
        <v>585</v>
      </c>
      <c r="H353" s="3" t="s">
        <v>452</v>
      </c>
      <c r="I353" s="17" t="e">
        <f>#N/A</f>
        <v>#N/A</v>
      </c>
      <c r="J353" s="15" t="str">
        <f>IF(VLOOKUP(A353,[2]ImportationMaterialProgrammingE!B$4:U$1048576,20,0)=0,"",VLOOKUP(A353,[2]ImportationMaterialProgrammingE!B$4:U$1048576,20,0))</f>
        <v>21/03/2022</v>
      </c>
      <c r="K353" s="15" t="s">
        <v>612</v>
      </c>
      <c r="L353" s="15" t="str">
        <f>IF(VLOOKUP(A353,[2]ImportationMaterialProgrammingE!B$3:Y$1048576,24,0)&lt;&gt;"","Sim","Não")</f>
        <v>Não</v>
      </c>
      <c r="M353" s="15" t="str">
        <f>IF(VLOOKUP(A353,[2]ImportationMaterialProgrammingE!B:X,23,0)="DTA TRANSP",VLOOKUP(A353,[2]ImportationMaterialProgrammingE!B:V,21,0),"")</f>
        <v/>
      </c>
      <c r="N353" s="15" t="str">
        <f>IF(VLOOKUP(A353,[2]ImportationMaterialProgrammingE!B:Y,24,0)=0,"",VLOOKUP(A353,[2]ImportationMaterialProgrammingE!B:Y,24,0))</f>
        <v/>
      </c>
      <c r="P353" s="3" t="e">
        <f>#N/A</f>
        <v>#N/A</v>
      </c>
      <c r="R353" s="3" t="s">
        <v>456</v>
      </c>
      <c r="S353" s="16" t="str">
        <f>VLOOKUP(A353,[2]ImportationMaterialProgrammingE!B:AN,39,0)</f>
        <v>2204730440</v>
      </c>
      <c r="T353" s="22">
        <f>VLOOKUP(F353,[3]Relatório!$A$1:$AK$65536,29,0)</f>
        <v>44631</v>
      </c>
      <c r="U353" s="22">
        <v>44631</v>
      </c>
      <c r="V353" s="17" t="str">
        <f>VLOOKUP(A353,[2]ImportationMaterialProgrammingE!B:F,5,0)</f>
        <v>VERDE</v>
      </c>
      <c r="W353" s="22">
        <f>VLOOKUP(F353,[3]Relatório!$A$1:$AK$65536,33,0)</f>
        <v>44631</v>
      </c>
      <c r="X353" s="22">
        <v>44631</v>
      </c>
      <c r="Y353" s="18" t="e">
        <f>#N/A</f>
        <v>#N/A</v>
      </c>
      <c r="Z353" s="3" t="s">
        <v>458</v>
      </c>
      <c r="AB353" s="15" t="str">
        <f>VLOOKUP(A353,[2]ImportationMaterialProgrammingE!B:X,23,0)</f>
        <v>MBB</v>
      </c>
      <c r="AC353" s="1" t="str">
        <f>IF(AB353="DTA TRANSP","",VLOOKUP(A353,[2]ImportationMaterialProgrammingE!$B:$V,21,0))</f>
        <v>21/03/2022</v>
      </c>
      <c r="AD353" s="1" t="s">
        <v>612</v>
      </c>
      <c r="AE353" s="1" t="e">
        <f>#N/A</f>
        <v>#N/A</v>
      </c>
      <c r="AF353" s="22">
        <f>VLOOKUP(F353,[3]Relatório!$A$1:$AK$65536,36,0)</f>
        <v>44634</v>
      </c>
      <c r="AG353" s="22">
        <v>44634</v>
      </c>
      <c r="AH353" s="3" t="s">
        <v>457</v>
      </c>
      <c r="AJ353" s="24"/>
      <c r="AK353" s="24"/>
      <c r="AL353" s="24"/>
      <c r="AM353" s="24"/>
    </row>
    <row r="354" spans="1:39" hidden="1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VLOOKUP(A354,[2]ImportationMaterialProgrammingE!B$3:C$1048576,2,0)</f>
        <v xml:space="preserve">540201559 </v>
      </c>
      <c r="F354" s="40">
        <v>540201559</v>
      </c>
      <c r="G354" s="3" t="s">
        <v>585</v>
      </c>
      <c r="H354" s="3" t="s">
        <v>452</v>
      </c>
      <c r="I354" s="17" t="e">
        <f>#N/A</f>
        <v>#N/A</v>
      </c>
      <c r="J354" s="15" t="str">
        <f>IF(VLOOKUP(A354,[2]ImportationMaterialProgrammingE!B$4:U$1048576,20,0)=0,"",VLOOKUP(A354,[2]ImportationMaterialProgrammingE!B$4:U$1048576,20,0))</f>
        <v/>
      </c>
      <c r="K354" s="15" t="s">
        <v>587</v>
      </c>
      <c r="L354" s="15" t="str">
        <f>IF(VLOOKUP(A354,[2]ImportationMaterialProgrammingE!B$3:Y$1048576,24,0)&lt;&gt;"","Sim","Não")</f>
        <v>Não</v>
      </c>
      <c r="M354" s="15" t="str">
        <f>IF(VLOOKUP(A354,[2]ImportationMaterialProgrammingE!B:X,23,0)="DTA TRANSP",VLOOKUP(A354,[2]ImportationMaterialProgrammingE!B:V,21,0),"")</f>
        <v>24/03/2022</v>
      </c>
      <c r="N354" s="15" t="str">
        <f>IF(VLOOKUP(A354,[2]ImportationMaterialProgrammingE!B:Y,24,0)=0,"",VLOOKUP(A354,[2]ImportationMaterialProgrammingE!B:Y,24,0))</f>
        <v/>
      </c>
      <c r="P354" s="3" t="e">
        <f>#N/A</f>
        <v>#N/A</v>
      </c>
      <c r="R354" s="3" t="s">
        <v>586</v>
      </c>
      <c r="S354" s="16" t="str">
        <f>VLOOKUP(A354,[2]ImportationMaterialProgrammingE!B:AN,39,0)</f>
        <v xml:space="preserve">          </v>
      </c>
      <c r="T354" s="22" t="str">
        <f>VLOOKUP(F354,[3]Relatório!$A$1:$AK$65536,29,0)</f>
        <v/>
      </c>
      <c r="U354" s="22" t="s">
        <v>587</v>
      </c>
      <c r="V354" s="17" t="str">
        <f>VLOOKUP(A354,[2]ImportationMaterialProgrammingE!B:F,5,0)</f>
        <v/>
      </c>
      <c r="W354" s="22" t="str">
        <f>VLOOKUP(F354,[3]Relatório!$A$1:$AK$65536,33,0)</f>
        <v/>
      </c>
      <c r="X354" s="22" t="s">
        <v>587</v>
      </c>
      <c r="Y354" s="18" t="e">
        <f>#N/A</f>
        <v>#N/A</v>
      </c>
      <c r="Z354" s="3" t="s">
        <v>458</v>
      </c>
      <c r="AB354" s="15" t="str">
        <f>VLOOKUP(A354,[2]ImportationMaterialProgrammingE!B:X,23,0)</f>
        <v>DTA TRANSP</v>
      </c>
      <c r="AC354" s="1" t="str">
        <f>IF(AB354="DTA TRANSP","",VLOOKUP(A354,[2]ImportationMaterialProgrammingE!$B:$V,21,0))</f>
        <v/>
      </c>
      <c r="AD354" s="1" t="s">
        <v>587</v>
      </c>
      <c r="AE354" s="1" t="e">
        <f>#N/A</f>
        <v>#N/A</v>
      </c>
      <c r="AF354" s="22" t="str">
        <f>VLOOKUP(F354,[3]Relatório!$A$1:$AK$65536,36,0)</f>
        <v/>
      </c>
      <c r="AG354" s="22" t="s">
        <v>587</v>
      </c>
      <c r="AJ354" s="24"/>
      <c r="AK354" s="24"/>
      <c r="AL354" s="24"/>
      <c r="AM354" s="24"/>
    </row>
    <row r="355" spans="1:39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VLOOKUP(A355,[2]ImportationMaterialProgrammingE!B$3:C$1048576,2,0)</f>
        <v xml:space="preserve">540201560 </v>
      </c>
      <c r="F355" s="40">
        <v>540201560</v>
      </c>
      <c r="G355" s="3" t="s">
        <v>585</v>
      </c>
      <c r="H355" s="3" t="s">
        <v>452</v>
      </c>
      <c r="I355" s="17" t="e">
        <f>#N/A</f>
        <v>#N/A</v>
      </c>
      <c r="J355" s="15" t="str">
        <f>IF(VLOOKUP(A355,[2]ImportationMaterialProgrammingE!B$4:U$1048576,20,0)=0,"",VLOOKUP(A355,[2]ImportationMaterialProgrammingE!B$4:U$1048576,20,0))</f>
        <v>08/03/2022</v>
      </c>
      <c r="K355" s="15" t="s">
        <v>628</v>
      </c>
      <c r="L355" s="15" t="str">
        <f>IF(VLOOKUP(A355,[2]ImportationMaterialProgrammingE!B$3:Y$1048576,24,0)&lt;&gt;"","Sim","Não")</f>
        <v>Não</v>
      </c>
      <c r="M355" s="15" t="str">
        <f>IF(VLOOKUP(A355,[2]ImportationMaterialProgrammingE!B:X,23,0)="DTA TRANSP",VLOOKUP(A355,[2]ImportationMaterialProgrammingE!B:V,21,0),"")</f>
        <v/>
      </c>
      <c r="N355" s="15" t="str">
        <f>IF(VLOOKUP(A355,[2]ImportationMaterialProgrammingE!B:Y,24,0)=0,"",VLOOKUP(A355,[2]ImportationMaterialProgrammingE!B:Y,24,0))</f>
        <v/>
      </c>
      <c r="P355" s="3" t="e">
        <f>#N/A</f>
        <v>#N/A</v>
      </c>
      <c r="R355" s="3" t="s">
        <v>586</v>
      </c>
      <c r="S355" s="16" t="str">
        <f>VLOOKUP(A355,[2]ImportationMaterialProgrammingE!B:AN,39,0)</f>
        <v>2204427801</v>
      </c>
      <c r="T355" s="22">
        <f>VLOOKUP(F355,[3]Relatório!$A$1:$AK$65536,29,0)</f>
        <v>44628</v>
      </c>
      <c r="U355" s="22">
        <v>44628</v>
      </c>
      <c r="V355" s="17" t="str">
        <f>VLOOKUP(A355,[2]ImportationMaterialProgrammingE!B:F,5,0)</f>
        <v>VERDE</v>
      </c>
      <c r="W355" s="22">
        <f>VLOOKUP(F355,[3]Relatório!$A$1:$AK$65536,33,0)</f>
        <v>44628</v>
      </c>
      <c r="X355" s="22">
        <v>44628</v>
      </c>
      <c r="Y355" s="18" t="e">
        <f>#N/A</f>
        <v>#N/A</v>
      </c>
      <c r="Z355" s="3" t="s">
        <v>458</v>
      </c>
      <c r="AB355" s="15" t="str">
        <f>VLOOKUP(A355,[2]ImportationMaterialProgrammingE!B:X,23,0)</f>
        <v>FINALIZADO</v>
      </c>
      <c r="AC355" s="1" t="str">
        <f>IF(AB355="DTA TRANSP","",VLOOKUP(A355,[2]ImportationMaterialProgrammingE!$B:$V,21,0))</f>
        <v>08/03/2022</v>
      </c>
      <c r="AD355" s="1" t="s">
        <v>628</v>
      </c>
      <c r="AE355" s="1" t="e">
        <f>#N/A</f>
        <v>#N/A</v>
      </c>
      <c r="AF355" s="22">
        <f>VLOOKUP(F355,[3]Relatório!$A$1:$AK$65536,36,0)</f>
        <v>44629</v>
      </c>
      <c r="AG355" s="22">
        <v>44629</v>
      </c>
      <c r="AH355" s="3" t="s">
        <v>457</v>
      </c>
      <c r="AJ355" s="24"/>
      <c r="AK355" s="24"/>
      <c r="AL355" s="24"/>
      <c r="AM355" s="24"/>
    </row>
    <row r="356" spans="1:39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VLOOKUP(A356,[2]ImportationMaterialProgrammingE!B$3:C$1048576,2,0)</f>
        <v xml:space="preserve">540201561 </v>
      </c>
      <c r="F356" s="40">
        <v>540201561</v>
      </c>
      <c r="G356" s="3" t="s">
        <v>585</v>
      </c>
      <c r="H356" s="3" t="s">
        <v>452</v>
      </c>
      <c r="I356" s="17" t="e">
        <f>#N/A</f>
        <v>#N/A</v>
      </c>
      <c r="J356" s="15" t="str">
        <f>IF(VLOOKUP(A356,[2]ImportationMaterialProgrammingE!B$4:U$1048576,20,0)=0,"",VLOOKUP(A356,[2]ImportationMaterialProgrammingE!B$4:U$1048576,20,0))</f>
        <v>17/03/2022</v>
      </c>
      <c r="K356" s="15" t="s">
        <v>622</v>
      </c>
      <c r="L356" s="15" t="str">
        <f>IF(VLOOKUP(A356,[2]ImportationMaterialProgrammingE!B$3:Y$1048576,24,0)&lt;&gt;"","Sim","Não")</f>
        <v>Não</v>
      </c>
      <c r="M356" s="15" t="str">
        <f>IF(VLOOKUP(A356,[2]ImportationMaterialProgrammingE!B:X,23,0)="DTA TRANSP",VLOOKUP(A356,[2]ImportationMaterialProgrammingE!B:V,21,0),"")</f>
        <v/>
      </c>
      <c r="N356" s="15" t="str">
        <f>IF(VLOOKUP(A356,[2]ImportationMaterialProgrammingE!B:Y,24,0)=0,"",VLOOKUP(A356,[2]ImportationMaterialProgrammingE!B:Y,24,0))</f>
        <v/>
      </c>
      <c r="P356" s="3" t="e">
        <f>#N/A</f>
        <v>#N/A</v>
      </c>
      <c r="R356" s="3" t="s">
        <v>456</v>
      </c>
      <c r="S356" s="16" t="str">
        <f>VLOOKUP(A356,[2]ImportationMaterialProgrammingE!B:AN,39,0)</f>
        <v>2204766932</v>
      </c>
      <c r="T356" s="22">
        <f>VLOOKUP(F356,[3]Relatório!$A$1:$AK$65536,29,0)</f>
        <v>44631</v>
      </c>
      <c r="U356" s="22">
        <v>44631</v>
      </c>
      <c r="V356" s="17" t="str">
        <f>VLOOKUP(A356,[2]ImportationMaterialProgrammingE!B:F,5,0)</f>
        <v>VERDE</v>
      </c>
      <c r="W356" s="22">
        <f>VLOOKUP(F356,[3]Relatório!$A$1:$AK$65536,33,0)</f>
        <v>44634</v>
      </c>
      <c r="X356" s="22">
        <v>44634</v>
      </c>
      <c r="Y356" s="18" t="e">
        <f>#N/A</f>
        <v>#N/A</v>
      </c>
      <c r="Z356" s="3" t="s">
        <v>458</v>
      </c>
      <c r="AB356" s="15" t="str">
        <f>VLOOKUP(A356,[2]ImportationMaterialProgrammingE!B:X,23,0)</f>
        <v>SBL</v>
      </c>
      <c r="AC356" s="1" t="str">
        <f>IF(AB356="DTA TRANSP","",VLOOKUP(A356,[2]ImportationMaterialProgrammingE!$B:$V,21,0))</f>
        <v>17/03/2022</v>
      </c>
      <c r="AD356" s="1" t="s">
        <v>622</v>
      </c>
      <c r="AE356" s="1" t="e">
        <f>#N/A</f>
        <v>#N/A</v>
      </c>
      <c r="AF356" s="22">
        <f>VLOOKUP(F356,[3]Relatório!$A$1:$AK$65536,36,0)</f>
        <v>44636</v>
      </c>
      <c r="AG356" s="22">
        <v>44636</v>
      </c>
      <c r="AJ356" s="24"/>
      <c r="AK356" s="24"/>
      <c r="AL356" s="24"/>
      <c r="AM356" s="24"/>
    </row>
    <row r="357" spans="1:39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VLOOKUP(A357,[2]ImportationMaterialProgrammingE!B$3:C$1048576,2,0)</f>
        <v xml:space="preserve">540201555 </v>
      </c>
      <c r="F357" s="40">
        <v>540201555</v>
      </c>
      <c r="G357" s="3" t="s">
        <v>585</v>
      </c>
      <c r="H357" s="3" t="s">
        <v>452</v>
      </c>
      <c r="I357" s="17" t="e">
        <f>#N/A</f>
        <v>#N/A</v>
      </c>
      <c r="J357" s="15" t="str">
        <f>IF(VLOOKUP(A357,[2]ImportationMaterialProgrammingE!B$4:U$1048576,20,0)=0,"",VLOOKUP(A357,[2]ImportationMaterialProgrammingE!B$4:U$1048576,20,0))</f>
        <v>10/03/2022</v>
      </c>
      <c r="K357" s="15" t="s">
        <v>610</v>
      </c>
      <c r="L357" s="15" t="str">
        <f>IF(VLOOKUP(A357,[2]ImportationMaterialProgrammingE!B$3:Y$1048576,24,0)&lt;&gt;"","Sim","Não")</f>
        <v>Não</v>
      </c>
      <c r="M357" s="15" t="str">
        <f>IF(VLOOKUP(A357,[2]ImportationMaterialProgrammingE!B:X,23,0)="DTA TRANSP",VLOOKUP(A357,[2]ImportationMaterialProgrammingE!B:V,21,0),"")</f>
        <v/>
      </c>
      <c r="N357" s="15" t="str">
        <f>IF(VLOOKUP(A357,[2]ImportationMaterialProgrammingE!B:Y,24,0)=0,"",VLOOKUP(A357,[2]ImportationMaterialProgrammingE!B:Y,24,0))</f>
        <v/>
      </c>
      <c r="P357" s="3" t="e">
        <f>#N/A</f>
        <v>#N/A</v>
      </c>
      <c r="R357" s="3" t="s">
        <v>586</v>
      </c>
      <c r="S357" s="16" t="str">
        <f>VLOOKUP(A357,[2]ImportationMaterialProgrammingE!B:AN,39,0)</f>
        <v>2203846134</v>
      </c>
      <c r="T357" s="22">
        <f>VLOOKUP(F357,[3]Relatório!$A$1:$AK$65536,29,0)</f>
        <v>44617</v>
      </c>
      <c r="U357" s="22">
        <v>44617</v>
      </c>
      <c r="V357" s="17" t="str">
        <f>VLOOKUP(A357,[2]ImportationMaterialProgrammingE!B:F,5,0)</f>
        <v>VERDE</v>
      </c>
      <c r="W357" s="22">
        <f>VLOOKUP(F357,[3]Relatório!$A$1:$AK$65536,33,0)</f>
        <v>44623</v>
      </c>
      <c r="X357" s="22">
        <v>44623</v>
      </c>
      <c r="Y357" s="18" t="e">
        <f>#N/A</f>
        <v>#N/A</v>
      </c>
      <c r="Z357" s="3" t="s">
        <v>458</v>
      </c>
      <c r="AB357" s="15" t="str">
        <f>VLOOKUP(A357,[2]ImportationMaterialProgrammingE!B:X,23,0)</f>
        <v>FINALIZADO</v>
      </c>
      <c r="AC357" s="1" t="str">
        <f>IF(AB357="DTA TRANSP","",VLOOKUP(A357,[2]ImportationMaterialProgrammingE!$B:$V,21,0))</f>
        <v>11/03/2022</v>
      </c>
      <c r="AD357" s="1" t="s">
        <v>607</v>
      </c>
      <c r="AE357" s="1" t="e">
        <f>#N/A</f>
        <v>#N/A</v>
      </c>
      <c r="AF357" s="22">
        <f>VLOOKUP(F357,[3]Relatório!$A$1:$AK$65536,36,0)</f>
        <v>44630</v>
      </c>
      <c r="AG357" s="22">
        <v>44630</v>
      </c>
      <c r="AH357" s="3" t="s">
        <v>457</v>
      </c>
      <c r="AJ357" s="24"/>
      <c r="AK357" s="24"/>
      <c r="AL357" s="24"/>
      <c r="AM357" s="24"/>
    </row>
    <row r="358" spans="1:39" hidden="1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VLOOKUP(A358,[2]ImportationMaterialProgrammingE!B$3:C$1048576,2,0)</f>
        <v xml:space="preserve">540201562 </v>
      </c>
      <c r="F358" s="40">
        <v>540201562</v>
      </c>
      <c r="G358" s="3" t="s">
        <v>585</v>
      </c>
      <c r="H358" s="3" t="s">
        <v>452</v>
      </c>
      <c r="I358" s="17" t="e">
        <f>#N/A</f>
        <v>#N/A</v>
      </c>
      <c r="J358" s="15" t="str">
        <f>IF(VLOOKUP(A358,[2]ImportationMaterialProgrammingE!B$4:U$1048576,20,0)=0,"",VLOOKUP(A358,[2]ImportationMaterialProgrammingE!B$4:U$1048576,20,0))</f>
        <v/>
      </c>
      <c r="K358" s="15" t="s">
        <v>587</v>
      </c>
      <c r="L358" s="15" t="str">
        <f>IF(VLOOKUP(A358,[2]ImportationMaterialProgrammingE!B$3:Y$1048576,24,0)&lt;&gt;"","Sim","Não")</f>
        <v>Sim</v>
      </c>
      <c r="M358" s="15" t="str">
        <f>IF(VLOOKUP(A358,[2]ImportationMaterialProgrammingE!B:X,23,0)="DTA TRANSP",VLOOKUP(A358,[2]ImportationMaterialProgrammingE!B:V,21,0),"")</f>
        <v/>
      </c>
      <c r="N358" s="15" t="str">
        <f>IF(VLOOKUP(A358,[2]ImportationMaterialProgrammingE!B:Y,24,0)=0,"",VLOOKUP(A358,[2]ImportationMaterialProgrammingE!B:Y,24,0))</f>
        <v>14/03/2022</v>
      </c>
      <c r="P358" s="3" t="e">
        <f>#N/A</f>
        <v>#N/A</v>
      </c>
      <c r="R358" s="3" t="s">
        <v>586</v>
      </c>
      <c r="S358" s="16" t="str">
        <f>VLOOKUP(A358,[2]ImportationMaterialProgrammingE!B:AN,39,0)</f>
        <v xml:space="preserve">          </v>
      </c>
      <c r="T358" s="22" t="str">
        <f>VLOOKUP(F358,[3]Relatório!$A$1:$AK$65536,29,0)</f>
        <v/>
      </c>
      <c r="U358" s="22" t="s">
        <v>587</v>
      </c>
      <c r="V358" s="17" t="str">
        <f>VLOOKUP(A358,[2]ImportationMaterialProgrammingE!B:F,5,0)</f>
        <v/>
      </c>
      <c r="W358" s="22" t="str">
        <f>VLOOKUP(F358,[3]Relatório!$A$1:$AK$65536,33,0)</f>
        <v/>
      </c>
      <c r="X358" s="22" t="s">
        <v>587</v>
      </c>
      <c r="Y358" s="18" t="e">
        <f>#N/A</f>
        <v>#N/A</v>
      </c>
      <c r="Z358" s="3" t="s">
        <v>458</v>
      </c>
      <c r="AB358" s="15" t="str">
        <f>VLOOKUP(A358,[2]ImportationMaterialProgrammingE!B:X,23,0)</f>
        <v>DTA EADI</v>
      </c>
      <c r="AC358" s="1" t="str">
        <f>IF(AB358="DTA TRANSP","",VLOOKUP(A358,[2]ImportationMaterialProgrammingE!$B:$V,21,0))</f>
        <v/>
      </c>
      <c r="AD358" s="1" t="s">
        <v>587</v>
      </c>
      <c r="AE358" s="1" t="e">
        <f>#N/A</f>
        <v>#N/A</v>
      </c>
      <c r="AF358" s="22" t="str">
        <f>VLOOKUP(F358,[3]Relatório!$A$1:$AK$65536,36,0)</f>
        <v/>
      </c>
      <c r="AG358" s="22" t="s">
        <v>587</v>
      </c>
      <c r="AJ358" s="24"/>
      <c r="AK358" s="24"/>
      <c r="AL358" s="24"/>
      <c r="AM358" s="24"/>
    </row>
    <row r="359" spans="1:39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VLOOKUP(A359,[2]ImportationMaterialProgrammingE!B$3:C$1048576,2,0)</f>
        <v xml:space="preserve">540201563 </v>
      </c>
      <c r="F359" s="40">
        <v>540201563</v>
      </c>
      <c r="G359" s="3" t="s">
        <v>585</v>
      </c>
      <c r="H359" s="3" t="s">
        <v>452</v>
      </c>
      <c r="I359" s="17" t="e">
        <f>#N/A</f>
        <v>#N/A</v>
      </c>
      <c r="J359" s="15" t="str">
        <f>IF(VLOOKUP(A359,[2]ImportationMaterialProgrammingE!B$4:U$1048576,20,0)=0,"",VLOOKUP(A359,[2]ImportationMaterialProgrammingE!B$4:U$1048576,20,0))</f>
        <v>28/02/2022</v>
      </c>
      <c r="K359" s="15" t="s">
        <v>619</v>
      </c>
      <c r="L359" s="15" t="str">
        <f>IF(VLOOKUP(A359,[2]ImportationMaterialProgrammingE!B$3:Y$1048576,24,0)&lt;&gt;"","Sim","Não")</f>
        <v>Não</v>
      </c>
      <c r="M359" s="15" t="str">
        <f>IF(VLOOKUP(A359,[2]ImportationMaterialProgrammingE!B:X,23,0)="DTA TRANSP",VLOOKUP(A359,[2]ImportationMaterialProgrammingE!B:V,21,0),"")</f>
        <v/>
      </c>
      <c r="N359" s="15" t="str">
        <f>IF(VLOOKUP(A359,[2]ImportationMaterialProgrammingE!B:Y,24,0)=0,"",VLOOKUP(A359,[2]ImportationMaterialProgrammingE!B:Y,24,0))</f>
        <v/>
      </c>
      <c r="P359" s="3" t="e">
        <f>#N/A</f>
        <v>#N/A</v>
      </c>
      <c r="R359" s="3" t="s">
        <v>456</v>
      </c>
      <c r="S359" s="16" t="str">
        <f>VLOOKUP(A359,[2]ImportationMaterialProgrammingE!B:AN,39,0)</f>
        <v>2203972822</v>
      </c>
      <c r="T359" s="22">
        <f>VLOOKUP(F359,[3]Relatório!$A$1:$AK$65536,29,0)</f>
        <v>44622</v>
      </c>
      <c r="U359" s="22">
        <v>44622</v>
      </c>
      <c r="V359" s="17" t="str">
        <f>VLOOKUP(A359,[2]ImportationMaterialProgrammingE!B:F,5,0)</f>
        <v>VERDE</v>
      </c>
      <c r="W359" s="22">
        <f>VLOOKUP(F359,[3]Relatório!$A$1:$AK$65536,33,0)</f>
        <v>44623</v>
      </c>
      <c r="X359" s="22">
        <v>44623</v>
      </c>
      <c r="Y359" s="18" t="e">
        <f>#N/A</f>
        <v>#N/A</v>
      </c>
      <c r="Z359" s="3" t="s">
        <v>458</v>
      </c>
      <c r="AB359" s="15" t="str">
        <f>VLOOKUP(A359,[2]ImportationMaterialProgrammingE!B:X,23,0)</f>
        <v>FINALIZADO</v>
      </c>
      <c r="AC359" s="1" t="str">
        <f>IF(AB359="DTA TRANSP","",VLOOKUP(A359,[2]ImportationMaterialProgrammingE!$B:$V,21,0))</f>
        <v>07/03/2022</v>
      </c>
      <c r="AD359" s="1" t="s">
        <v>629</v>
      </c>
      <c r="AE359" s="1" t="e">
        <f>#N/A</f>
        <v>#N/A</v>
      </c>
      <c r="AF359" s="22">
        <f>VLOOKUP(F359,[3]Relatório!$A$1:$AK$65536,36,0)</f>
        <v>44624</v>
      </c>
      <c r="AG359" s="22">
        <v>44624</v>
      </c>
      <c r="AH359" s="3" t="s">
        <v>457</v>
      </c>
      <c r="AJ359" s="24"/>
      <c r="AK359" s="24"/>
      <c r="AL359" s="24"/>
      <c r="AM359" s="24"/>
    </row>
    <row r="360" spans="1:39" hidden="1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VLOOKUP(A360,[2]ImportationMaterialProgrammingE!B$3:C$1048576,2,0)</f>
        <v xml:space="preserve">540201564 </v>
      </c>
      <c r="F360" s="40">
        <v>540201564</v>
      </c>
      <c r="G360" s="3" t="s">
        <v>585</v>
      </c>
      <c r="H360" s="3" t="s">
        <v>452</v>
      </c>
      <c r="I360" s="17" t="e">
        <f>#N/A</f>
        <v>#N/A</v>
      </c>
      <c r="J360" s="15" t="str">
        <f>IF(VLOOKUP(A360,[2]ImportationMaterialProgrammingE!B$4:U$1048576,20,0)=0,"",VLOOKUP(A360,[2]ImportationMaterialProgrammingE!B$4:U$1048576,20,0))</f>
        <v/>
      </c>
      <c r="K360" s="15" t="s">
        <v>587</v>
      </c>
      <c r="L360" s="15" t="str">
        <f>IF(VLOOKUP(A360,[2]ImportationMaterialProgrammingE!B$3:Y$1048576,24,0)&lt;&gt;"","Sim","Não")</f>
        <v>Sim</v>
      </c>
      <c r="M360" s="15" t="str">
        <f>IF(VLOOKUP(A360,[2]ImportationMaterialProgrammingE!B:X,23,0)="DTA TRANSP",VLOOKUP(A360,[2]ImportationMaterialProgrammingE!B:V,21,0),"")</f>
        <v/>
      </c>
      <c r="N360" s="15" t="str">
        <f>IF(VLOOKUP(A360,[2]ImportationMaterialProgrammingE!B:Y,24,0)=0,"",VLOOKUP(A360,[2]ImportationMaterialProgrammingE!B:Y,24,0))</f>
        <v>14/03/2022</v>
      </c>
      <c r="P360" s="3" t="e">
        <f>#N/A</f>
        <v>#N/A</v>
      </c>
      <c r="R360" s="3" t="s">
        <v>456</v>
      </c>
      <c r="S360" s="16" t="str">
        <f>VLOOKUP(A360,[2]ImportationMaterialProgrammingE!B:AN,39,0)</f>
        <v xml:space="preserve">          </v>
      </c>
      <c r="T360" s="22" t="str">
        <f>VLOOKUP(F360,[3]Relatório!$A$1:$AK$65536,29,0)</f>
        <v/>
      </c>
      <c r="U360" s="22" t="s">
        <v>587</v>
      </c>
      <c r="V360" s="17" t="str">
        <f>VLOOKUP(A360,[2]ImportationMaterialProgrammingE!B:F,5,0)</f>
        <v/>
      </c>
      <c r="W360" s="22" t="str">
        <f>VLOOKUP(F360,[3]Relatório!$A$1:$AK$65536,33,0)</f>
        <v/>
      </c>
      <c r="X360" s="22" t="s">
        <v>587</v>
      </c>
      <c r="Y360" s="18" t="e">
        <f>#N/A</f>
        <v>#N/A</v>
      </c>
      <c r="Z360" s="3" t="s">
        <v>458</v>
      </c>
      <c r="AB360" s="15" t="str">
        <f>VLOOKUP(A360,[2]ImportationMaterialProgrammingE!B:X,23,0)</f>
        <v>DTA EADI</v>
      </c>
      <c r="AC360" s="1" t="str">
        <f>IF(AB360="DTA TRANSP","",VLOOKUP(A360,[2]ImportationMaterialProgrammingE!$B:$V,21,0))</f>
        <v/>
      </c>
      <c r="AD360" s="1" t="s">
        <v>587</v>
      </c>
      <c r="AE360" s="1" t="e">
        <f>#N/A</f>
        <v>#N/A</v>
      </c>
      <c r="AF360" s="22" t="str">
        <f>VLOOKUP(F360,[3]Relatório!$A$1:$AK$65536,36,0)</f>
        <v/>
      </c>
      <c r="AG360" s="22" t="s">
        <v>587</v>
      </c>
      <c r="AJ360" s="24"/>
      <c r="AK360" s="24"/>
      <c r="AL360" s="24"/>
      <c r="AM360" s="24"/>
    </row>
    <row r="361" spans="1:39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VLOOKUP(A361,[2]ImportationMaterialProgrammingE!B$3:C$1048576,2,0)</f>
        <v xml:space="preserve">540201628 </v>
      </c>
      <c r="F361" s="40">
        <v>540201628</v>
      </c>
      <c r="G361" s="3" t="s">
        <v>585</v>
      </c>
      <c r="H361" s="3" t="s">
        <v>452</v>
      </c>
      <c r="I361" s="17" t="e">
        <f>#N/A</f>
        <v>#N/A</v>
      </c>
      <c r="J361" s="15" t="str">
        <f>IF(VLOOKUP(A361,[2]ImportationMaterialProgrammingE!B$4:U$1048576,20,0)=0,"",VLOOKUP(A361,[2]ImportationMaterialProgrammingE!B$4:U$1048576,20,0))</f>
        <v>02/03/2022</v>
      </c>
      <c r="K361" s="15" t="s">
        <v>608</v>
      </c>
      <c r="L361" s="15" t="str">
        <f>IF(VLOOKUP(A361,[2]ImportationMaterialProgrammingE!B$3:Y$1048576,24,0)&lt;&gt;"","Sim","Não")</f>
        <v>Não</v>
      </c>
      <c r="M361" s="15" t="str">
        <f>IF(VLOOKUP(A361,[2]ImportationMaterialProgrammingE!B:X,23,0)="DTA TRANSP",VLOOKUP(A361,[2]ImportationMaterialProgrammingE!B:V,21,0),"")</f>
        <v/>
      </c>
      <c r="N361" s="15" t="str">
        <f>IF(VLOOKUP(A361,[2]ImportationMaterialProgrammingE!B:Y,24,0)=0,"",VLOOKUP(A361,[2]ImportationMaterialProgrammingE!B:Y,24,0))</f>
        <v/>
      </c>
      <c r="P361" s="3" t="e">
        <f>#N/A</f>
        <v>#N/A</v>
      </c>
      <c r="R361" s="3" t="s">
        <v>586</v>
      </c>
      <c r="S361" s="16" t="str">
        <f>VLOOKUP(A361,[2]ImportationMaterialProgrammingE!B:AN,39,0)</f>
        <v>2203850395</v>
      </c>
      <c r="T361" s="22">
        <f>VLOOKUP(F361,[3]Relatório!$A$1:$AK$65536,29,0)</f>
        <v>44617</v>
      </c>
      <c r="U361" s="22">
        <v>44617</v>
      </c>
      <c r="V361" s="17" t="str">
        <f>VLOOKUP(A361,[2]ImportationMaterialProgrammingE!B:F,5,0)</f>
        <v>VERDE</v>
      </c>
      <c r="W361" s="22">
        <f>VLOOKUP(F361,[3]Relatório!$A$1:$AK$65536,33,0)</f>
        <v>44623</v>
      </c>
      <c r="X361" s="22">
        <v>44623</v>
      </c>
      <c r="Y361" s="18" t="e">
        <f>#N/A</f>
        <v>#N/A</v>
      </c>
      <c r="Z361" s="3" t="s">
        <v>458</v>
      </c>
      <c r="AB361" s="15" t="str">
        <f>VLOOKUP(A361,[2]ImportationMaterialProgrammingE!B:X,23,0)</f>
        <v>SBL</v>
      </c>
      <c r="AC361" s="1" t="str">
        <f>IF(AB361="DTA TRANSP","",VLOOKUP(A361,[2]ImportationMaterialProgrammingE!$B:$V,21,0))</f>
        <v>17/03/2022</v>
      </c>
      <c r="AD361" s="1" t="s">
        <v>622</v>
      </c>
      <c r="AE361" s="1" t="e">
        <f>#N/A</f>
        <v>#N/A</v>
      </c>
      <c r="AF361" s="22">
        <f>VLOOKUP(F361,[3]Relatório!$A$1:$AK$65536,36,0)</f>
        <v>44623</v>
      </c>
      <c r="AG361" s="22">
        <v>44623</v>
      </c>
      <c r="AH361" s="3" t="s">
        <v>457</v>
      </c>
      <c r="AJ361" s="24"/>
      <c r="AK361" s="24"/>
      <c r="AL361" s="24"/>
      <c r="AM361" s="24"/>
    </row>
    <row r="362" spans="1:39" hidden="1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VLOOKUP(A362,[2]ImportationMaterialProgrammingE!B$3:C$1048576,2,0)</f>
        <v xml:space="preserve">540201565 </v>
      </c>
      <c r="F362" s="40">
        <v>540201565</v>
      </c>
      <c r="G362" s="3" t="s">
        <v>585</v>
      </c>
      <c r="H362" s="3" t="s">
        <v>452</v>
      </c>
      <c r="I362" s="17" t="e">
        <f>#N/A</f>
        <v>#N/A</v>
      </c>
      <c r="J362" s="15" t="str">
        <f>IF(VLOOKUP(A362,[2]ImportationMaterialProgrammingE!B$4:U$1048576,20,0)=0,"",VLOOKUP(A362,[2]ImportationMaterialProgrammingE!B$4:U$1048576,20,0))</f>
        <v/>
      </c>
      <c r="K362" s="15" t="s">
        <v>587</v>
      </c>
      <c r="L362" s="15" t="str">
        <f>IF(VLOOKUP(A362,[2]ImportationMaterialProgrammingE!B$3:Y$1048576,24,0)&lt;&gt;"","Sim","Não")</f>
        <v>Não</v>
      </c>
      <c r="M362" s="15" t="str">
        <f>IF(VLOOKUP(A362,[2]ImportationMaterialProgrammingE!B:X,23,0)="DTA TRANSP",VLOOKUP(A362,[2]ImportationMaterialProgrammingE!B:V,21,0),"")</f>
        <v>24/03/2022</v>
      </c>
      <c r="N362" s="15" t="str">
        <f>IF(VLOOKUP(A362,[2]ImportationMaterialProgrammingE!B:Y,24,0)=0,"",VLOOKUP(A362,[2]ImportationMaterialProgrammingE!B:Y,24,0))</f>
        <v/>
      </c>
      <c r="P362" s="3" t="e">
        <f>#N/A</f>
        <v>#N/A</v>
      </c>
      <c r="R362" s="3" t="s">
        <v>456</v>
      </c>
      <c r="S362" s="16" t="str">
        <f>VLOOKUP(A362,[2]ImportationMaterialProgrammingE!B:AN,39,0)</f>
        <v xml:space="preserve">          </v>
      </c>
      <c r="T362" s="22" t="str">
        <f>VLOOKUP(F362,[3]Relatório!$A$1:$AK$65536,29,0)</f>
        <v/>
      </c>
      <c r="U362" s="22" t="s">
        <v>587</v>
      </c>
      <c r="V362" s="17" t="str">
        <f>VLOOKUP(A362,[2]ImportationMaterialProgrammingE!B:F,5,0)</f>
        <v/>
      </c>
      <c r="W362" s="22" t="str">
        <f>VLOOKUP(F362,[3]Relatório!$A$1:$AK$65536,33,0)</f>
        <v/>
      </c>
      <c r="X362" s="22" t="s">
        <v>587</v>
      </c>
      <c r="Y362" s="18" t="e">
        <f>#N/A</f>
        <v>#N/A</v>
      </c>
      <c r="Z362" s="3" t="s">
        <v>458</v>
      </c>
      <c r="AB362" s="15" t="str">
        <f>VLOOKUP(A362,[2]ImportationMaterialProgrammingE!B:X,23,0)</f>
        <v>DTA TRANSP</v>
      </c>
      <c r="AC362" s="1" t="str">
        <f>IF(AB362="DTA TRANSP","",VLOOKUP(A362,[2]ImportationMaterialProgrammingE!$B:$V,21,0))</f>
        <v/>
      </c>
      <c r="AD362" s="1" t="s">
        <v>587</v>
      </c>
      <c r="AE362" s="1" t="e">
        <f>#N/A</f>
        <v>#N/A</v>
      </c>
      <c r="AF362" s="22" t="str">
        <f>VLOOKUP(F362,[3]Relatório!$A$1:$AK$65536,36,0)</f>
        <v/>
      </c>
      <c r="AG362" s="22" t="s">
        <v>587</v>
      </c>
      <c r="AJ362" s="24"/>
      <c r="AK362" s="24"/>
      <c r="AL362" s="24"/>
      <c r="AM362" s="24"/>
    </row>
    <row r="363" spans="1:39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VLOOKUP(A363,[2]ImportationMaterialProgrammingE!B$3:C$1048576,2,0)</f>
        <v xml:space="preserve">540201566 </v>
      </c>
      <c r="F363" s="40">
        <v>540201566</v>
      </c>
      <c r="G363" s="3" t="s">
        <v>585</v>
      </c>
      <c r="H363" s="3" t="s">
        <v>452</v>
      </c>
      <c r="I363" s="17" t="e">
        <f>#N/A</f>
        <v>#N/A</v>
      </c>
      <c r="J363" s="15" t="str">
        <f>IF(VLOOKUP(A363,[2]ImportationMaterialProgrammingE!B$4:U$1048576,20,0)=0,"",VLOOKUP(A363,[2]ImportationMaterialProgrammingE!B$4:U$1048576,20,0))</f>
        <v>23/02/2022</v>
      </c>
      <c r="K363" s="15" t="s">
        <v>603</v>
      </c>
      <c r="L363" s="15" t="str">
        <f>IF(VLOOKUP(A363,[2]ImportationMaterialProgrammingE!B$3:Y$1048576,24,0)&lt;&gt;"","Sim","Não")</f>
        <v>Não</v>
      </c>
      <c r="M363" s="15" t="str">
        <f>IF(VLOOKUP(A363,[2]ImportationMaterialProgrammingE!B:X,23,0)="DTA TRANSP",VLOOKUP(A363,[2]ImportationMaterialProgrammingE!B:V,21,0),"")</f>
        <v/>
      </c>
      <c r="N363" s="15" t="str">
        <f>IF(VLOOKUP(A363,[2]ImportationMaterialProgrammingE!B:Y,24,0)=0,"",VLOOKUP(A363,[2]ImportationMaterialProgrammingE!B:Y,24,0))</f>
        <v/>
      </c>
      <c r="P363" s="3" t="e">
        <f>#N/A</f>
        <v>#N/A</v>
      </c>
      <c r="R363" s="3" t="s">
        <v>586</v>
      </c>
      <c r="S363" s="16" t="str">
        <f>VLOOKUP(A363,[2]ImportationMaterialProgrammingE!B:AN,39,0)</f>
        <v>2203815360</v>
      </c>
      <c r="T363" s="22">
        <f>VLOOKUP(F363,[3]Relatório!$A$1:$AK$65536,29,0)</f>
        <v>44617</v>
      </c>
      <c r="U363" s="22">
        <v>44617</v>
      </c>
      <c r="V363" s="17" t="str">
        <f>VLOOKUP(A363,[2]ImportationMaterialProgrammingE!B:F,5,0)</f>
        <v>VERDE</v>
      </c>
      <c r="W363" s="22">
        <f>VLOOKUP(F363,[3]Relatório!$A$1:$AK$65536,33,0)</f>
        <v>44617</v>
      </c>
      <c r="X363" s="22">
        <v>44617</v>
      </c>
      <c r="Y363" s="18" t="e">
        <f>#N/A</f>
        <v>#N/A</v>
      </c>
      <c r="AA363" s="3" t="s">
        <v>584</v>
      </c>
      <c r="AB363" s="15" t="str">
        <f>VLOOKUP(A363,[2]ImportationMaterialProgrammingE!B:X,23,0)</f>
        <v>FINALIZADO</v>
      </c>
      <c r="AC363" s="1" t="str">
        <f>IF(AB363="DTA TRANSP","",VLOOKUP(A363,[2]ImportationMaterialProgrammingE!$B:$V,21,0))</f>
        <v>25/02/2022</v>
      </c>
      <c r="AD363" s="1" t="s">
        <v>627</v>
      </c>
      <c r="AE363" s="1" t="e">
        <f>#N/A</f>
        <v>#N/A</v>
      </c>
      <c r="AF363" s="22">
        <f>VLOOKUP(F363,[3]Relatório!$A$1:$AK$65536,36,0)</f>
        <v>44617</v>
      </c>
      <c r="AG363" s="22">
        <v>44617</v>
      </c>
      <c r="AH363" s="3" t="s">
        <v>457</v>
      </c>
      <c r="AJ363" s="24"/>
      <c r="AK363" s="24"/>
      <c r="AL363" s="24"/>
      <c r="AM363" s="24"/>
    </row>
    <row r="364" spans="1:39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VLOOKUP(A364,[2]ImportationMaterialProgrammingE!B$3:C$1048576,2,0)</f>
        <v xml:space="preserve">540201567 </v>
      </c>
      <c r="F364" s="40">
        <v>540201567</v>
      </c>
      <c r="G364" s="3" t="s">
        <v>585</v>
      </c>
      <c r="H364" s="3" t="s">
        <v>452</v>
      </c>
      <c r="I364" s="17" t="e">
        <f>#N/A</f>
        <v>#N/A</v>
      </c>
      <c r="J364" s="15" t="str">
        <f>IF(VLOOKUP(A364,[2]ImportationMaterialProgrammingE!B$4:U$1048576,20,0)=0,"",VLOOKUP(A364,[2]ImportationMaterialProgrammingE!B$4:U$1048576,20,0))</f>
        <v>18/03/2022</v>
      </c>
      <c r="K364" s="15" t="s">
        <v>617</v>
      </c>
      <c r="L364" s="15" t="str">
        <f>IF(VLOOKUP(A364,[2]ImportationMaterialProgrammingE!B$3:Y$1048576,24,0)&lt;&gt;"","Sim","Não")</f>
        <v>Sim</v>
      </c>
      <c r="M364" s="15" t="str">
        <f>IF(VLOOKUP(A364,[2]ImportationMaterialProgrammingE!B:X,23,0)="DTA TRANSP",VLOOKUP(A364,[2]ImportationMaterialProgrammingE!B:V,21,0),"")</f>
        <v/>
      </c>
      <c r="N364" s="15" t="str">
        <f>IF(VLOOKUP(A364,[2]ImportationMaterialProgrammingE!B:Y,24,0)=0,"",VLOOKUP(A364,[2]ImportationMaterialProgrammingE!B:Y,24,0))</f>
        <v>14/03/2022</v>
      </c>
      <c r="P364" s="3" t="e">
        <f>#N/A</f>
        <v>#N/A</v>
      </c>
      <c r="R364" s="3" t="s">
        <v>456</v>
      </c>
      <c r="S364" s="16" t="str">
        <f>VLOOKUP(A364,[2]ImportationMaterialProgrammingE!B:AN,39,0)</f>
        <v>2204951420</v>
      </c>
      <c r="T364" s="22">
        <f>VLOOKUP(F364,[3]Relatório!$A$1:$AK$65536,29,0)</f>
        <v>44635</v>
      </c>
      <c r="U364" s="22">
        <v>44635</v>
      </c>
      <c r="V364" s="17" t="str">
        <f>VLOOKUP(A364,[2]ImportationMaterialProgrammingE!B:F,5,0)</f>
        <v>VERDE</v>
      </c>
      <c r="W364" s="22">
        <f>VLOOKUP(F364,[3]Relatório!$A$1:$AK$65536,33,0)</f>
        <v>44635</v>
      </c>
      <c r="X364" s="22">
        <v>44635</v>
      </c>
      <c r="Y364" s="18" t="e">
        <f>#N/A</f>
        <v>#N/A</v>
      </c>
      <c r="Z364" s="3" t="s">
        <v>458</v>
      </c>
      <c r="AB364" s="15" t="str">
        <f>VLOOKUP(A364,[2]ImportationMaterialProgrammingE!B:X,23,0)</f>
        <v>SBL</v>
      </c>
      <c r="AC364" s="1" t="str">
        <f>IF(AB364="DTA TRANSP","",VLOOKUP(A364,[2]ImportationMaterialProgrammingE!$B:$V,21,0))</f>
        <v>18/03/2022</v>
      </c>
      <c r="AD364" s="1" t="s">
        <v>617</v>
      </c>
      <c r="AE364" s="1" t="e">
        <f>#N/A</f>
        <v>#N/A</v>
      </c>
      <c r="AF364" s="22">
        <f>VLOOKUP(F364,[3]Relatório!$A$1:$AK$65536,36,0)</f>
        <v>44638</v>
      </c>
      <c r="AG364" s="22">
        <v>44638</v>
      </c>
      <c r="AJ364" s="24"/>
      <c r="AK364" s="24"/>
      <c r="AL364" s="24"/>
      <c r="AM364" s="24"/>
    </row>
    <row r="365" spans="1:39" hidden="1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VLOOKUP(A365,[2]ImportationMaterialProgrammingE!B$3:C$1048576,2,0)</f>
        <v xml:space="preserve">540201568 </v>
      </c>
      <c r="F365" s="40">
        <v>540201568</v>
      </c>
      <c r="G365" s="3" t="s">
        <v>585</v>
      </c>
      <c r="H365" s="3" t="s">
        <v>452</v>
      </c>
      <c r="I365" s="17" t="e">
        <f>#N/A</f>
        <v>#N/A</v>
      </c>
      <c r="J365" s="15" t="str">
        <f>IF(VLOOKUP(A365,[2]ImportationMaterialProgrammingE!B$4:U$1048576,20,0)=0,"",VLOOKUP(A365,[2]ImportationMaterialProgrammingE!B$4:U$1048576,20,0))</f>
        <v/>
      </c>
      <c r="K365" s="15" t="s">
        <v>587</v>
      </c>
      <c r="L365" s="15" t="str">
        <f>IF(VLOOKUP(A365,[2]ImportationMaterialProgrammingE!B$3:Y$1048576,24,0)&lt;&gt;"","Sim","Não")</f>
        <v>Sim</v>
      </c>
      <c r="M365" s="15" t="str">
        <f>IF(VLOOKUP(A365,[2]ImportationMaterialProgrammingE!B:X,23,0)="DTA TRANSP",VLOOKUP(A365,[2]ImportationMaterialProgrammingE!B:V,21,0),"")</f>
        <v/>
      </c>
      <c r="N365" s="15" t="str">
        <f>IF(VLOOKUP(A365,[2]ImportationMaterialProgrammingE!B:Y,24,0)=0,"",VLOOKUP(A365,[2]ImportationMaterialProgrammingE!B:Y,24,0))</f>
        <v>14/03/2022</v>
      </c>
      <c r="P365" s="3" t="e">
        <f>#N/A</f>
        <v>#N/A</v>
      </c>
      <c r="R365" s="3" t="s">
        <v>586</v>
      </c>
      <c r="S365" s="16" t="str">
        <f>VLOOKUP(A365,[2]ImportationMaterialProgrammingE!B:AN,39,0)</f>
        <v xml:space="preserve">          </v>
      </c>
      <c r="T365" s="22" t="str">
        <f>VLOOKUP(F365,[3]Relatório!$A$1:$AK$65536,29,0)</f>
        <v/>
      </c>
      <c r="U365" s="22" t="s">
        <v>587</v>
      </c>
      <c r="V365" s="17" t="str">
        <f>VLOOKUP(A365,[2]ImportationMaterialProgrammingE!B:F,5,0)</f>
        <v/>
      </c>
      <c r="W365" s="22" t="str">
        <f>VLOOKUP(F365,[3]Relatório!$A$1:$AK$65536,33,0)</f>
        <v/>
      </c>
      <c r="X365" s="22" t="s">
        <v>587</v>
      </c>
      <c r="Y365" s="18" t="e">
        <f>#N/A</f>
        <v>#N/A</v>
      </c>
      <c r="Z365" s="3" t="s">
        <v>458</v>
      </c>
      <c r="AB365" s="15" t="str">
        <f>VLOOKUP(A365,[2]ImportationMaterialProgrammingE!B:X,23,0)</f>
        <v>DTA EADI</v>
      </c>
      <c r="AC365" s="1" t="str">
        <f>IF(AB365="DTA TRANSP","",VLOOKUP(A365,[2]ImportationMaterialProgrammingE!$B:$V,21,0))</f>
        <v/>
      </c>
      <c r="AD365" s="1" t="s">
        <v>587</v>
      </c>
      <c r="AE365" s="1" t="e">
        <f>#N/A</f>
        <v>#N/A</v>
      </c>
      <c r="AF365" s="22" t="str">
        <f>VLOOKUP(F365,[3]Relatório!$A$1:$AK$65536,36,0)</f>
        <v/>
      </c>
      <c r="AG365" s="22" t="s">
        <v>587</v>
      </c>
      <c r="AJ365" s="24"/>
      <c r="AK365" s="24"/>
      <c r="AL365" s="24"/>
      <c r="AM365" s="24"/>
    </row>
    <row r="366" spans="1:39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VLOOKUP(A366,[2]ImportationMaterialProgrammingE!B$3:C$1048576,2,0)</f>
        <v xml:space="preserve">540201569 </v>
      </c>
      <c r="F366" s="40">
        <v>540201569</v>
      </c>
      <c r="G366" s="3" t="s">
        <v>585</v>
      </c>
      <c r="H366" s="3" t="s">
        <v>452</v>
      </c>
      <c r="I366" s="17" t="e">
        <f>#N/A</f>
        <v>#N/A</v>
      </c>
      <c r="J366" s="15" t="str">
        <f>IF(VLOOKUP(A366,[2]ImportationMaterialProgrammingE!B$4:U$1048576,20,0)=0,"",VLOOKUP(A366,[2]ImportationMaterialProgrammingE!B$4:U$1048576,20,0))</f>
        <v>10/03/2022</v>
      </c>
      <c r="K366" s="15" t="s">
        <v>610</v>
      </c>
      <c r="L366" s="15" t="str">
        <f>IF(VLOOKUP(A366,[2]ImportationMaterialProgrammingE!B$3:Y$1048576,24,0)&lt;&gt;"","Sim","Não")</f>
        <v>Não</v>
      </c>
      <c r="M366" s="15" t="str">
        <f>IF(VLOOKUP(A366,[2]ImportationMaterialProgrammingE!B:X,23,0)="DTA TRANSP",VLOOKUP(A366,[2]ImportationMaterialProgrammingE!B:V,21,0),"")</f>
        <v/>
      </c>
      <c r="N366" s="15" t="str">
        <f>IF(VLOOKUP(A366,[2]ImportationMaterialProgrammingE!B:Y,24,0)=0,"",VLOOKUP(A366,[2]ImportationMaterialProgrammingE!B:Y,24,0))</f>
        <v/>
      </c>
      <c r="P366" s="3" t="e">
        <f>#N/A</f>
        <v>#N/A</v>
      </c>
      <c r="R366" s="3" t="s">
        <v>456</v>
      </c>
      <c r="S366" s="16" t="str">
        <f>VLOOKUP(A366,[2]ImportationMaterialProgrammingE!B:AN,39,0)</f>
        <v>2204212511</v>
      </c>
      <c r="T366" s="22">
        <f>VLOOKUP(F366,[3]Relatório!$A$1:$AK$65536,29,0)</f>
        <v>44624</v>
      </c>
      <c r="U366" s="22">
        <v>44624</v>
      </c>
      <c r="V366" s="17" t="str">
        <f>VLOOKUP(A366,[2]ImportationMaterialProgrammingE!B:F,5,0)</f>
        <v>VERDE</v>
      </c>
      <c r="W366" s="22">
        <f>VLOOKUP(F366,[3]Relatório!$A$1:$AK$65536,33,0)</f>
        <v>44627</v>
      </c>
      <c r="X366" s="22">
        <v>44627</v>
      </c>
      <c r="Y366" s="18" t="e">
        <f>#N/A</f>
        <v>#N/A</v>
      </c>
      <c r="Z366" s="3" t="s">
        <v>458</v>
      </c>
      <c r="AB366" s="15" t="str">
        <f>VLOOKUP(A366,[2]ImportationMaterialProgrammingE!B:X,23,0)</f>
        <v>FINALIZADO</v>
      </c>
      <c r="AC366" s="1" t="str">
        <f>IF(AB366="DTA TRANSP","",VLOOKUP(A366,[2]ImportationMaterialProgrammingE!$B:$V,21,0))</f>
        <v>10/03/2022</v>
      </c>
      <c r="AD366" s="1" t="s">
        <v>610</v>
      </c>
      <c r="AE366" s="1" t="e">
        <f>#N/A</f>
        <v>#N/A</v>
      </c>
      <c r="AF366" s="22">
        <f>VLOOKUP(F366,[3]Relatório!$A$1:$AK$65536,36,0)</f>
        <v>44629</v>
      </c>
      <c r="AG366" s="22">
        <v>44629</v>
      </c>
      <c r="AH366" s="3" t="s">
        <v>457</v>
      </c>
      <c r="AJ366" s="24"/>
      <c r="AK366" s="24"/>
      <c r="AL366" s="24"/>
      <c r="AM366" s="24"/>
    </row>
    <row r="367" spans="1:39" hidden="1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VLOOKUP(A367,[2]ImportationMaterialProgrammingE!B$3:C$1048576,2,0)</f>
        <v xml:space="preserve">540201570 </v>
      </c>
      <c r="F367" s="40">
        <v>540201570</v>
      </c>
      <c r="G367" s="3" t="s">
        <v>585</v>
      </c>
      <c r="H367" s="3" t="s">
        <v>452</v>
      </c>
      <c r="I367" s="17" t="e">
        <f>#N/A</f>
        <v>#N/A</v>
      </c>
      <c r="J367" s="15" t="str">
        <f>IF(VLOOKUP(A367,[2]ImportationMaterialProgrammingE!B$4:U$1048576,20,0)=0,"",VLOOKUP(A367,[2]ImportationMaterialProgrammingE!B$4:U$1048576,20,0))</f>
        <v/>
      </c>
      <c r="K367" s="15" t="s">
        <v>587</v>
      </c>
      <c r="L367" s="15" t="str">
        <f>IF(VLOOKUP(A367,[2]ImportationMaterialProgrammingE!B$3:Y$1048576,24,0)&lt;&gt;"","Sim","Não")</f>
        <v>Sim</v>
      </c>
      <c r="M367" s="15" t="str">
        <f>IF(VLOOKUP(A367,[2]ImportationMaterialProgrammingE!B:X,23,0)="DTA TRANSP",VLOOKUP(A367,[2]ImportationMaterialProgrammingE!B:V,21,0),"")</f>
        <v/>
      </c>
      <c r="N367" s="15" t="str">
        <f>IF(VLOOKUP(A367,[2]ImportationMaterialProgrammingE!B:Y,24,0)=0,"",VLOOKUP(A367,[2]ImportationMaterialProgrammingE!B:Y,24,0))</f>
        <v>14/03/2022</v>
      </c>
      <c r="P367" s="3" t="e">
        <f>#N/A</f>
        <v>#N/A</v>
      </c>
      <c r="R367" s="3" t="s">
        <v>456</v>
      </c>
      <c r="S367" s="16" t="str">
        <f>VLOOKUP(A367,[2]ImportationMaterialProgrammingE!B:AN,39,0)</f>
        <v xml:space="preserve">          </v>
      </c>
      <c r="T367" s="22" t="str">
        <f>VLOOKUP(F367,[3]Relatório!$A$1:$AK$65536,29,0)</f>
        <v/>
      </c>
      <c r="U367" s="22" t="s">
        <v>587</v>
      </c>
      <c r="V367" s="17" t="str">
        <f>VLOOKUP(A367,[2]ImportationMaterialProgrammingE!B:F,5,0)</f>
        <v/>
      </c>
      <c r="W367" s="22" t="str">
        <f>VLOOKUP(F367,[3]Relatório!$A$1:$AK$65536,33,0)</f>
        <v/>
      </c>
      <c r="X367" s="22" t="s">
        <v>587</v>
      </c>
      <c r="Y367" s="18" t="e">
        <f>#N/A</f>
        <v>#N/A</v>
      </c>
      <c r="Z367" s="3" t="s">
        <v>458</v>
      </c>
      <c r="AB367" s="15" t="str">
        <f>VLOOKUP(A367,[2]ImportationMaterialProgrammingE!B:X,23,0)</f>
        <v>DTA EADI</v>
      </c>
      <c r="AC367" s="1" t="str">
        <f>IF(AB367="DTA TRANSP","",VLOOKUP(A367,[2]ImportationMaterialProgrammingE!$B:$V,21,0))</f>
        <v/>
      </c>
      <c r="AD367" s="1" t="s">
        <v>587</v>
      </c>
      <c r="AE367" s="1" t="e">
        <f>#N/A</f>
        <v>#N/A</v>
      </c>
      <c r="AF367" s="22" t="str">
        <f>VLOOKUP(F367,[3]Relatório!$A$1:$AK$65536,36,0)</f>
        <v/>
      </c>
      <c r="AG367" s="22" t="s">
        <v>587</v>
      </c>
      <c r="AJ367" s="24"/>
      <c r="AK367" s="24"/>
      <c r="AL367" s="24"/>
      <c r="AM367" s="24"/>
    </row>
    <row r="368" spans="1:39" hidden="1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VLOOKUP(A368,[2]ImportationMaterialProgrammingE!B$3:C$1048576,2,0)</f>
        <v xml:space="preserve">540201571 </v>
      </c>
      <c r="F368" s="40">
        <v>540201571</v>
      </c>
      <c r="G368" s="3" t="s">
        <v>585</v>
      </c>
      <c r="H368" s="3" t="s">
        <v>452</v>
      </c>
      <c r="I368" s="17" t="e">
        <f>#N/A</f>
        <v>#N/A</v>
      </c>
      <c r="J368" s="15" t="str">
        <f>IF(VLOOKUP(A368,[2]ImportationMaterialProgrammingE!B$4:U$1048576,20,0)=0,"",VLOOKUP(A368,[2]ImportationMaterialProgrammingE!B$4:U$1048576,20,0))</f>
        <v/>
      </c>
      <c r="K368" s="15" t="s">
        <v>587</v>
      </c>
      <c r="L368" s="15" t="str">
        <f>IF(VLOOKUP(A368,[2]ImportationMaterialProgrammingE!B$3:Y$1048576,24,0)&lt;&gt;"","Sim","Não")</f>
        <v>Sim</v>
      </c>
      <c r="M368" s="15" t="str">
        <f>IF(VLOOKUP(A368,[2]ImportationMaterialProgrammingE!B:X,23,0)="DTA TRANSP",VLOOKUP(A368,[2]ImportationMaterialProgrammingE!B:V,21,0),"")</f>
        <v/>
      </c>
      <c r="N368" s="15" t="str">
        <f>IF(VLOOKUP(A368,[2]ImportationMaterialProgrammingE!B:Y,24,0)=0,"",VLOOKUP(A368,[2]ImportationMaterialProgrammingE!B:Y,24,0))</f>
        <v>14/03/2022</v>
      </c>
      <c r="P368" s="3" t="e">
        <f>#N/A</f>
        <v>#N/A</v>
      </c>
      <c r="R368" s="3" t="s">
        <v>586</v>
      </c>
      <c r="S368" s="16" t="str">
        <f>VLOOKUP(A368,[2]ImportationMaterialProgrammingE!B:AN,39,0)</f>
        <v xml:space="preserve">          </v>
      </c>
      <c r="T368" s="22" t="str">
        <f>VLOOKUP(F368,[3]Relatório!$A$1:$AK$65536,29,0)</f>
        <v/>
      </c>
      <c r="U368" s="22" t="s">
        <v>587</v>
      </c>
      <c r="V368" s="17" t="str">
        <f>VLOOKUP(A368,[2]ImportationMaterialProgrammingE!B:F,5,0)</f>
        <v/>
      </c>
      <c r="W368" s="22" t="str">
        <f>VLOOKUP(F368,[3]Relatório!$A$1:$AK$65536,33,0)</f>
        <v/>
      </c>
      <c r="X368" s="22" t="s">
        <v>587</v>
      </c>
      <c r="Y368" s="18" t="e">
        <f>#N/A</f>
        <v>#N/A</v>
      </c>
      <c r="Z368" s="3" t="s">
        <v>458</v>
      </c>
      <c r="AB368" s="15" t="str">
        <f>VLOOKUP(A368,[2]ImportationMaterialProgrammingE!B:X,23,0)</f>
        <v>DTA EADI</v>
      </c>
      <c r="AC368" s="1" t="str">
        <f>IF(AB368="DTA TRANSP","",VLOOKUP(A368,[2]ImportationMaterialProgrammingE!$B:$V,21,0))</f>
        <v/>
      </c>
      <c r="AD368" s="1" t="s">
        <v>587</v>
      </c>
      <c r="AE368" s="1" t="e">
        <f>#N/A</f>
        <v>#N/A</v>
      </c>
      <c r="AF368" s="22" t="str">
        <f>VLOOKUP(F368,[3]Relatório!$A$1:$AK$65536,36,0)</f>
        <v/>
      </c>
      <c r="AG368" s="22" t="s">
        <v>587</v>
      </c>
      <c r="AJ368" s="24"/>
      <c r="AK368" s="24"/>
      <c r="AL368" s="24"/>
      <c r="AM368" s="24"/>
    </row>
    <row r="369" spans="1:39" hidden="1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VLOOKUP(A369,[2]ImportationMaterialProgrammingE!B$3:C$1048576,2,0)</f>
        <v xml:space="preserve">540201572 </v>
      </c>
      <c r="F369" s="40">
        <v>540201572</v>
      </c>
      <c r="G369" s="3" t="s">
        <v>585</v>
      </c>
      <c r="H369" s="3" t="s">
        <v>452</v>
      </c>
      <c r="I369" s="17" t="e">
        <f>#N/A</f>
        <v>#N/A</v>
      </c>
      <c r="J369" s="15" t="str">
        <f>IF(VLOOKUP(A369,[2]ImportationMaterialProgrammingE!B$4:U$1048576,20,0)=0,"",VLOOKUP(A369,[2]ImportationMaterialProgrammingE!B$4:U$1048576,20,0))</f>
        <v/>
      </c>
      <c r="K369" s="15" t="s">
        <v>587</v>
      </c>
      <c r="L369" s="15" t="str">
        <f>IF(VLOOKUP(A369,[2]ImportationMaterialProgrammingE!B$3:Y$1048576,24,0)&lt;&gt;"","Sim","Não")</f>
        <v>Não</v>
      </c>
      <c r="M369" s="15" t="str">
        <f>IF(VLOOKUP(A369,[2]ImportationMaterialProgrammingE!B:X,23,0)="DTA TRANSP",VLOOKUP(A369,[2]ImportationMaterialProgrammingE!B:V,21,0),"")</f>
        <v>14/03/2022</v>
      </c>
      <c r="N369" s="15" t="str">
        <f>IF(VLOOKUP(A369,[2]ImportationMaterialProgrammingE!B:Y,24,0)=0,"",VLOOKUP(A369,[2]ImportationMaterialProgrammingE!B:Y,24,0))</f>
        <v/>
      </c>
      <c r="P369" s="3" t="e">
        <f>#N/A</f>
        <v>#N/A</v>
      </c>
      <c r="R369" s="3" t="s">
        <v>456</v>
      </c>
      <c r="S369" s="16" t="str">
        <f>VLOOKUP(A369,[2]ImportationMaterialProgrammingE!B:AN,39,0)</f>
        <v xml:space="preserve">          </v>
      </c>
      <c r="T369" s="22" t="str">
        <f>VLOOKUP(F369,[3]Relatório!$A$1:$AK$65536,29,0)</f>
        <v/>
      </c>
      <c r="U369" s="22" t="s">
        <v>587</v>
      </c>
      <c r="V369" s="17" t="str">
        <f>VLOOKUP(A369,[2]ImportationMaterialProgrammingE!B:F,5,0)</f>
        <v/>
      </c>
      <c r="W369" s="22" t="str">
        <f>VLOOKUP(F369,[3]Relatório!$A$1:$AK$65536,33,0)</f>
        <v/>
      </c>
      <c r="X369" s="22" t="s">
        <v>587</v>
      </c>
      <c r="Y369" s="18" t="e">
        <f>#N/A</f>
        <v>#N/A</v>
      </c>
      <c r="Z369" s="3" t="s">
        <v>458</v>
      </c>
      <c r="AB369" s="15" t="str">
        <f>VLOOKUP(A369,[2]ImportationMaterialProgrammingE!B:X,23,0)</f>
        <v>DTA TRANSP</v>
      </c>
      <c r="AC369" s="1" t="str">
        <f>IF(AB369="DTA TRANSP","",VLOOKUP(A369,[2]ImportationMaterialProgrammingE!$B:$V,21,0))</f>
        <v/>
      </c>
      <c r="AD369" s="1" t="s">
        <v>587</v>
      </c>
      <c r="AE369" s="1" t="e">
        <f>#N/A</f>
        <v>#N/A</v>
      </c>
      <c r="AF369" s="22" t="str">
        <f>VLOOKUP(F369,[3]Relatório!$A$1:$AK$65536,36,0)</f>
        <v/>
      </c>
      <c r="AG369" s="22" t="s">
        <v>587</v>
      </c>
      <c r="AJ369" s="24"/>
      <c r="AK369" s="24"/>
      <c r="AL369" s="24"/>
      <c r="AM369" s="24"/>
    </row>
    <row r="370" spans="1:39" hidden="1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VLOOKUP(A370,[2]ImportationMaterialProgrammingE!B$3:C$1048576,2,0)</f>
        <v xml:space="preserve">540201581 </v>
      </c>
      <c r="F370" s="40">
        <v>540201581</v>
      </c>
      <c r="G370" s="3" t="s">
        <v>585</v>
      </c>
      <c r="H370" s="3" t="s">
        <v>452</v>
      </c>
      <c r="I370" s="17" t="e">
        <f>#N/A</f>
        <v>#N/A</v>
      </c>
      <c r="J370" s="15" t="str">
        <f>IF(VLOOKUP(A370,[2]ImportationMaterialProgrammingE!B$4:U$1048576,20,0)=0,"",VLOOKUP(A370,[2]ImportationMaterialProgrammingE!B$4:U$1048576,20,0))</f>
        <v>29/03/2022</v>
      </c>
      <c r="K370" s="15" t="s">
        <v>636</v>
      </c>
      <c r="L370" s="15" t="str">
        <f>IF(VLOOKUP(A370,[2]ImportationMaterialProgrammingE!B$3:Y$1048576,24,0)&lt;&gt;"","Sim","Não")</f>
        <v>Sim</v>
      </c>
      <c r="M370" s="15" t="str">
        <f>IF(VLOOKUP(A370,[2]ImportationMaterialProgrammingE!B:X,23,0)="DTA TRANSP",VLOOKUP(A370,[2]ImportationMaterialProgrammingE!B:V,21,0),"")</f>
        <v/>
      </c>
      <c r="N370" s="15" t="str">
        <f>IF(VLOOKUP(A370,[2]ImportationMaterialProgrammingE!B:Y,24,0)=0,"",VLOOKUP(A370,[2]ImportationMaterialProgrammingE!B:Y,24,0))</f>
        <v>14/03/2022</v>
      </c>
      <c r="P370" s="3" t="e">
        <f>#N/A</f>
        <v>#N/A</v>
      </c>
      <c r="R370" s="3" t="s">
        <v>456</v>
      </c>
      <c r="S370" s="16" t="str">
        <f>VLOOKUP(A370,[2]ImportationMaterialProgrammingE!B:AN,39,0)</f>
        <v xml:space="preserve">          </v>
      </c>
      <c r="T370" s="22" t="str">
        <f>VLOOKUP(F370,[3]Relatório!$A$1:$AK$65536,29,0)</f>
        <v/>
      </c>
      <c r="U370" s="22" t="s">
        <v>587</v>
      </c>
      <c r="V370" s="17" t="str">
        <f>VLOOKUP(A370,[2]ImportationMaterialProgrammingE!B:F,5,0)</f>
        <v/>
      </c>
      <c r="W370" s="22" t="str">
        <f>VLOOKUP(F370,[3]Relatório!$A$1:$AK$65536,33,0)</f>
        <v/>
      </c>
      <c r="X370" s="22" t="s">
        <v>587</v>
      </c>
      <c r="Y370" s="18" t="e">
        <f>#N/A</f>
        <v>#N/A</v>
      </c>
      <c r="Z370" s="3" t="s">
        <v>458</v>
      </c>
      <c r="AB370" s="15" t="str">
        <f>VLOOKUP(A370,[2]ImportationMaterialProgrammingE!B:X,23,0)</f>
        <v>DTA EADI</v>
      </c>
      <c r="AC370" s="1" t="str">
        <f>IF(AB370="DTA TRANSP","",VLOOKUP(A370,[2]ImportationMaterialProgrammingE!$B:$V,21,0))</f>
        <v/>
      </c>
      <c r="AD370" s="1" t="s">
        <v>587</v>
      </c>
      <c r="AE370" s="1" t="e">
        <f>#N/A</f>
        <v>#N/A</v>
      </c>
      <c r="AF370" s="22" t="str">
        <f>VLOOKUP(F370,[3]Relatório!$A$1:$AK$65536,36,0)</f>
        <v/>
      </c>
      <c r="AG370" s="22" t="s">
        <v>587</v>
      </c>
      <c r="AJ370" s="24"/>
      <c r="AK370" s="24"/>
      <c r="AL370" s="24"/>
      <c r="AM370" s="24"/>
    </row>
    <row r="371" spans="1:39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VLOOKUP(A371,[2]ImportationMaterialProgrammingE!B$3:C$1048576,2,0)</f>
        <v xml:space="preserve">540201582 </v>
      </c>
      <c r="F371" s="40">
        <v>540201582</v>
      </c>
      <c r="G371" s="3" t="s">
        <v>585</v>
      </c>
      <c r="H371" s="3" t="s">
        <v>452</v>
      </c>
      <c r="I371" s="17" t="e">
        <f>#N/A</f>
        <v>#N/A</v>
      </c>
      <c r="J371" s="15" t="str">
        <f>IF(VLOOKUP(A371,[2]ImportationMaterialProgrammingE!B$4:U$1048576,20,0)=0,"",VLOOKUP(A371,[2]ImportationMaterialProgrammingE!B$4:U$1048576,20,0))</f>
        <v>02/02/2022</v>
      </c>
      <c r="K371" s="15" t="s">
        <v>613</v>
      </c>
      <c r="L371" s="15" t="str">
        <f>IF(VLOOKUP(A371,[2]ImportationMaterialProgrammingE!B$3:Y$1048576,24,0)&lt;&gt;"","Sim","Não")</f>
        <v>Não</v>
      </c>
      <c r="M371" s="15" t="str">
        <f>IF(VLOOKUP(A371,[2]ImportationMaterialProgrammingE!B:X,23,0)="DTA TRANSP",VLOOKUP(A371,[2]ImportationMaterialProgrammingE!B:V,21,0),"")</f>
        <v/>
      </c>
      <c r="N371" s="15" t="str">
        <f>IF(VLOOKUP(A371,[2]ImportationMaterialProgrammingE!B:Y,24,0)=0,"",VLOOKUP(A371,[2]ImportationMaterialProgrammingE!B:Y,24,0))</f>
        <v/>
      </c>
      <c r="P371" s="3" t="e">
        <f>#N/A</f>
        <v>#N/A</v>
      </c>
      <c r="R371" s="3" t="s">
        <v>586</v>
      </c>
      <c r="S371" s="16" t="str">
        <f>VLOOKUP(A371,[2]ImportationMaterialProgrammingE!B:AN,39,0)</f>
        <v>2203850387</v>
      </c>
      <c r="T371" s="22">
        <f>VLOOKUP(F371,[3]Relatório!$A$1:$AK$65536,29,0)</f>
        <v>44617</v>
      </c>
      <c r="U371" s="22">
        <v>44617</v>
      </c>
      <c r="V371" s="17" t="str">
        <f>VLOOKUP(A371,[2]ImportationMaterialProgrammingE!B:F,5,0)</f>
        <v>VERDE</v>
      </c>
      <c r="W371" s="22">
        <f>VLOOKUP(F371,[3]Relatório!$A$1:$AK$65536,33,0)</f>
        <v>44623</v>
      </c>
      <c r="X371" s="22">
        <v>44623</v>
      </c>
      <c r="Y371" s="18" t="e">
        <f>#N/A</f>
        <v>#N/A</v>
      </c>
      <c r="Z371" s="3" t="s">
        <v>458</v>
      </c>
      <c r="AB371" s="15" t="str">
        <f>VLOOKUP(A371,[2]ImportationMaterialProgrammingE!B:X,23,0)</f>
        <v>FINALIZADO</v>
      </c>
      <c r="AC371" s="1" t="str">
        <f>IF(AB371="DTA TRANSP","",VLOOKUP(A371,[2]ImportationMaterialProgrammingE!$B:$V,21,0))</f>
        <v>11/03/2022</v>
      </c>
      <c r="AD371" s="1" t="s">
        <v>607</v>
      </c>
      <c r="AE371" s="1" t="e">
        <f>#N/A</f>
        <v>#N/A</v>
      </c>
      <c r="AF371" s="22">
        <f>VLOOKUP(F371,[3]Relatório!$A$1:$AK$65536,36,0)</f>
        <v>44623</v>
      </c>
      <c r="AG371" s="22">
        <v>44623</v>
      </c>
      <c r="AH371" s="3" t="s">
        <v>457</v>
      </c>
      <c r="AJ371" s="24"/>
      <c r="AK371" s="24"/>
      <c r="AL371" s="24"/>
      <c r="AM371" s="24"/>
    </row>
    <row r="372" spans="1:39" hidden="1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VLOOKUP(A372,[2]ImportationMaterialProgrammingE!B$3:C$1048576,2,0)</f>
        <v xml:space="preserve">540201583 </v>
      </c>
      <c r="F372" s="40">
        <v>540201583</v>
      </c>
      <c r="G372" s="3" t="s">
        <v>585</v>
      </c>
      <c r="H372" s="3" t="s">
        <v>452</v>
      </c>
      <c r="I372" s="17" t="e">
        <f>#N/A</f>
        <v>#N/A</v>
      </c>
      <c r="J372" s="15" t="str">
        <f>IF(VLOOKUP(A372,[2]ImportationMaterialProgrammingE!B$4:U$1048576,20,0)=0,"",VLOOKUP(A372,[2]ImportationMaterialProgrammingE!B$4:U$1048576,20,0))</f>
        <v/>
      </c>
      <c r="K372" s="15" t="s">
        <v>587</v>
      </c>
      <c r="L372" s="15" t="str">
        <f>IF(VLOOKUP(A372,[2]ImportationMaterialProgrammingE!B$3:Y$1048576,24,0)&lt;&gt;"","Sim","Não")</f>
        <v>Sim</v>
      </c>
      <c r="M372" s="15" t="str">
        <f>IF(VLOOKUP(A372,[2]ImportationMaterialProgrammingE!B:X,23,0)="DTA TRANSP",VLOOKUP(A372,[2]ImportationMaterialProgrammingE!B:V,21,0),"")</f>
        <v/>
      </c>
      <c r="N372" s="15" t="str">
        <f>IF(VLOOKUP(A372,[2]ImportationMaterialProgrammingE!B:Y,24,0)=0,"",VLOOKUP(A372,[2]ImportationMaterialProgrammingE!B:Y,24,0))</f>
        <v>15/03/2022</v>
      </c>
      <c r="P372" s="3" t="e">
        <f>#N/A</f>
        <v>#N/A</v>
      </c>
      <c r="R372" s="3" t="s">
        <v>586</v>
      </c>
      <c r="S372" s="16" t="str">
        <f>VLOOKUP(A372,[2]ImportationMaterialProgrammingE!B:AN,39,0)</f>
        <v xml:space="preserve">          </v>
      </c>
      <c r="T372" s="22" t="str">
        <f>VLOOKUP(F372,[3]Relatório!$A$1:$AK$65536,29,0)</f>
        <v/>
      </c>
      <c r="U372" s="22" t="s">
        <v>587</v>
      </c>
      <c r="V372" s="17" t="str">
        <f>VLOOKUP(A372,[2]ImportationMaterialProgrammingE!B:F,5,0)</f>
        <v/>
      </c>
      <c r="W372" s="22" t="str">
        <f>VLOOKUP(F372,[3]Relatório!$A$1:$AK$65536,33,0)</f>
        <v/>
      </c>
      <c r="X372" s="22" t="s">
        <v>587</v>
      </c>
      <c r="Y372" s="18" t="e">
        <f>#N/A</f>
        <v>#N/A</v>
      </c>
      <c r="Z372" s="3" t="s">
        <v>458</v>
      </c>
      <c r="AB372" s="15" t="str">
        <f>VLOOKUP(A372,[2]ImportationMaterialProgrammingE!B:X,23,0)</f>
        <v>DTA EADI</v>
      </c>
      <c r="AC372" s="1" t="str">
        <f>IF(AB372="DTA TRANSP","",VLOOKUP(A372,[2]ImportationMaterialProgrammingE!$B:$V,21,0))</f>
        <v/>
      </c>
      <c r="AD372" s="1" t="s">
        <v>587</v>
      </c>
      <c r="AE372" s="1" t="e">
        <f>#N/A</f>
        <v>#N/A</v>
      </c>
      <c r="AF372" s="22" t="str">
        <f>VLOOKUP(F372,[3]Relatório!$A$1:$AK$65536,36,0)</f>
        <v/>
      </c>
      <c r="AG372" s="22" t="s">
        <v>587</v>
      </c>
      <c r="AJ372" s="24"/>
      <c r="AK372" s="24"/>
      <c r="AL372" s="24"/>
      <c r="AM372" s="24"/>
    </row>
    <row r="373" spans="1:39" hidden="1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VLOOKUP(A373,[2]ImportationMaterialProgrammingE!B$3:C$1048576,2,0)</f>
        <v xml:space="preserve">540201585 </v>
      </c>
      <c r="F373" s="40">
        <v>540201585</v>
      </c>
      <c r="G373" s="3" t="s">
        <v>585</v>
      </c>
      <c r="H373" s="3" t="s">
        <v>452</v>
      </c>
      <c r="I373" s="17" t="e">
        <f>#N/A</f>
        <v>#N/A</v>
      </c>
      <c r="J373" s="15" t="str">
        <f>IF(VLOOKUP(A373,[2]ImportationMaterialProgrammingE!B$4:U$1048576,20,0)=0,"",VLOOKUP(A373,[2]ImportationMaterialProgrammingE!B$4:U$1048576,20,0))</f>
        <v/>
      </c>
      <c r="K373" s="15" t="s">
        <v>587</v>
      </c>
      <c r="L373" s="15" t="str">
        <f>IF(VLOOKUP(A373,[2]ImportationMaterialProgrammingE!B$3:Y$1048576,24,0)&lt;&gt;"","Sim","Não")</f>
        <v>Não</v>
      </c>
      <c r="M373" s="15" t="str">
        <f>IF(VLOOKUP(A373,[2]ImportationMaterialProgrammingE!B:X,23,0)="DTA TRANSP",VLOOKUP(A373,[2]ImportationMaterialProgrammingE!B:V,21,0),"")</f>
        <v>15/03/2022</v>
      </c>
      <c r="N373" s="15" t="str">
        <f>IF(VLOOKUP(A373,[2]ImportationMaterialProgrammingE!B:Y,24,0)=0,"",VLOOKUP(A373,[2]ImportationMaterialProgrammingE!B:Y,24,0))</f>
        <v/>
      </c>
      <c r="P373" s="3" t="e">
        <f>#N/A</f>
        <v>#N/A</v>
      </c>
      <c r="R373" s="3" t="s">
        <v>586</v>
      </c>
      <c r="S373" s="16" t="str">
        <f>VLOOKUP(A373,[2]ImportationMaterialProgrammingE!B:AN,39,0)</f>
        <v xml:space="preserve">          </v>
      </c>
      <c r="T373" s="22" t="str">
        <f>VLOOKUP(F373,[3]Relatório!$A$1:$AK$65536,29,0)</f>
        <v/>
      </c>
      <c r="U373" s="22" t="s">
        <v>587</v>
      </c>
      <c r="V373" s="17" t="str">
        <f>VLOOKUP(A373,[2]ImportationMaterialProgrammingE!B:F,5,0)</f>
        <v/>
      </c>
      <c r="W373" s="22" t="str">
        <f>VLOOKUP(F373,[3]Relatório!$A$1:$AK$65536,33,0)</f>
        <v/>
      </c>
      <c r="X373" s="22" t="s">
        <v>587</v>
      </c>
      <c r="Y373" s="18" t="e">
        <f>#N/A</f>
        <v>#N/A</v>
      </c>
      <c r="Z373" s="3" t="s">
        <v>458</v>
      </c>
      <c r="AB373" s="15" t="str">
        <f>VLOOKUP(A373,[2]ImportationMaterialProgrammingE!B:X,23,0)</f>
        <v>DTA TRANSP</v>
      </c>
      <c r="AC373" s="1" t="str">
        <f>IF(AB373="DTA TRANSP","",VLOOKUP(A373,[2]ImportationMaterialProgrammingE!$B:$V,21,0))</f>
        <v/>
      </c>
      <c r="AD373" s="1" t="s">
        <v>587</v>
      </c>
      <c r="AE373" s="1" t="e">
        <f>#N/A</f>
        <v>#N/A</v>
      </c>
      <c r="AF373" s="22" t="str">
        <f>VLOOKUP(F373,[3]Relatório!$A$1:$AK$65536,36,0)</f>
        <v/>
      </c>
      <c r="AG373" s="22" t="s">
        <v>587</v>
      </c>
      <c r="AJ373" s="24"/>
      <c r="AK373" s="24"/>
      <c r="AL373" s="24"/>
      <c r="AM373" s="24"/>
    </row>
    <row r="374" spans="1:39" hidden="1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VLOOKUP(A374,[2]ImportationMaterialProgrammingE!B$3:C$1048576,2,0)</f>
        <v xml:space="preserve">540201588 </v>
      </c>
      <c r="F374" s="40">
        <v>540201588</v>
      </c>
      <c r="G374" s="3" t="s">
        <v>585</v>
      </c>
      <c r="H374" s="3" t="s">
        <v>452</v>
      </c>
      <c r="I374" s="17" t="e">
        <f>#N/A</f>
        <v>#N/A</v>
      </c>
      <c r="J374" s="15" t="str">
        <f>IF(VLOOKUP(A374,[2]ImportationMaterialProgrammingE!B$4:U$1048576,20,0)=0,"",VLOOKUP(A374,[2]ImportationMaterialProgrammingE!B$4:U$1048576,20,0))</f>
        <v/>
      </c>
      <c r="K374" s="15" t="s">
        <v>587</v>
      </c>
      <c r="L374" s="15" t="str">
        <f>IF(VLOOKUP(A374,[2]ImportationMaterialProgrammingE!B$3:Y$1048576,24,0)&lt;&gt;"","Sim","Não")</f>
        <v>Não</v>
      </c>
      <c r="M374" s="15" t="str">
        <f>IF(VLOOKUP(A374,[2]ImportationMaterialProgrammingE!B:X,23,0)="DTA TRANSP",VLOOKUP(A374,[2]ImportationMaterialProgrammingE!B:V,21,0),"")</f>
        <v>24/03/2022</v>
      </c>
      <c r="N374" s="15" t="str">
        <f>IF(VLOOKUP(A374,[2]ImportationMaterialProgrammingE!B:Y,24,0)=0,"",VLOOKUP(A374,[2]ImportationMaterialProgrammingE!B:Y,24,0))</f>
        <v/>
      </c>
      <c r="P374" s="3" t="e">
        <f>#N/A</f>
        <v>#N/A</v>
      </c>
      <c r="R374" s="3" t="s">
        <v>586</v>
      </c>
      <c r="S374" s="16" t="str">
        <f>VLOOKUP(A374,[2]ImportationMaterialProgrammingE!B:AN,39,0)</f>
        <v xml:space="preserve">          </v>
      </c>
      <c r="T374" s="22" t="str">
        <f>VLOOKUP(F374,[3]Relatório!$A$1:$AK$65536,29,0)</f>
        <v/>
      </c>
      <c r="U374" s="22" t="s">
        <v>587</v>
      </c>
      <c r="V374" s="17" t="str">
        <f>VLOOKUP(A374,[2]ImportationMaterialProgrammingE!B:F,5,0)</f>
        <v/>
      </c>
      <c r="W374" s="22" t="str">
        <f>VLOOKUP(F374,[3]Relatório!$A$1:$AK$65536,33,0)</f>
        <v/>
      </c>
      <c r="X374" s="22" t="s">
        <v>587</v>
      </c>
      <c r="Y374" s="18" t="e">
        <f>#N/A</f>
        <v>#N/A</v>
      </c>
      <c r="Z374" s="3" t="s">
        <v>458</v>
      </c>
      <c r="AB374" s="15" t="str">
        <f>VLOOKUP(A374,[2]ImportationMaterialProgrammingE!B:X,23,0)</f>
        <v>DTA TRANSP</v>
      </c>
      <c r="AC374" s="1" t="str">
        <f>IF(AB374="DTA TRANSP","",VLOOKUP(A374,[2]ImportationMaterialProgrammingE!$B:$V,21,0))</f>
        <v/>
      </c>
      <c r="AD374" s="1" t="s">
        <v>587</v>
      </c>
      <c r="AE374" s="1" t="e">
        <f>#N/A</f>
        <v>#N/A</v>
      </c>
      <c r="AF374" s="22" t="str">
        <f>VLOOKUP(F374,[3]Relatório!$A$1:$AK$65536,36,0)</f>
        <v/>
      </c>
      <c r="AG374" s="22" t="s">
        <v>587</v>
      </c>
      <c r="AJ374" s="24"/>
      <c r="AK374" s="24"/>
      <c r="AL374" s="24"/>
      <c r="AM374" s="24"/>
    </row>
    <row r="375" spans="1:39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VLOOKUP(A375,[2]ImportationMaterialProgrammingE!B$3:C$1048576,2,0)</f>
        <v xml:space="preserve">540201590 </v>
      </c>
      <c r="F375" s="40">
        <v>540201590</v>
      </c>
      <c r="G375" s="3" t="s">
        <v>585</v>
      </c>
      <c r="H375" s="3" t="s">
        <v>452</v>
      </c>
      <c r="I375" s="17" t="e">
        <f>#N/A</f>
        <v>#N/A</v>
      </c>
      <c r="J375" s="15" t="str">
        <f>IF(VLOOKUP(A375,[2]ImportationMaterialProgrammingE!B$4:U$1048576,20,0)=0,"",VLOOKUP(A375,[2]ImportationMaterialProgrammingE!B$4:U$1048576,20,0))</f>
        <v>02/02/2022</v>
      </c>
      <c r="K375" s="15" t="s">
        <v>613</v>
      </c>
      <c r="L375" s="15" t="str">
        <f>IF(VLOOKUP(A375,[2]ImportationMaterialProgrammingE!B$3:Y$1048576,24,0)&lt;&gt;"","Sim","Não")</f>
        <v>Não</v>
      </c>
      <c r="M375" s="15" t="str">
        <f>IF(VLOOKUP(A375,[2]ImportationMaterialProgrammingE!B:X,23,0)="DTA TRANSP",VLOOKUP(A375,[2]ImportationMaterialProgrammingE!B:V,21,0),"")</f>
        <v/>
      </c>
      <c r="N375" s="15" t="str">
        <f>IF(VLOOKUP(A375,[2]ImportationMaterialProgrammingE!B:Y,24,0)=0,"",VLOOKUP(A375,[2]ImportationMaterialProgrammingE!B:Y,24,0))</f>
        <v/>
      </c>
      <c r="P375" s="3" t="e">
        <f>#N/A</f>
        <v>#N/A</v>
      </c>
      <c r="R375" s="3" t="s">
        <v>456</v>
      </c>
      <c r="S375" s="16" t="str">
        <f>VLOOKUP(A375,[2]ImportationMaterialProgrammingE!B:AN,39,0)</f>
        <v>2204050945</v>
      </c>
      <c r="T375" s="22">
        <f>VLOOKUP(F375,[3]Relatório!$A$1:$AK$65536,29,0)</f>
        <v>44623</v>
      </c>
      <c r="U375" s="22">
        <v>44623</v>
      </c>
      <c r="V375" s="17" t="str">
        <f>VLOOKUP(A375,[2]ImportationMaterialProgrammingE!B:F,5,0)</f>
        <v>VERDE</v>
      </c>
      <c r="W375" s="22">
        <f>VLOOKUP(F375,[3]Relatório!$A$1:$AK$65536,33,0)</f>
        <v>44623</v>
      </c>
      <c r="X375" s="22">
        <v>44623</v>
      </c>
      <c r="Y375" s="18" t="e">
        <f>#N/A</f>
        <v>#N/A</v>
      </c>
      <c r="Z375" s="3" t="s">
        <v>458</v>
      </c>
      <c r="AB375" s="15" t="str">
        <f>VLOOKUP(A375,[2]ImportationMaterialProgrammingE!B:X,23,0)</f>
        <v>FINALIZADO</v>
      </c>
      <c r="AC375" s="1" t="str">
        <f>IF(AB375="DTA TRANSP","",VLOOKUP(A375,[2]ImportationMaterialProgrammingE!$B:$V,21,0))</f>
        <v/>
      </c>
      <c r="AD375" s="1" t="s">
        <v>587</v>
      </c>
      <c r="AE375" s="1" t="e">
        <f>#N/A</f>
        <v>#N/A</v>
      </c>
      <c r="AF375" s="22">
        <f>VLOOKUP(F375,[3]Relatório!$A$1:$AK$65536,36,0)</f>
        <v>44624</v>
      </c>
      <c r="AG375" s="22">
        <v>44624</v>
      </c>
      <c r="AH375" s="3" t="s">
        <v>457</v>
      </c>
      <c r="AJ375" s="24"/>
      <c r="AK375" s="24"/>
      <c r="AL375" s="24"/>
      <c r="AM375" s="24"/>
    </row>
    <row r="376" spans="1:39" hidden="1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VLOOKUP(A376,[2]ImportationMaterialProgrammingE!B$3:C$1048576,2,0)</f>
        <v xml:space="preserve">540201591 </v>
      </c>
      <c r="F376" s="40">
        <v>540201591</v>
      </c>
      <c r="G376" s="3" t="s">
        <v>585</v>
      </c>
      <c r="H376" s="3" t="s">
        <v>452</v>
      </c>
      <c r="I376" s="17" t="e">
        <f>#N/A</f>
        <v>#N/A</v>
      </c>
      <c r="J376" s="15" t="str">
        <f>IF(VLOOKUP(A376,[2]ImportationMaterialProgrammingE!B$4:U$1048576,20,0)=0,"",VLOOKUP(A376,[2]ImportationMaterialProgrammingE!B$4:U$1048576,20,0))</f>
        <v>28/03/2022</v>
      </c>
      <c r="K376" s="15" t="s">
        <v>632</v>
      </c>
      <c r="L376" s="15" t="str">
        <f>IF(VLOOKUP(A376,[2]ImportationMaterialProgrammingE!B$3:Y$1048576,24,0)&lt;&gt;"","Sim","Não")</f>
        <v>Não</v>
      </c>
      <c r="M376" s="15" t="str">
        <f>IF(VLOOKUP(A376,[2]ImportationMaterialProgrammingE!B:X,23,0)="DTA TRANSP",VLOOKUP(A376,[2]ImportationMaterialProgrammingE!B:V,21,0),"")</f>
        <v/>
      </c>
      <c r="N376" s="15" t="str">
        <f>IF(VLOOKUP(A376,[2]ImportationMaterialProgrammingE!B:Y,24,0)=0,"",VLOOKUP(A376,[2]ImportationMaterialProgrammingE!B:Y,24,0))</f>
        <v/>
      </c>
      <c r="P376" s="3" t="e">
        <f>#N/A</f>
        <v>#N/A</v>
      </c>
      <c r="R376" s="3" t="s">
        <v>586</v>
      </c>
      <c r="S376" s="16" t="str">
        <f>VLOOKUP(A376,[2]ImportationMaterialProgrammingE!B:AN,39,0)</f>
        <v xml:space="preserve">          </v>
      </c>
      <c r="T376" s="22">
        <f>VLOOKUP(F376,[3]Relatório!$A$1:$AK$65536,29,0)</f>
        <v>44638</v>
      </c>
      <c r="U376" s="22">
        <v>44638</v>
      </c>
      <c r="V376" s="17" t="str">
        <f>VLOOKUP(A376,[2]ImportationMaterialProgrammingE!B:F,5,0)</f>
        <v/>
      </c>
      <c r="W376" s="22">
        <f>VLOOKUP(F376,[3]Relatório!$A$1:$AK$65536,33,0)</f>
        <v>44638</v>
      </c>
      <c r="X376" s="22">
        <v>44638</v>
      </c>
      <c r="Y376" s="18" t="e">
        <f>#N/A</f>
        <v>#N/A</v>
      </c>
      <c r="Z376" s="3" t="s">
        <v>458</v>
      </c>
      <c r="AB376" s="15" t="str">
        <f>VLOOKUP(A376,[2]ImportationMaterialProgrammingE!B:X,23,0)</f>
        <v/>
      </c>
      <c r="AC376" s="1" t="str">
        <f>IF(AB376="DTA TRANSP","",VLOOKUP(A376,[2]ImportationMaterialProgrammingE!$B:$V,21,0))</f>
        <v/>
      </c>
      <c r="AD376" s="1" t="s">
        <v>587</v>
      </c>
      <c r="AE376" s="1" t="e">
        <f>#N/A</f>
        <v>#N/A</v>
      </c>
      <c r="AF376" s="22" t="str">
        <f>VLOOKUP(F376,[3]Relatório!$A$1:$AK$65536,36,0)</f>
        <v/>
      </c>
      <c r="AG376" s="22" t="s">
        <v>587</v>
      </c>
      <c r="AJ376" s="24"/>
      <c r="AK376" s="24"/>
      <c r="AL376" s="24"/>
      <c r="AM376" s="24"/>
    </row>
    <row r="377" spans="1:39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VLOOKUP(A377,[2]ImportationMaterialProgrammingE!B$3:C$1048576,2,0)</f>
        <v xml:space="preserve">540201478 </v>
      </c>
      <c r="F377" s="40">
        <v>540201478</v>
      </c>
      <c r="G377" s="3" t="s">
        <v>585</v>
      </c>
      <c r="H377" s="3" t="s">
        <v>452</v>
      </c>
      <c r="I377" s="17" t="e">
        <f>#N/A</f>
        <v>#N/A</v>
      </c>
      <c r="J377" s="15" t="str">
        <f>IF(VLOOKUP(A377,[2]ImportationMaterialProgrammingE!B$4:U$1048576,20,0)=0,"",VLOOKUP(A377,[2]ImportationMaterialProgrammingE!B$4:U$1048576,20,0))</f>
        <v>02/03/2022</v>
      </c>
      <c r="K377" s="15" t="s">
        <v>608</v>
      </c>
      <c r="L377" s="15" t="str">
        <f>IF(VLOOKUP(A377,[2]ImportationMaterialProgrammingE!B$3:Y$1048576,24,0)&lt;&gt;"","Sim","Não")</f>
        <v>Não</v>
      </c>
      <c r="M377" s="15" t="str">
        <f>IF(VLOOKUP(A377,[2]ImportationMaterialProgrammingE!B:X,23,0)="DTA TRANSP",VLOOKUP(A377,[2]ImportationMaterialProgrammingE!B:V,21,0),"")</f>
        <v/>
      </c>
      <c r="N377" s="15" t="str">
        <f>IF(VLOOKUP(A377,[2]ImportationMaterialProgrammingE!B:Y,24,0)=0,"",VLOOKUP(A377,[2]ImportationMaterialProgrammingE!B:Y,24,0))</f>
        <v/>
      </c>
      <c r="O377" s="21">
        <v>6.1400000000000003E-2</v>
      </c>
      <c r="P377" s="3" t="e">
        <f>#N/A</f>
        <v>#N/A</v>
      </c>
      <c r="R377" s="3" t="s">
        <v>456</v>
      </c>
      <c r="S377" s="16" t="str">
        <f>VLOOKUP(A377,[2]ImportationMaterialProgrammingE!B:AN,39,0)</f>
        <v>2203846100</v>
      </c>
      <c r="T377" s="22">
        <f>VLOOKUP(F377,[3]Relatório!$A$1:$AK$65536,29,0)</f>
        <v>44617</v>
      </c>
      <c r="U377" s="22">
        <v>44617</v>
      </c>
      <c r="V377" s="17" t="str">
        <f>VLOOKUP(A377,[2]ImportationMaterialProgrammingE!B:F,5,0)</f>
        <v>VERDE</v>
      </c>
      <c r="W377" s="22">
        <f>VLOOKUP(F377,[3]Relatório!$A$1:$AK$65536,33,0)</f>
        <v>44623</v>
      </c>
      <c r="X377" s="22">
        <v>44623</v>
      </c>
      <c r="Y377" s="18" t="e">
        <f>#N/A</f>
        <v>#N/A</v>
      </c>
      <c r="AB377" s="15" t="str">
        <f>VLOOKUP(A377,[2]ImportationMaterialProgrammingE!B:X,23,0)</f>
        <v>FINALIZADO</v>
      </c>
      <c r="AC377" s="1" t="str">
        <f>IF(AB377="DTA TRANSP","",VLOOKUP(A377,[2]ImportationMaterialProgrammingE!$B:$V,21,0))</f>
        <v>02/03/2022</v>
      </c>
      <c r="AD377" s="1" t="s">
        <v>608</v>
      </c>
      <c r="AE377" s="1" t="e">
        <f>#N/A</f>
        <v>#N/A</v>
      </c>
      <c r="AF377" s="22">
        <f>VLOOKUP(F377,[3]Relatório!$A$1:$AK$65536,36,0)</f>
        <v>44623</v>
      </c>
      <c r="AG377" s="22">
        <v>44623</v>
      </c>
      <c r="AH377" s="3" t="s">
        <v>457</v>
      </c>
      <c r="AJ377" s="24"/>
      <c r="AK377" s="24"/>
      <c r="AL377" s="24"/>
      <c r="AM377" s="24"/>
    </row>
    <row r="378" spans="1:39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VLOOKUP(A378,[2]ImportationMaterialProgrammingE!B$3:C$1048576,2,0)</f>
        <v xml:space="preserve">540201595 </v>
      </c>
      <c r="F378" s="40">
        <v>540201595</v>
      </c>
      <c r="G378" s="3" t="s">
        <v>585</v>
      </c>
      <c r="H378" s="3" t="s">
        <v>452</v>
      </c>
      <c r="I378" s="17" t="e">
        <f>#N/A</f>
        <v>#N/A</v>
      </c>
      <c r="J378" s="15" t="str">
        <f>IF(VLOOKUP(A378,[2]ImportationMaterialProgrammingE!B$4:U$1048576,20,0)=0,"",VLOOKUP(A378,[2]ImportationMaterialProgrammingE!B$4:U$1048576,20,0))</f>
        <v>21/03/2022</v>
      </c>
      <c r="K378" s="15" t="s">
        <v>612</v>
      </c>
      <c r="L378" s="15" t="str">
        <f>IF(VLOOKUP(A378,[2]ImportationMaterialProgrammingE!B$3:Y$1048576,24,0)&lt;&gt;"","Sim","Não")</f>
        <v>Sim</v>
      </c>
      <c r="M378" s="15" t="str">
        <f>IF(VLOOKUP(A378,[2]ImportationMaterialProgrammingE!B:X,23,0)="DTA TRANSP",VLOOKUP(A378,[2]ImportationMaterialProgrammingE!B:V,21,0),"")</f>
        <v/>
      </c>
      <c r="N378" s="15" t="str">
        <f>IF(VLOOKUP(A378,[2]ImportationMaterialProgrammingE!B:Y,24,0)=0,"",VLOOKUP(A378,[2]ImportationMaterialProgrammingE!B:Y,24,0))</f>
        <v>14/03/2022</v>
      </c>
      <c r="P378" s="3" t="e">
        <f>#N/A</f>
        <v>#N/A</v>
      </c>
      <c r="R378" s="3" t="s">
        <v>586</v>
      </c>
      <c r="S378" s="16" t="str">
        <f>VLOOKUP(A378,[2]ImportationMaterialProgrammingE!B:AN,39,0)</f>
        <v xml:space="preserve">          </v>
      </c>
      <c r="T378" s="22">
        <f>VLOOKUP(F378,[3]Relatório!$A$1:$AK$65536,29,0)</f>
        <v>44641</v>
      </c>
      <c r="U378" s="22">
        <v>44641</v>
      </c>
      <c r="V378" s="17" t="str">
        <f>VLOOKUP(A378,[2]ImportationMaterialProgrammingE!B:F,5,0)</f>
        <v/>
      </c>
      <c r="W378" s="22">
        <f>VLOOKUP(F378,[3]Relatório!$A$1:$AK$65536,33,0)</f>
        <v>44641</v>
      </c>
      <c r="X378" s="22">
        <v>44641</v>
      </c>
      <c r="Y378" s="18" t="e">
        <f>#N/A</f>
        <v>#N/A</v>
      </c>
      <c r="Z378" s="3" t="s">
        <v>458</v>
      </c>
      <c r="AB378" s="15" t="str">
        <f>VLOOKUP(A378,[2]ImportationMaterialProgrammingE!B:X,23,0)</f>
        <v>SBL</v>
      </c>
      <c r="AC378" s="1" t="str">
        <f>IF(AB378="DTA TRANSP","",VLOOKUP(A378,[2]ImportationMaterialProgrammingE!$B:$V,21,0))</f>
        <v>21/03/2022</v>
      </c>
      <c r="AD378" s="1" t="s">
        <v>612</v>
      </c>
      <c r="AE378" s="1" t="e">
        <f>#N/A</f>
        <v>#N/A</v>
      </c>
      <c r="AF378" s="22">
        <f>VLOOKUP(F378,[3]Relatório!$A$1:$AK$65536,36,0)</f>
        <v>44642</v>
      </c>
      <c r="AG378" s="22">
        <v>44642</v>
      </c>
      <c r="AJ378" s="24"/>
      <c r="AK378" s="24"/>
      <c r="AL378" s="24"/>
      <c r="AM378" s="24"/>
    </row>
    <row r="379" spans="1:39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VLOOKUP(A379,[2]ImportationMaterialProgrammingE!B$3:C$1048576,2,0)</f>
        <v xml:space="preserve">540201599 </v>
      </c>
      <c r="F379" s="40">
        <v>540201599</v>
      </c>
      <c r="G379" s="3" t="s">
        <v>585</v>
      </c>
      <c r="H379" s="3" t="s">
        <v>452</v>
      </c>
      <c r="I379" s="17" t="e">
        <f>#N/A</f>
        <v>#N/A</v>
      </c>
      <c r="J379" s="15" t="str">
        <f>IF(VLOOKUP(A379,[2]ImportationMaterialProgrammingE!B$4:U$1048576,20,0)=0,"",VLOOKUP(A379,[2]ImportationMaterialProgrammingE!B$4:U$1048576,20,0))</f>
        <v>11/03/2022</v>
      </c>
      <c r="K379" s="15" t="s">
        <v>607</v>
      </c>
      <c r="L379" s="15" t="str">
        <f>IF(VLOOKUP(A379,[2]ImportationMaterialProgrammingE!B$3:Y$1048576,24,0)&lt;&gt;"","Sim","Não")</f>
        <v>Não</v>
      </c>
      <c r="M379" s="15" t="str">
        <f>IF(VLOOKUP(A379,[2]ImportationMaterialProgrammingE!B:X,23,0)="DTA TRANSP",VLOOKUP(A379,[2]ImportationMaterialProgrammingE!B:V,21,0),"")</f>
        <v/>
      </c>
      <c r="N379" s="15" t="str">
        <f>IF(VLOOKUP(A379,[2]ImportationMaterialProgrammingE!B:Y,24,0)=0,"",VLOOKUP(A379,[2]ImportationMaterialProgrammingE!B:Y,24,0))</f>
        <v/>
      </c>
      <c r="P379" s="3" t="e">
        <f>#N/A</f>
        <v>#N/A</v>
      </c>
      <c r="R379" s="3" t="s">
        <v>456</v>
      </c>
      <c r="S379" s="16" t="str">
        <f>VLOOKUP(A379,[2]ImportationMaterialProgrammingE!B:AN,39,0)</f>
        <v>2204628661</v>
      </c>
      <c r="T379" s="22">
        <f>VLOOKUP(F379,[3]Relatório!$A$1:$AK$65536,29,0)</f>
        <v>44630</v>
      </c>
      <c r="U379" s="22">
        <v>44630</v>
      </c>
      <c r="V379" s="17" t="str">
        <f>VLOOKUP(A379,[2]ImportationMaterialProgrammingE!B:F,5,0)</f>
        <v>VERDE</v>
      </c>
      <c r="W379" s="22">
        <f>VLOOKUP(F379,[3]Relatório!$A$1:$AK$65536,33,0)</f>
        <v>44630</v>
      </c>
      <c r="X379" s="22">
        <v>44630</v>
      </c>
      <c r="Y379" s="18" t="e">
        <f>#N/A</f>
        <v>#N/A</v>
      </c>
      <c r="Z379" s="3" t="s">
        <v>458</v>
      </c>
      <c r="AB379" s="15" t="str">
        <f>VLOOKUP(A379,[2]ImportationMaterialProgrammingE!B:X,23,0)</f>
        <v>FINALIZADO</v>
      </c>
      <c r="AC379" s="1" t="str">
        <f>IF(AB379="DTA TRANSP","",VLOOKUP(A379,[2]ImportationMaterialProgrammingE!$B:$V,21,0))</f>
        <v>11/03/2022</v>
      </c>
      <c r="AD379" s="1" t="s">
        <v>607</v>
      </c>
      <c r="AE379" s="1" t="e">
        <f>#N/A</f>
        <v>#N/A</v>
      </c>
      <c r="AF379" s="22">
        <f>VLOOKUP(F379,[3]Relatório!$A$1:$AK$65536,36,0)</f>
        <v>44630</v>
      </c>
      <c r="AG379" s="22">
        <v>44630</v>
      </c>
      <c r="AH379" s="3" t="s">
        <v>457</v>
      </c>
      <c r="AJ379" s="24"/>
      <c r="AK379" s="24"/>
      <c r="AL379" s="24"/>
      <c r="AM379" s="24"/>
    </row>
    <row r="380" spans="1:39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VLOOKUP(A380,[2]ImportationMaterialProgrammingE!B$3:C$1048576,2,0)</f>
        <v xml:space="preserve">540201603 </v>
      </c>
      <c r="F380" s="40">
        <v>540201603</v>
      </c>
      <c r="G380" s="3" t="s">
        <v>585</v>
      </c>
      <c r="H380" s="3" t="s">
        <v>452</v>
      </c>
      <c r="I380" s="17" t="e">
        <f>#N/A</f>
        <v>#N/A</v>
      </c>
      <c r="J380" s="15" t="str">
        <f>IF(VLOOKUP(A380,[2]ImportationMaterialProgrammingE!B$4:U$1048576,20,0)=0,"",VLOOKUP(A380,[2]ImportationMaterialProgrammingE!B$4:U$1048576,20,0))</f>
        <v>03/02/2022</v>
      </c>
      <c r="K380" s="15" t="s">
        <v>621</v>
      </c>
      <c r="L380" s="15" t="str">
        <f>IF(VLOOKUP(A380,[2]ImportationMaterialProgrammingE!B$3:Y$1048576,24,0)&lt;&gt;"","Sim","Não")</f>
        <v>Não</v>
      </c>
      <c r="M380" s="15" t="str">
        <f>IF(VLOOKUP(A380,[2]ImportationMaterialProgrammingE!B:X,23,0)="DTA TRANSP",VLOOKUP(A380,[2]ImportationMaterialProgrammingE!B:V,21,0),"")</f>
        <v/>
      </c>
      <c r="N380" s="15" t="str">
        <f>IF(VLOOKUP(A380,[2]ImportationMaterialProgrammingE!B:Y,24,0)=0,"",VLOOKUP(A380,[2]ImportationMaterialProgrammingE!B:Y,24,0))</f>
        <v/>
      </c>
      <c r="O380" s="21">
        <v>5.5399999999999998E-2</v>
      </c>
      <c r="P380" s="3" t="e">
        <f>#N/A</f>
        <v>#N/A</v>
      </c>
      <c r="R380" s="3" t="s">
        <v>586</v>
      </c>
      <c r="S380" s="16" t="str">
        <f>VLOOKUP(A380,[2]ImportationMaterialProgrammingE!B:AN,39,0)</f>
        <v>2203818971</v>
      </c>
      <c r="T380" s="22">
        <f>VLOOKUP(F380,[3]Relatório!$A$1:$AK$65536,29,0)</f>
        <v>44617</v>
      </c>
      <c r="U380" s="22">
        <v>44617</v>
      </c>
      <c r="V380" s="17" t="str">
        <f>VLOOKUP(A380,[2]ImportationMaterialProgrammingE!B:F,5,0)</f>
        <v>VERDE</v>
      </c>
      <c r="W380" s="22">
        <f>VLOOKUP(F380,[3]Relatório!$A$1:$AK$65536,33,0)</f>
        <v>44617</v>
      </c>
      <c r="X380" s="22">
        <v>44617</v>
      </c>
      <c r="Y380" s="18" t="e">
        <f>#N/A</f>
        <v>#N/A</v>
      </c>
      <c r="Z380" s="3" t="s">
        <v>458</v>
      </c>
      <c r="AA380" s="3" t="s">
        <v>584</v>
      </c>
      <c r="AB380" s="15" t="str">
        <f>VLOOKUP(A380,[2]ImportationMaterialProgrammingE!B:X,23,0)</f>
        <v/>
      </c>
      <c r="AC380" s="1" t="str">
        <f>IF(AB380="DTA TRANSP","",VLOOKUP(A380,[2]ImportationMaterialProgrammingE!$B:$V,21,0))</f>
        <v/>
      </c>
      <c r="AD380" s="1" t="s">
        <v>587</v>
      </c>
      <c r="AE380" s="1" t="e">
        <f>#N/A</f>
        <v>#N/A</v>
      </c>
      <c r="AF380" s="22">
        <f>VLOOKUP(F380,[3]Relatório!$A$1:$AK$65536,36,0)</f>
        <v>44622</v>
      </c>
      <c r="AG380" s="22">
        <v>44622</v>
      </c>
      <c r="AH380" s="3" t="s">
        <v>457</v>
      </c>
      <c r="AJ380" s="24"/>
      <c r="AK380" s="24"/>
      <c r="AL380" s="24"/>
      <c r="AM380" s="24"/>
    </row>
    <row r="381" spans="1:39" hidden="1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VLOOKUP(A381,[2]ImportationMaterialProgrammingE!B$3:C$1048576,2,0)</f>
        <v xml:space="preserve">540201625 </v>
      </c>
      <c r="F381" s="40">
        <v>540201625</v>
      </c>
      <c r="G381" s="3" t="s">
        <v>585</v>
      </c>
      <c r="H381" s="3" t="s">
        <v>452</v>
      </c>
      <c r="I381" s="17" t="e">
        <f>#N/A</f>
        <v>#N/A</v>
      </c>
      <c r="J381" s="15" t="str">
        <f>IF(VLOOKUP(A381,[2]ImportationMaterialProgrammingE!B$4:U$1048576,20,0)=0,"",VLOOKUP(A381,[2]ImportationMaterialProgrammingE!B$4:U$1048576,20,0))</f>
        <v/>
      </c>
      <c r="K381" s="15" t="s">
        <v>587</v>
      </c>
      <c r="L381" s="15" t="str">
        <f>IF(VLOOKUP(A381,[2]ImportationMaterialProgrammingE!B$3:Y$1048576,24,0)&lt;&gt;"","Sim","Não")</f>
        <v>Sim</v>
      </c>
      <c r="M381" s="15" t="str">
        <f>IF(VLOOKUP(A381,[2]ImportationMaterialProgrammingE!B:X,23,0)="DTA TRANSP",VLOOKUP(A381,[2]ImportationMaterialProgrammingE!B:V,21,0),"")</f>
        <v/>
      </c>
      <c r="N381" s="15" t="str">
        <f>IF(VLOOKUP(A381,[2]ImportationMaterialProgrammingE!B:Y,24,0)=0,"",VLOOKUP(A381,[2]ImportationMaterialProgrammingE!B:Y,24,0))</f>
        <v>15/03/2022</v>
      </c>
      <c r="P381" s="3" t="e">
        <f>#N/A</f>
        <v>#N/A</v>
      </c>
      <c r="R381" s="3" t="s">
        <v>586</v>
      </c>
      <c r="S381" s="16" t="str">
        <f>VLOOKUP(A381,[2]ImportationMaterialProgrammingE!B:AN,39,0)</f>
        <v xml:space="preserve">          </v>
      </c>
      <c r="T381" s="22" t="str">
        <f>VLOOKUP(F381,[3]Relatório!$A$1:$AK$65536,29,0)</f>
        <v/>
      </c>
      <c r="U381" s="22" t="s">
        <v>587</v>
      </c>
      <c r="V381" s="17" t="str">
        <f>VLOOKUP(A381,[2]ImportationMaterialProgrammingE!B:F,5,0)</f>
        <v/>
      </c>
      <c r="W381" s="22" t="str">
        <f>VLOOKUP(F381,[3]Relatório!$A$1:$AK$65536,33,0)</f>
        <v/>
      </c>
      <c r="X381" s="22" t="s">
        <v>587</v>
      </c>
      <c r="Y381" s="18" t="e">
        <f>#N/A</f>
        <v>#N/A</v>
      </c>
      <c r="Z381" s="3" t="s">
        <v>458</v>
      </c>
      <c r="AB381" s="15" t="str">
        <f>VLOOKUP(A381,[2]ImportationMaterialProgrammingE!B:X,23,0)</f>
        <v>DTA EADI</v>
      </c>
      <c r="AC381" s="1" t="str">
        <f>IF(AB381="DTA TRANSP","",VLOOKUP(A381,[2]ImportationMaterialProgrammingE!$B:$V,21,0))</f>
        <v/>
      </c>
      <c r="AD381" s="1" t="s">
        <v>587</v>
      </c>
      <c r="AE381" s="1" t="e">
        <f>#N/A</f>
        <v>#N/A</v>
      </c>
      <c r="AF381" s="22" t="str">
        <f>VLOOKUP(F381,[3]Relatório!$A$1:$AK$65536,36,0)</f>
        <v/>
      </c>
      <c r="AG381" s="22" t="s">
        <v>587</v>
      </c>
      <c r="AJ381" s="24"/>
      <c r="AK381" s="24"/>
      <c r="AL381" s="24"/>
      <c r="AM381" s="24"/>
    </row>
    <row r="382" spans="1:39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VLOOKUP(A382,[2]ImportationMaterialProgrammingE!B$3:C$1048576,2,0)</f>
        <v xml:space="preserve">540201626 </v>
      </c>
      <c r="F382" s="40">
        <v>540201626</v>
      </c>
      <c r="G382" s="3" t="s">
        <v>585</v>
      </c>
      <c r="H382" s="3" t="s">
        <v>452</v>
      </c>
      <c r="I382" s="17" t="e">
        <f>#N/A</f>
        <v>#N/A</v>
      </c>
      <c r="J382" s="15" t="str">
        <f>IF(VLOOKUP(A382,[2]ImportationMaterialProgrammingE!B$4:U$1048576,20,0)=0,"",VLOOKUP(A382,[2]ImportationMaterialProgrammingE!B$4:U$1048576,20,0))</f>
        <v>25/02/2022</v>
      </c>
      <c r="K382" s="15" t="s">
        <v>627</v>
      </c>
      <c r="L382" s="15" t="str">
        <f>IF(VLOOKUP(A382,[2]ImportationMaterialProgrammingE!B$3:Y$1048576,24,0)&lt;&gt;"","Sim","Não")</f>
        <v>Não</v>
      </c>
      <c r="M382" s="15" t="str">
        <f>IF(VLOOKUP(A382,[2]ImportationMaterialProgrammingE!B:X,23,0)="DTA TRANSP",VLOOKUP(A382,[2]ImportationMaterialProgrammingE!B:V,21,0),"")</f>
        <v/>
      </c>
      <c r="N382" s="15" t="str">
        <f>IF(VLOOKUP(A382,[2]ImportationMaterialProgrammingE!B:Y,24,0)=0,"",VLOOKUP(A382,[2]ImportationMaterialProgrammingE!B:Y,24,0))</f>
        <v/>
      </c>
      <c r="P382" s="3" t="e">
        <f>#N/A</f>
        <v>#N/A</v>
      </c>
      <c r="R382" s="3" t="s">
        <v>586</v>
      </c>
      <c r="S382" s="16" t="str">
        <f>VLOOKUP(A382,[2]ImportationMaterialProgrammingE!B:AN,39,0)</f>
        <v>2203815182</v>
      </c>
      <c r="T382" s="22">
        <f>VLOOKUP(F382,[3]Relatório!$A$1:$AK$65536,29,0)</f>
        <v>44617</v>
      </c>
      <c r="U382" s="22">
        <v>44617</v>
      </c>
      <c r="V382" s="17" t="str">
        <f>VLOOKUP(A382,[2]ImportationMaterialProgrammingE!B:F,5,0)</f>
        <v>VERDE</v>
      </c>
      <c r="W382" s="22">
        <f>VLOOKUP(F382,[3]Relatório!$A$1:$AK$65536,33,0)</f>
        <v>44617</v>
      </c>
      <c r="X382" s="22">
        <v>44617</v>
      </c>
      <c r="Y382" s="18" t="e">
        <f>#N/A</f>
        <v>#N/A</v>
      </c>
      <c r="Z382" s="3" t="s">
        <v>458</v>
      </c>
      <c r="AA382" s="3" t="s">
        <v>584</v>
      </c>
      <c r="AB382" s="15" t="str">
        <f>VLOOKUP(A382,[2]ImportationMaterialProgrammingE!B:X,23,0)</f>
        <v>FINALIZADO</v>
      </c>
      <c r="AC382" s="1" t="str">
        <f>IF(AB382="DTA TRANSP","",VLOOKUP(A382,[2]ImportationMaterialProgrammingE!$B:$V,21,0))</f>
        <v>02/03/2022</v>
      </c>
      <c r="AD382" s="1" t="s">
        <v>608</v>
      </c>
      <c r="AE382" s="1" t="e">
        <f>#N/A</f>
        <v>#N/A</v>
      </c>
      <c r="AF382" s="22">
        <f>VLOOKUP(F382,[3]Relatório!$A$1:$AK$65536,36,0)</f>
        <v>44617</v>
      </c>
      <c r="AG382" s="22">
        <v>44617</v>
      </c>
      <c r="AH382" s="3" t="s">
        <v>457</v>
      </c>
      <c r="AJ382" s="24"/>
      <c r="AK382" s="24"/>
      <c r="AL382" s="24"/>
      <c r="AM382" s="24"/>
    </row>
    <row r="383" spans="1:39" hidden="1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VLOOKUP(A383,[2]ImportationMaterialProgrammingE!B$3:C$1048576,2,0)</f>
        <v xml:space="preserve">540201627 </v>
      </c>
      <c r="F383" s="40">
        <v>540201627</v>
      </c>
      <c r="G383" s="3" t="s">
        <v>585</v>
      </c>
      <c r="H383" s="3" t="s">
        <v>452</v>
      </c>
      <c r="I383" s="17" t="e">
        <f>#N/A</f>
        <v>#N/A</v>
      </c>
      <c r="J383" s="15" t="str">
        <f>IF(VLOOKUP(A383,[2]ImportationMaterialProgrammingE!B$4:U$1048576,20,0)=0,"",VLOOKUP(A383,[2]ImportationMaterialProgrammingE!B$4:U$1048576,20,0))</f>
        <v>25/03/2022</v>
      </c>
      <c r="K383" s="15" t="s">
        <v>604</v>
      </c>
      <c r="L383" s="15" t="str">
        <f>IF(VLOOKUP(A383,[2]ImportationMaterialProgrammingE!B$3:Y$1048576,24,0)&lt;&gt;"","Sim","Não")</f>
        <v>Sim</v>
      </c>
      <c r="M383" s="15" t="str">
        <f>IF(VLOOKUP(A383,[2]ImportationMaterialProgrammingE!B:X,23,0)="DTA TRANSP",VLOOKUP(A383,[2]ImportationMaterialProgrammingE!B:V,21,0),"")</f>
        <v/>
      </c>
      <c r="N383" s="15" t="str">
        <f>IF(VLOOKUP(A383,[2]ImportationMaterialProgrammingE!B:Y,24,0)=0,"",VLOOKUP(A383,[2]ImportationMaterialProgrammingE!B:Y,24,0))</f>
        <v>15/03/2022</v>
      </c>
      <c r="P383" s="3" t="e">
        <f>#N/A</f>
        <v>#N/A</v>
      </c>
      <c r="R383" s="3" t="s">
        <v>586</v>
      </c>
      <c r="S383" s="16" t="str">
        <f>VLOOKUP(A383,[2]ImportationMaterialProgrammingE!B:AN,39,0)</f>
        <v xml:space="preserve">          </v>
      </c>
      <c r="T383" s="22" t="str">
        <f>VLOOKUP(F383,[3]Relatório!$A$1:$AK$65536,29,0)</f>
        <v/>
      </c>
      <c r="U383" s="22" t="s">
        <v>587</v>
      </c>
      <c r="V383" s="17" t="str">
        <f>VLOOKUP(A383,[2]ImportationMaterialProgrammingE!B:F,5,0)</f>
        <v/>
      </c>
      <c r="W383" s="22" t="str">
        <f>VLOOKUP(F383,[3]Relatório!$A$1:$AK$65536,33,0)</f>
        <v/>
      </c>
      <c r="X383" s="22" t="s">
        <v>587</v>
      </c>
      <c r="Y383" s="18" t="e">
        <f>#N/A</f>
        <v>#N/A</v>
      </c>
      <c r="Z383" s="3" t="s">
        <v>458</v>
      </c>
      <c r="AB383" s="15" t="str">
        <f>VLOOKUP(A383,[2]ImportationMaterialProgrammingE!B:X,23,0)</f>
        <v>DTA EADI</v>
      </c>
      <c r="AC383" s="1" t="str">
        <f>IF(AB383="DTA TRANSP","",VLOOKUP(A383,[2]ImportationMaterialProgrammingE!$B:$V,21,0))</f>
        <v/>
      </c>
      <c r="AD383" s="1" t="s">
        <v>587</v>
      </c>
      <c r="AE383" s="1" t="e">
        <f>#N/A</f>
        <v>#N/A</v>
      </c>
      <c r="AF383" s="22" t="str">
        <f>VLOOKUP(F383,[3]Relatório!$A$1:$AK$65536,36,0)</f>
        <v/>
      </c>
      <c r="AG383" s="22" t="s">
        <v>587</v>
      </c>
      <c r="AJ383" s="24"/>
      <c r="AK383" s="24"/>
      <c r="AL383" s="24"/>
      <c r="AM383" s="24"/>
    </row>
    <row r="384" spans="1:39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VLOOKUP(A384,[2]ImportationMaterialProgrammingE!B$3:C$1048576,2,0)</f>
        <v xml:space="preserve">540201629 </v>
      </c>
      <c r="F384" s="40">
        <v>540201629</v>
      </c>
      <c r="G384" s="3" t="s">
        <v>585</v>
      </c>
      <c r="H384" s="3" t="s">
        <v>452</v>
      </c>
      <c r="I384" s="17" t="e">
        <f>#N/A</f>
        <v>#N/A</v>
      </c>
      <c r="J384" s="15" t="str">
        <f>IF(VLOOKUP(A384,[2]ImportationMaterialProgrammingE!B$4:U$1048576,20,0)=0,"",VLOOKUP(A384,[2]ImportationMaterialProgrammingE!B$4:U$1048576,20,0))</f>
        <v>28/02/2022</v>
      </c>
      <c r="K384" s="15" t="s">
        <v>619</v>
      </c>
      <c r="L384" s="15" t="str">
        <f>IF(VLOOKUP(A384,[2]ImportationMaterialProgrammingE!B$3:Y$1048576,24,0)&lt;&gt;"","Sim","Não")</f>
        <v>Não</v>
      </c>
      <c r="M384" s="15" t="str">
        <f>IF(VLOOKUP(A384,[2]ImportationMaterialProgrammingE!B:X,23,0)="DTA TRANSP",VLOOKUP(A384,[2]ImportationMaterialProgrammingE!B:V,21,0),"")</f>
        <v/>
      </c>
      <c r="N384" s="15" t="str">
        <f>IF(VLOOKUP(A384,[2]ImportationMaterialProgrammingE!B:Y,24,0)=0,"",VLOOKUP(A384,[2]ImportationMaterialProgrammingE!B:Y,24,0))</f>
        <v/>
      </c>
      <c r="P384" s="3" t="e">
        <f>#N/A</f>
        <v>#N/A</v>
      </c>
      <c r="R384" s="3" t="s">
        <v>456</v>
      </c>
      <c r="S384" s="16" t="str">
        <f>VLOOKUP(A384,[2]ImportationMaterialProgrammingE!B:AN,39,0)</f>
        <v>2204531390</v>
      </c>
      <c r="T384" s="22">
        <f>VLOOKUP(F384,[3]Relatório!$A$1:$AK$65536,29,0)</f>
        <v>44629</v>
      </c>
      <c r="U384" s="22">
        <v>44629</v>
      </c>
      <c r="V384" s="17" t="str">
        <f>VLOOKUP(A384,[2]ImportationMaterialProgrammingE!B:F,5,0)</f>
        <v>VERDE</v>
      </c>
      <c r="W384" s="22">
        <f>VLOOKUP(F384,[3]Relatório!$A$1:$AK$65536,33,0)</f>
        <v>44629</v>
      </c>
      <c r="X384" s="22">
        <v>44629</v>
      </c>
      <c r="Y384" s="18" t="e">
        <f>#N/A</f>
        <v>#N/A</v>
      </c>
      <c r="Z384" s="3" t="s">
        <v>458</v>
      </c>
      <c r="AB384" s="15" t="str">
        <f>VLOOKUP(A384,[2]ImportationMaterialProgrammingE!B:X,23,0)</f>
        <v>FINALIZADO</v>
      </c>
      <c r="AC384" s="1" t="str">
        <f>IF(AB384="DTA TRANSP","",VLOOKUP(A384,[2]ImportationMaterialProgrammingE!$B:$V,21,0))</f>
        <v>09/03/2022</v>
      </c>
      <c r="AD384" s="1" t="s">
        <v>609</v>
      </c>
      <c r="AE384" s="1" t="e">
        <f>#N/A</f>
        <v>#N/A</v>
      </c>
      <c r="AF384" s="22">
        <f>VLOOKUP(F384,[3]Relatório!$A$1:$AK$65536,36,0)</f>
        <v>44630</v>
      </c>
      <c r="AG384" s="22">
        <v>44630</v>
      </c>
      <c r="AH384" s="3" t="s">
        <v>457</v>
      </c>
      <c r="AJ384" s="24"/>
      <c r="AK384" s="24"/>
      <c r="AL384" s="24"/>
      <c r="AM384" s="24"/>
    </row>
    <row r="385" spans="1:39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VLOOKUP(A385,[2]ImportationMaterialProgrammingE!B$3:C$1048576,2,0)</f>
        <v xml:space="preserve">540201630 </v>
      </c>
      <c r="F385" s="40">
        <v>540201630</v>
      </c>
      <c r="G385" s="3" t="s">
        <v>585</v>
      </c>
      <c r="H385" s="3" t="s">
        <v>452</v>
      </c>
      <c r="I385" s="17" t="e">
        <f>#N/A</f>
        <v>#N/A</v>
      </c>
      <c r="J385" s="15" t="str">
        <f>IF(VLOOKUP(A385,[2]ImportationMaterialProgrammingE!B$4:U$1048576,20,0)=0,"",VLOOKUP(A385,[2]ImportationMaterialProgrammingE!B$4:U$1048576,20,0))</f>
        <v>22/03/2022</v>
      </c>
      <c r="K385" s="15" t="s">
        <v>605</v>
      </c>
      <c r="L385" s="15" t="str">
        <f>IF(VLOOKUP(A385,[2]ImportationMaterialProgrammingE!B$3:Y$1048576,24,0)&lt;&gt;"","Sim","Não")</f>
        <v>Não</v>
      </c>
      <c r="M385" s="15" t="str">
        <f>IF(VLOOKUP(A385,[2]ImportationMaterialProgrammingE!B:X,23,0)="DTA TRANSP",VLOOKUP(A385,[2]ImportationMaterialProgrammingE!B:V,21,0),"")</f>
        <v/>
      </c>
      <c r="N385" s="15" t="str">
        <f>IF(VLOOKUP(A385,[2]ImportationMaterialProgrammingE!B:Y,24,0)=0,"",VLOOKUP(A385,[2]ImportationMaterialProgrammingE!B:Y,24,0))</f>
        <v/>
      </c>
      <c r="P385" s="3" t="e">
        <f>#N/A</f>
        <v>#N/A</v>
      </c>
      <c r="R385" s="3" t="s">
        <v>586</v>
      </c>
      <c r="S385" s="16" t="str">
        <f>VLOOKUP(A385,[2]ImportationMaterialProgrammingE!B:AN,39,0)</f>
        <v>2204731527</v>
      </c>
      <c r="T385" s="22">
        <f>VLOOKUP(F385,[3]Relatório!$A$1:$AK$65536,29,0)</f>
        <v>44631</v>
      </c>
      <c r="U385" s="22">
        <v>44631</v>
      </c>
      <c r="V385" s="17" t="str">
        <f>VLOOKUP(A385,[2]ImportationMaterialProgrammingE!B:F,5,0)</f>
        <v>VERDE</v>
      </c>
      <c r="W385" s="22">
        <f>VLOOKUP(F385,[3]Relatório!$A$1:$AK$65536,33,0)</f>
        <v>44631</v>
      </c>
      <c r="X385" s="22">
        <v>44631</v>
      </c>
      <c r="Y385" s="18" t="e">
        <f>#N/A</f>
        <v>#N/A</v>
      </c>
      <c r="Z385" s="3" t="s">
        <v>458</v>
      </c>
      <c r="AB385" s="15" t="str">
        <f>VLOOKUP(A385,[2]ImportationMaterialProgrammingE!B:X,23,0)</f>
        <v/>
      </c>
      <c r="AC385" s="1" t="str">
        <f>IF(AB385="DTA TRANSP","",VLOOKUP(A385,[2]ImportationMaterialProgrammingE!$B:$V,21,0))</f>
        <v/>
      </c>
      <c r="AD385" s="1" t="s">
        <v>587</v>
      </c>
      <c r="AE385" s="1" t="e">
        <f>#N/A</f>
        <v>#N/A</v>
      </c>
      <c r="AF385" s="22">
        <f>VLOOKUP(F385,[3]Relatório!$A$1:$AK$65536,36,0)</f>
        <v>44631</v>
      </c>
      <c r="AG385" s="22">
        <v>44631</v>
      </c>
      <c r="AH385" s="3" t="s">
        <v>457</v>
      </c>
      <c r="AJ385" s="24"/>
      <c r="AK385" s="24"/>
      <c r="AL385" s="24"/>
      <c r="AM385" s="24"/>
    </row>
    <row r="386" spans="1:39" hidden="1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VLOOKUP(A386,[2]ImportationMaterialProgrammingE!B$3:C$1048576,2,0)</f>
        <v xml:space="preserve">540201632 </v>
      </c>
      <c r="F386" s="40">
        <v>540201632</v>
      </c>
      <c r="G386" s="3" t="s">
        <v>585</v>
      </c>
      <c r="H386" s="3" t="s">
        <v>452</v>
      </c>
      <c r="I386" s="17" t="e">
        <f>#N/A</f>
        <v>#N/A</v>
      </c>
      <c r="J386" s="15" t="str">
        <f>IF(VLOOKUP(A386,[2]ImportationMaterialProgrammingE!B$4:U$1048576,20,0)=0,"",VLOOKUP(A386,[2]ImportationMaterialProgrammingE!B$4:U$1048576,20,0))</f>
        <v>25/02/2022</v>
      </c>
      <c r="K386" s="15" t="s">
        <v>627</v>
      </c>
      <c r="L386" s="15" t="str">
        <f>IF(VLOOKUP(A386,[2]ImportationMaterialProgrammingE!B$3:Y$1048576,24,0)&lt;&gt;"","Sim","Não")</f>
        <v>Não</v>
      </c>
      <c r="M386" s="15" t="str">
        <f>IF(VLOOKUP(A386,[2]ImportationMaterialProgrammingE!B:X,23,0)="DTA TRANSP",VLOOKUP(A386,[2]ImportationMaterialProgrammingE!B:V,21,0),"")</f>
        <v/>
      </c>
      <c r="N386" s="15" t="str">
        <f>IF(VLOOKUP(A386,[2]ImportationMaterialProgrammingE!B:Y,24,0)=0,"",VLOOKUP(A386,[2]ImportationMaterialProgrammingE!B:Y,24,0))</f>
        <v/>
      </c>
      <c r="P386" s="3" t="e">
        <f>#N/A</f>
        <v>#N/A</v>
      </c>
      <c r="R386" s="3" t="s">
        <v>586</v>
      </c>
      <c r="S386" s="16" t="str">
        <f>VLOOKUP(A386,[2]ImportationMaterialProgrammingE!B:AN,39,0)</f>
        <v>2203815140</v>
      </c>
      <c r="T386" s="22">
        <f>VLOOKUP(F386,[3]Relatório!$A$1:$AK$65536,29,0)</f>
        <v>44617</v>
      </c>
      <c r="U386" s="22">
        <v>44617</v>
      </c>
      <c r="V386" s="17" t="str">
        <f>VLOOKUP(A386,[2]ImportationMaterialProgrammingE!B:F,5,0)</f>
        <v>VERMELHO</v>
      </c>
      <c r="W386" s="22" t="str">
        <f>VLOOKUP(F386,[3]Relatório!$A$1:$AK$65536,33,0)</f>
        <v/>
      </c>
      <c r="X386" s="22" t="s">
        <v>587</v>
      </c>
      <c r="Y386" s="18" t="e">
        <f>#N/A</f>
        <v>#N/A</v>
      </c>
      <c r="AB386" s="15" t="str">
        <f>VLOOKUP(A386,[2]ImportationMaterialProgrammingE!B:X,23,0)</f>
        <v>MBB</v>
      </c>
      <c r="AC386" s="1" t="str">
        <f>IF(AB386="DTA TRANSP","",VLOOKUP(A386,[2]ImportationMaterialProgrammingE!$B:$V,21,0))</f>
        <v>25/02/2022</v>
      </c>
      <c r="AD386" s="1" t="s">
        <v>627</v>
      </c>
      <c r="AE386" s="1" t="e">
        <f>#N/A</f>
        <v>#N/A</v>
      </c>
      <c r="AF386" s="22" t="str">
        <f>VLOOKUP(F386,[3]Relatório!$A$1:$AK$65536,36,0)</f>
        <v/>
      </c>
      <c r="AG386" s="22" t="s">
        <v>587</v>
      </c>
      <c r="AJ386" s="24"/>
      <c r="AK386" s="24"/>
      <c r="AL386" s="24"/>
      <c r="AM386" s="24"/>
    </row>
    <row r="387" spans="1:39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VLOOKUP(A387,[2]ImportationMaterialProgrammingE!B$3:C$1048576,2,0)</f>
        <v xml:space="preserve">540201631 </v>
      </c>
      <c r="F387" s="40">
        <v>540201631</v>
      </c>
      <c r="G387" s="3" t="s">
        <v>585</v>
      </c>
      <c r="H387" s="3" t="s">
        <v>452</v>
      </c>
      <c r="I387" s="17" t="e">
        <f>#N/A</f>
        <v>#N/A</v>
      </c>
      <c r="J387" s="15" t="str">
        <f>IF(VLOOKUP(A387,[2]ImportationMaterialProgrammingE!B$4:U$1048576,20,0)=0,"",VLOOKUP(A387,[2]ImportationMaterialProgrammingE!B$4:U$1048576,20,0))</f>
        <v>14/03/2022</v>
      </c>
      <c r="K387" s="15" t="s">
        <v>631</v>
      </c>
      <c r="L387" s="15" t="str">
        <f>IF(VLOOKUP(A387,[2]ImportationMaterialProgrammingE!B$3:Y$1048576,24,0)&lt;&gt;"","Sim","Não")</f>
        <v>Não</v>
      </c>
      <c r="M387" s="15" t="str">
        <f>IF(VLOOKUP(A387,[2]ImportationMaterialProgrammingE!B:X,23,0)="DTA TRANSP",VLOOKUP(A387,[2]ImportationMaterialProgrammingE!B:V,21,0),"")</f>
        <v/>
      </c>
      <c r="N387" s="15" t="str">
        <f>IF(VLOOKUP(A387,[2]ImportationMaterialProgrammingE!B:Y,24,0)=0,"",VLOOKUP(A387,[2]ImportationMaterialProgrammingE!B:Y,24,0))</f>
        <v/>
      </c>
      <c r="P387" s="3" t="e">
        <f>#N/A</f>
        <v>#N/A</v>
      </c>
      <c r="R387" s="3" t="s">
        <v>456</v>
      </c>
      <c r="S387" s="16" t="str">
        <f>VLOOKUP(A387,[2]ImportationMaterialProgrammingE!B:AN,39,0)</f>
        <v>2204066957</v>
      </c>
      <c r="T387" s="22">
        <f>VLOOKUP(F387,[3]Relatório!$A$1:$AK$65536,29,0)</f>
        <v>44623</v>
      </c>
      <c r="U387" s="22">
        <v>44623</v>
      </c>
      <c r="V387" s="17" t="str">
        <f>VLOOKUP(A387,[2]ImportationMaterialProgrammingE!B:F,5,0)</f>
        <v>VERDE</v>
      </c>
      <c r="W387" s="22">
        <f>VLOOKUP(F387,[3]Relatório!$A$1:$AK$65536,33,0)</f>
        <v>44624</v>
      </c>
      <c r="X387" s="22">
        <v>44624</v>
      </c>
      <c r="Y387" s="18" t="e">
        <f>#N/A</f>
        <v>#N/A</v>
      </c>
      <c r="Z387" s="3" t="s">
        <v>458</v>
      </c>
      <c r="AB387" s="15" t="str">
        <f>VLOOKUP(A387,[2]ImportationMaterialProgrammingE!B:X,23,0)</f>
        <v>FINALIZADO</v>
      </c>
      <c r="AC387" s="1" t="str">
        <f>IF(AB387="DTA TRANSP","",VLOOKUP(A387,[2]ImportationMaterialProgrammingE!$B:$V,21,0))</f>
        <v>17/03/2022</v>
      </c>
      <c r="AD387" s="1" t="s">
        <v>622</v>
      </c>
      <c r="AE387" s="1" t="e">
        <f>#N/A</f>
        <v>#N/A</v>
      </c>
      <c r="AF387" s="22">
        <f>VLOOKUP(F387,[3]Relatório!$A$1:$AK$65536,36,0)</f>
        <v>44636</v>
      </c>
      <c r="AG387" s="22">
        <v>44636</v>
      </c>
      <c r="AJ387" s="24"/>
      <c r="AK387" s="24"/>
      <c r="AL387" s="24"/>
      <c r="AM387" s="24"/>
    </row>
    <row r="388" spans="1:39" hidden="1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VLOOKUP(A388,[2]ImportationMaterialProgrammingE!B$3:C$1048576,2,0)</f>
        <v xml:space="preserve">540201634 </v>
      </c>
      <c r="F388" s="40">
        <v>540201634</v>
      </c>
      <c r="G388" s="3" t="s">
        <v>585</v>
      </c>
      <c r="H388" s="3" t="s">
        <v>452</v>
      </c>
      <c r="I388" s="17" t="e">
        <f>#N/A</f>
        <v>#N/A</v>
      </c>
      <c r="J388" s="15" t="str">
        <f>IF(VLOOKUP(A388,[2]ImportationMaterialProgrammingE!B$4:U$1048576,20,0)=0,"",VLOOKUP(A388,[2]ImportationMaterialProgrammingE!B$4:U$1048576,20,0))</f>
        <v>02/02/2022</v>
      </c>
      <c r="K388" s="15" t="s">
        <v>613</v>
      </c>
      <c r="L388" s="15" t="str">
        <f>IF(VLOOKUP(A388,[2]ImportationMaterialProgrammingE!B$3:Y$1048576,24,0)&lt;&gt;"","Sim","Não")</f>
        <v>Não</v>
      </c>
      <c r="M388" s="15" t="str">
        <f>IF(VLOOKUP(A388,[2]ImportationMaterialProgrammingE!B:X,23,0)="DTA TRANSP",VLOOKUP(A388,[2]ImportationMaterialProgrammingE!B:V,21,0),"")</f>
        <v/>
      </c>
      <c r="N388" s="15" t="str">
        <f>IF(VLOOKUP(A388,[2]ImportationMaterialProgrammingE!B:Y,24,0)=0,"",VLOOKUP(A388,[2]ImportationMaterialProgrammingE!B:Y,24,0))</f>
        <v/>
      </c>
      <c r="P388" s="3" t="e">
        <f>#N/A</f>
        <v>#N/A</v>
      </c>
      <c r="R388" s="3" t="s">
        <v>586</v>
      </c>
      <c r="S388" s="16" t="str">
        <f>VLOOKUP(A388,[2]ImportationMaterialProgrammingE!B:AN,39,0)</f>
        <v>2203815204</v>
      </c>
      <c r="T388" s="22">
        <f>VLOOKUP(F388,[3]Relatório!$A$1:$AK$65536,29,0)</f>
        <v>44617</v>
      </c>
      <c r="U388" s="22">
        <v>44617</v>
      </c>
      <c r="V388" s="17" t="str">
        <f>VLOOKUP(A388,[2]ImportationMaterialProgrammingE!B:F,5,0)</f>
        <v>VERMELHO</v>
      </c>
      <c r="W388" s="22" t="str">
        <f>VLOOKUP(F388,[3]Relatório!$A$1:$AK$65536,33,0)</f>
        <v/>
      </c>
      <c r="X388" s="22" t="s">
        <v>587</v>
      </c>
      <c r="Y388" s="18" t="e">
        <f>#N/A</f>
        <v>#N/A</v>
      </c>
      <c r="AB388" s="15" t="str">
        <f>VLOOKUP(A388,[2]ImportationMaterialProgrammingE!B:X,23,0)</f>
        <v/>
      </c>
      <c r="AC388" s="1" t="str">
        <f>IF(AB388="DTA TRANSP","",VLOOKUP(A388,[2]ImportationMaterialProgrammingE!$B:$V,21,0))</f>
        <v/>
      </c>
      <c r="AD388" s="1" t="s">
        <v>587</v>
      </c>
      <c r="AE388" s="1" t="e">
        <f>#N/A</f>
        <v>#N/A</v>
      </c>
      <c r="AF388" s="22" t="str">
        <f>VLOOKUP(F388,[3]Relatório!$A$1:$AK$65536,36,0)</f>
        <v/>
      </c>
      <c r="AG388" s="22" t="s">
        <v>587</v>
      </c>
      <c r="AJ388" s="24"/>
      <c r="AK388" s="24"/>
      <c r="AL388" s="24"/>
      <c r="AM388" s="24"/>
    </row>
    <row r="389" spans="1:39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VLOOKUP(A389,[2]ImportationMaterialProgrammingE!B$3:C$1048576,2,0)</f>
        <v xml:space="preserve">540201633 </v>
      </c>
      <c r="F389" s="40">
        <v>540201633</v>
      </c>
      <c r="G389" s="3" t="s">
        <v>585</v>
      </c>
      <c r="H389" s="3" t="s">
        <v>452</v>
      </c>
      <c r="I389" s="17" t="e">
        <f>#N/A</f>
        <v>#N/A</v>
      </c>
      <c r="J389" s="15" t="str">
        <f>IF(VLOOKUP(A389,[2]ImportationMaterialProgrammingE!B$4:U$1048576,20,0)=0,"",VLOOKUP(A389,[2]ImportationMaterialProgrammingE!B$4:U$1048576,20,0))</f>
        <v>07/03/2022</v>
      </c>
      <c r="K389" s="15" t="s">
        <v>629</v>
      </c>
      <c r="L389" s="15" t="str">
        <f>IF(VLOOKUP(A389,[2]ImportationMaterialProgrammingE!B$3:Y$1048576,24,0)&lt;&gt;"","Sim","Não")</f>
        <v>Não</v>
      </c>
      <c r="M389" s="15" t="str">
        <f>IF(VLOOKUP(A389,[2]ImportationMaterialProgrammingE!B:X,23,0)="DTA TRANSP",VLOOKUP(A389,[2]ImportationMaterialProgrammingE!B:V,21,0),"")</f>
        <v/>
      </c>
      <c r="N389" s="15" t="str">
        <f>IF(VLOOKUP(A389,[2]ImportationMaterialProgrammingE!B:Y,24,0)=0,"",VLOOKUP(A389,[2]ImportationMaterialProgrammingE!B:Y,24,0))</f>
        <v/>
      </c>
      <c r="P389" s="3" t="e">
        <f>#N/A</f>
        <v>#N/A</v>
      </c>
      <c r="R389" s="3" t="s">
        <v>456</v>
      </c>
      <c r="S389" s="16" t="str">
        <f>VLOOKUP(A389,[2]ImportationMaterialProgrammingE!B:AN,39,0)</f>
        <v>2204211728</v>
      </c>
      <c r="T389" s="22">
        <f>VLOOKUP(F389,[3]Relatório!$A$1:$AK$65536,29,0)</f>
        <v>44624</v>
      </c>
      <c r="U389" s="22">
        <v>44624</v>
      </c>
      <c r="V389" s="17" t="str">
        <f>VLOOKUP(A389,[2]ImportationMaterialProgrammingE!B:F,5,0)</f>
        <v>VERDE</v>
      </c>
      <c r="W389" s="22">
        <f>VLOOKUP(F389,[3]Relatório!$A$1:$AK$65536,33,0)</f>
        <v>44627</v>
      </c>
      <c r="X389" s="22">
        <v>44627</v>
      </c>
      <c r="Y389" s="18" t="e">
        <f>#N/A</f>
        <v>#N/A</v>
      </c>
      <c r="Z389" s="3" t="s">
        <v>458</v>
      </c>
      <c r="AB389" s="15" t="str">
        <f>VLOOKUP(A389,[2]ImportationMaterialProgrammingE!B:X,23,0)</f>
        <v>FINALIZADO</v>
      </c>
      <c r="AC389" s="1" t="str">
        <f>IF(AB389="DTA TRANSP","",VLOOKUP(A389,[2]ImportationMaterialProgrammingE!$B:$V,21,0))</f>
        <v>07/03/2022</v>
      </c>
      <c r="AD389" s="1" t="s">
        <v>629</v>
      </c>
      <c r="AE389" s="1" t="e">
        <f>#N/A</f>
        <v>#N/A</v>
      </c>
      <c r="AF389" s="22">
        <f>VLOOKUP(F389,[3]Relatório!$A$1:$AK$65536,36,0)</f>
        <v>44627</v>
      </c>
      <c r="AG389" s="22">
        <v>44627</v>
      </c>
      <c r="AH389" s="3" t="s">
        <v>457</v>
      </c>
      <c r="AJ389" s="24"/>
      <c r="AK389" s="24"/>
      <c r="AL389" s="24"/>
      <c r="AM389" s="24"/>
    </row>
    <row r="390" spans="1:39" hidden="1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VLOOKUP(A390,[2]ImportationMaterialProgrammingE!B$3:C$1048576,2,0)</f>
        <v xml:space="preserve">540201635 </v>
      </c>
      <c r="F390" s="40">
        <v>540201635</v>
      </c>
      <c r="G390" s="3" t="s">
        <v>585</v>
      </c>
      <c r="H390" s="3" t="s">
        <v>452</v>
      </c>
      <c r="I390" s="17" t="e">
        <f>#N/A</f>
        <v>#N/A</v>
      </c>
      <c r="J390" s="15" t="str">
        <f>IF(VLOOKUP(A390,[2]ImportationMaterialProgrammingE!B$4:U$1048576,20,0)=0,"",VLOOKUP(A390,[2]ImportationMaterialProgrammingE!B$4:U$1048576,20,0))</f>
        <v/>
      </c>
      <c r="K390" s="15" t="s">
        <v>587</v>
      </c>
      <c r="L390" s="15" t="str">
        <f>IF(VLOOKUP(A390,[2]ImportationMaterialProgrammingE!B$3:Y$1048576,24,0)&lt;&gt;"","Sim","Não")</f>
        <v>Sim</v>
      </c>
      <c r="M390" s="15" t="str">
        <f>IF(VLOOKUP(A390,[2]ImportationMaterialProgrammingE!B:X,23,0)="DTA TRANSP",VLOOKUP(A390,[2]ImportationMaterialProgrammingE!B:V,21,0),"")</f>
        <v/>
      </c>
      <c r="N390" s="15" t="str">
        <f>IF(VLOOKUP(A390,[2]ImportationMaterialProgrammingE!B:Y,24,0)=0,"",VLOOKUP(A390,[2]ImportationMaterialProgrammingE!B:Y,24,0))</f>
        <v>15/03/2022</v>
      </c>
      <c r="P390" s="3" t="e">
        <f>#N/A</f>
        <v>#N/A</v>
      </c>
      <c r="R390" s="3" t="s">
        <v>456</v>
      </c>
      <c r="S390" s="16" t="str">
        <f>VLOOKUP(A390,[2]ImportationMaterialProgrammingE!B:AN,39,0)</f>
        <v xml:space="preserve">          </v>
      </c>
      <c r="T390" s="22" t="str">
        <f>VLOOKUP(F390,[3]Relatório!$A$1:$AK$65536,29,0)</f>
        <v/>
      </c>
      <c r="U390" s="22" t="s">
        <v>587</v>
      </c>
      <c r="V390" s="17" t="str">
        <f>VLOOKUP(A390,[2]ImportationMaterialProgrammingE!B:F,5,0)</f>
        <v/>
      </c>
      <c r="W390" s="22" t="str">
        <f>VLOOKUP(F390,[3]Relatório!$A$1:$AK$65536,33,0)</f>
        <v/>
      </c>
      <c r="X390" s="22" t="s">
        <v>587</v>
      </c>
      <c r="Y390" s="18" t="e">
        <f>#N/A</f>
        <v>#N/A</v>
      </c>
      <c r="Z390" s="3" t="s">
        <v>458</v>
      </c>
      <c r="AB390" s="15" t="str">
        <f>VLOOKUP(A390,[2]ImportationMaterialProgrammingE!B:X,23,0)</f>
        <v>DTA EADI</v>
      </c>
      <c r="AC390" s="1" t="str">
        <f>IF(AB390="DTA TRANSP","",VLOOKUP(A390,[2]ImportationMaterialProgrammingE!$B:$V,21,0))</f>
        <v/>
      </c>
      <c r="AD390" s="1" t="s">
        <v>587</v>
      </c>
      <c r="AE390" s="1" t="e">
        <f>#N/A</f>
        <v>#N/A</v>
      </c>
      <c r="AF390" s="22" t="str">
        <f>VLOOKUP(F390,[3]Relatório!$A$1:$AK$65536,36,0)</f>
        <v/>
      </c>
      <c r="AG390" s="22" t="s">
        <v>587</v>
      </c>
      <c r="AJ390" s="24"/>
      <c r="AK390" s="24"/>
      <c r="AL390" s="24"/>
      <c r="AM390" s="24"/>
    </row>
    <row r="391" spans="1:39" hidden="1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VLOOKUP(A391,[2]ImportationMaterialProgrammingE!B$3:C$1048576,2,0)</f>
        <v xml:space="preserve">540201636 </v>
      </c>
      <c r="F391" s="40">
        <v>540201636</v>
      </c>
      <c r="G391" s="3" t="s">
        <v>585</v>
      </c>
      <c r="H391" s="3" t="s">
        <v>452</v>
      </c>
      <c r="I391" s="17" t="e">
        <f>#N/A</f>
        <v>#N/A</v>
      </c>
      <c r="J391" s="15" t="str">
        <f>IF(VLOOKUP(A391,[2]ImportationMaterialProgrammingE!B$4:U$1048576,20,0)=0,"",VLOOKUP(A391,[2]ImportationMaterialProgrammingE!B$4:U$1048576,20,0))</f>
        <v>31/03/2022</v>
      </c>
      <c r="K391" s="15" t="s">
        <v>637</v>
      </c>
      <c r="L391" s="15" t="str">
        <f>IF(VLOOKUP(A391,[2]ImportationMaterialProgrammingE!B$3:Y$1048576,24,0)&lt;&gt;"","Sim","Não")</f>
        <v>Não</v>
      </c>
      <c r="M391" s="15" t="str">
        <f>IF(VLOOKUP(A391,[2]ImportationMaterialProgrammingE!B:X,23,0)="DTA TRANSP",VLOOKUP(A391,[2]ImportationMaterialProgrammingE!B:V,21,0),"")</f>
        <v>22/03/2022</v>
      </c>
      <c r="N391" s="15" t="str">
        <f>IF(VLOOKUP(A391,[2]ImportationMaterialProgrammingE!B:Y,24,0)=0,"",VLOOKUP(A391,[2]ImportationMaterialProgrammingE!B:Y,24,0))</f>
        <v/>
      </c>
      <c r="P391" s="3" t="e">
        <f>#N/A</f>
        <v>#N/A</v>
      </c>
      <c r="R391" s="3" t="s">
        <v>456</v>
      </c>
      <c r="S391" s="16" t="str">
        <f>VLOOKUP(A391,[2]ImportationMaterialProgrammingE!B:AN,39,0)</f>
        <v xml:space="preserve">          </v>
      </c>
      <c r="T391" s="22" t="str">
        <f>VLOOKUP(F391,[3]Relatório!$A$1:$AK$65536,29,0)</f>
        <v/>
      </c>
      <c r="U391" s="22" t="s">
        <v>587</v>
      </c>
      <c r="V391" s="17" t="str">
        <f>VLOOKUP(A391,[2]ImportationMaterialProgrammingE!B:F,5,0)</f>
        <v/>
      </c>
      <c r="W391" s="22" t="str">
        <f>VLOOKUP(F391,[3]Relatório!$A$1:$AK$65536,33,0)</f>
        <v/>
      </c>
      <c r="X391" s="22" t="s">
        <v>587</v>
      </c>
      <c r="Y391" s="18" t="e">
        <f>#N/A</f>
        <v>#N/A</v>
      </c>
      <c r="Z391" s="3" t="s">
        <v>458</v>
      </c>
      <c r="AB391" s="15" t="str">
        <f>VLOOKUP(A391,[2]ImportationMaterialProgrammingE!B:X,23,0)</f>
        <v>DTA TRANSP</v>
      </c>
      <c r="AC391" s="1" t="str">
        <f>IF(AB391="DTA TRANSP","",VLOOKUP(A391,[2]ImportationMaterialProgrammingE!$B:$V,21,0))</f>
        <v/>
      </c>
      <c r="AD391" s="1" t="s">
        <v>587</v>
      </c>
      <c r="AE391" s="1" t="e">
        <f>#N/A</f>
        <v>#N/A</v>
      </c>
      <c r="AF391" s="22" t="str">
        <f>VLOOKUP(F391,[3]Relatório!$A$1:$AK$65536,36,0)</f>
        <v/>
      </c>
      <c r="AG391" s="22" t="s">
        <v>587</v>
      </c>
      <c r="AJ391" s="24"/>
      <c r="AK391" s="24"/>
      <c r="AL391" s="24"/>
      <c r="AM391" s="24"/>
    </row>
    <row r="392" spans="1:39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VLOOKUP(A392,[2]ImportationMaterialProgrammingE!B$3:C$1048576,2,0)</f>
        <v xml:space="preserve">540201637 </v>
      </c>
      <c r="F392" s="40">
        <v>540201637</v>
      </c>
      <c r="G392" s="3" t="s">
        <v>585</v>
      </c>
      <c r="H392" s="3" t="s">
        <v>452</v>
      </c>
      <c r="I392" s="17" t="e">
        <f>#N/A</f>
        <v>#N/A</v>
      </c>
      <c r="J392" s="15" t="str">
        <f>IF(VLOOKUP(A392,[2]ImportationMaterialProgrammingE!B$4:U$1048576,20,0)=0,"",VLOOKUP(A392,[2]ImportationMaterialProgrammingE!B$4:U$1048576,20,0))</f>
        <v/>
      </c>
      <c r="K392" s="15" t="s">
        <v>587</v>
      </c>
      <c r="L392" s="15" t="str">
        <f>IF(VLOOKUP(A392,[2]ImportationMaterialProgrammingE!B$3:Y$1048576,24,0)&lt;&gt;"","Sim","Não")</f>
        <v>Sim</v>
      </c>
      <c r="M392" s="15" t="str">
        <f>IF(VLOOKUP(A392,[2]ImportationMaterialProgrammingE!B:X,23,0)="DTA TRANSP",VLOOKUP(A392,[2]ImportationMaterialProgrammingE!B:V,21,0),"")</f>
        <v/>
      </c>
      <c r="N392" s="15" t="str">
        <f>IF(VLOOKUP(A392,[2]ImportationMaterialProgrammingE!B:Y,24,0)=0,"",VLOOKUP(A392,[2]ImportationMaterialProgrammingE!B:Y,24,0))</f>
        <v>15/03/2022</v>
      </c>
      <c r="P392" s="3" t="e">
        <f>#N/A</f>
        <v>#N/A</v>
      </c>
      <c r="R392" s="3" t="s">
        <v>586</v>
      </c>
      <c r="S392" s="16" t="str">
        <f>VLOOKUP(A392,[2]ImportationMaterialProgrammingE!B:AN,39,0)</f>
        <v xml:space="preserve">          </v>
      </c>
      <c r="T392" s="22">
        <f>VLOOKUP(F392,[3]Relatório!$A$1:$AK$65536,29,0)</f>
        <v>44641</v>
      </c>
      <c r="U392" s="22">
        <v>44641</v>
      </c>
      <c r="V392" s="17" t="str">
        <f>VLOOKUP(A392,[2]ImportationMaterialProgrammingE!B:F,5,0)</f>
        <v/>
      </c>
      <c r="W392" s="22">
        <f>VLOOKUP(F392,[3]Relatório!$A$1:$AK$65536,33,0)</f>
        <v>44642</v>
      </c>
      <c r="X392" s="22">
        <v>44642</v>
      </c>
      <c r="Y392" s="18" t="e">
        <f>#N/A</f>
        <v>#N/A</v>
      </c>
      <c r="Z392" s="3" t="s">
        <v>458</v>
      </c>
      <c r="AB392" s="15" t="str">
        <f>VLOOKUP(A392,[2]ImportationMaterialProgrammingE!B:X,23,0)</f>
        <v>DTA EADI</v>
      </c>
      <c r="AC392" s="1" t="str">
        <f>IF(AB392="DTA TRANSP","",VLOOKUP(A392,[2]ImportationMaterialProgrammingE!$B:$V,21,0))</f>
        <v/>
      </c>
      <c r="AD392" s="1" t="s">
        <v>587</v>
      </c>
      <c r="AE392" s="1" t="e">
        <f>#N/A</f>
        <v>#N/A</v>
      </c>
      <c r="AF392" s="22">
        <f>VLOOKUP(F392,[3]Relatório!$A$1:$AK$65536,36,0)</f>
        <v>44642</v>
      </c>
      <c r="AG392" s="22">
        <v>44642</v>
      </c>
      <c r="AJ392" s="24"/>
      <c r="AK392" s="24"/>
      <c r="AL392" s="24"/>
      <c r="AM392" s="24"/>
    </row>
    <row r="393" spans="1:39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VLOOKUP(A393,[2]ImportationMaterialProgrammingE!B$3:C$1048576,2,0)</f>
        <v xml:space="preserve">540201638 </v>
      </c>
      <c r="F393" s="40">
        <v>540201638</v>
      </c>
      <c r="G393" s="3" t="s">
        <v>585</v>
      </c>
      <c r="H393" s="3" t="s">
        <v>452</v>
      </c>
      <c r="I393" s="17" t="e">
        <f>#N/A</f>
        <v>#N/A</v>
      </c>
      <c r="J393" s="15" t="str">
        <f>IF(VLOOKUP(A393,[2]ImportationMaterialProgrammingE!B$4:U$1048576,20,0)=0,"",VLOOKUP(A393,[2]ImportationMaterialProgrammingE!B$4:U$1048576,20,0))</f>
        <v>18/03/2022</v>
      </c>
      <c r="K393" s="15" t="s">
        <v>617</v>
      </c>
      <c r="L393" s="15" t="str">
        <f>IF(VLOOKUP(A393,[2]ImportationMaterialProgrammingE!B$3:Y$1048576,24,0)&lt;&gt;"","Sim","Não")</f>
        <v>Sim</v>
      </c>
      <c r="M393" s="15" t="str">
        <f>IF(VLOOKUP(A393,[2]ImportationMaterialProgrammingE!B:X,23,0)="DTA TRANSP",VLOOKUP(A393,[2]ImportationMaterialProgrammingE!B:V,21,0),"")</f>
        <v/>
      </c>
      <c r="N393" s="15" t="str">
        <f>IF(VLOOKUP(A393,[2]ImportationMaterialProgrammingE!B:Y,24,0)=0,"",VLOOKUP(A393,[2]ImportationMaterialProgrammingE!B:Y,24,0))</f>
        <v>15/03/2022</v>
      </c>
      <c r="P393" s="3" t="e">
        <f>#N/A</f>
        <v>#N/A</v>
      </c>
      <c r="R393" s="3" t="s">
        <v>456</v>
      </c>
      <c r="S393" s="16" t="str">
        <f>VLOOKUP(A393,[2]ImportationMaterialProgrammingE!B:AN,39,0)</f>
        <v xml:space="preserve">          </v>
      </c>
      <c r="T393" s="22">
        <f>VLOOKUP(F393,[3]Relatório!$A$1:$AK$65536,29,0)</f>
        <v>44641</v>
      </c>
      <c r="U393" s="22">
        <v>44641</v>
      </c>
      <c r="V393" s="17" t="str">
        <f>VLOOKUP(A393,[2]ImportationMaterialProgrammingE!B:F,5,0)</f>
        <v/>
      </c>
      <c r="W393" s="22">
        <f>VLOOKUP(F393,[3]Relatório!$A$1:$AK$65536,33,0)</f>
        <v>44641</v>
      </c>
      <c r="X393" s="22">
        <v>44641</v>
      </c>
      <c r="Y393" s="18" t="e">
        <f>#N/A</f>
        <v>#N/A</v>
      </c>
      <c r="Z393" s="3" t="s">
        <v>458</v>
      </c>
      <c r="AB393" s="15" t="str">
        <f>VLOOKUP(A393,[2]ImportationMaterialProgrammingE!B:X,23,0)</f>
        <v>MBB</v>
      </c>
      <c r="AC393" s="1" t="str">
        <f>IF(AB393="DTA TRANSP","",VLOOKUP(A393,[2]ImportationMaterialProgrammingE!$B:$V,21,0))</f>
        <v>18/03/2022</v>
      </c>
      <c r="AD393" s="1" t="s">
        <v>617</v>
      </c>
      <c r="AE393" s="1" t="e">
        <f>#N/A</f>
        <v>#N/A</v>
      </c>
      <c r="AF393" s="22">
        <f>VLOOKUP(F393,[3]Relatório!$A$1:$AK$65536,36,0)</f>
        <v>44642</v>
      </c>
      <c r="AG393" s="22">
        <v>44642</v>
      </c>
      <c r="AJ393" s="24"/>
      <c r="AK393" s="24"/>
      <c r="AL393" s="24"/>
      <c r="AM393" s="24"/>
    </row>
    <row r="394" spans="1:39" hidden="1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VLOOKUP(A394,[2]ImportationMaterialProgrammingE!B$3:C$1048576,2,0)</f>
        <v xml:space="preserve">540201639 </v>
      </c>
      <c r="F394" s="40">
        <v>540201639</v>
      </c>
      <c r="G394" s="3" t="s">
        <v>585</v>
      </c>
      <c r="H394" s="3" t="s">
        <v>452</v>
      </c>
      <c r="I394" s="17" t="e">
        <f>#N/A</f>
        <v>#N/A</v>
      </c>
      <c r="J394" s="15" t="str">
        <f>IF(VLOOKUP(A394,[2]ImportationMaterialProgrammingE!B$4:U$1048576,20,0)=0,"",VLOOKUP(A394,[2]ImportationMaterialProgrammingE!B$4:U$1048576,20,0))</f>
        <v/>
      </c>
      <c r="K394" s="15" t="s">
        <v>587</v>
      </c>
      <c r="L394" s="15" t="str">
        <f>IF(VLOOKUP(A394,[2]ImportationMaterialProgrammingE!B$3:Y$1048576,24,0)&lt;&gt;"","Sim","Não")</f>
        <v>Não</v>
      </c>
      <c r="M394" s="15" t="str">
        <f>IF(VLOOKUP(A394,[2]ImportationMaterialProgrammingE!B:X,23,0)="DTA TRANSP",VLOOKUP(A394,[2]ImportationMaterialProgrammingE!B:V,21,0),"")</f>
        <v>24/03/2022</v>
      </c>
      <c r="N394" s="15" t="str">
        <f>IF(VLOOKUP(A394,[2]ImportationMaterialProgrammingE!B:Y,24,0)=0,"",VLOOKUP(A394,[2]ImportationMaterialProgrammingE!B:Y,24,0))</f>
        <v/>
      </c>
      <c r="P394" s="3" t="e">
        <f>#N/A</f>
        <v>#N/A</v>
      </c>
      <c r="R394" s="3" t="s">
        <v>586</v>
      </c>
      <c r="S394" s="16" t="str">
        <f>VLOOKUP(A394,[2]ImportationMaterialProgrammingE!B:AN,39,0)</f>
        <v xml:space="preserve">          </v>
      </c>
      <c r="T394" s="22" t="str">
        <f>VLOOKUP(F394,[3]Relatório!$A$1:$AK$65536,29,0)</f>
        <v/>
      </c>
      <c r="U394" s="22" t="s">
        <v>587</v>
      </c>
      <c r="V394" s="17" t="str">
        <f>VLOOKUP(A394,[2]ImportationMaterialProgrammingE!B:F,5,0)</f>
        <v/>
      </c>
      <c r="W394" s="22" t="str">
        <f>VLOOKUP(F394,[3]Relatório!$A$1:$AK$65536,33,0)</f>
        <v/>
      </c>
      <c r="X394" s="22" t="s">
        <v>587</v>
      </c>
      <c r="Y394" s="18" t="e">
        <f>#N/A</f>
        <v>#N/A</v>
      </c>
      <c r="Z394" s="3" t="s">
        <v>458</v>
      </c>
      <c r="AB394" s="15" t="str">
        <f>VLOOKUP(A394,[2]ImportationMaterialProgrammingE!B:X,23,0)</f>
        <v>DTA TRANSP</v>
      </c>
      <c r="AC394" s="1" t="str">
        <f>IF(AB394="DTA TRANSP","",VLOOKUP(A394,[2]ImportationMaterialProgrammingE!$B:$V,21,0))</f>
        <v/>
      </c>
      <c r="AD394" s="1" t="s">
        <v>587</v>
      </c>
      <c r="AE394" s="1" t="e">
        <f>#N/A</f>
        <v>#N/A</v>
      </c>
      <c r="AF394" s="22" t="str">
        <f>VLOOKUP(F394,[3]Relatório!$A$1:$AK$65536,36,0)</f>
        <v/>
      </c>
      <c r="AG394" s="22" t="s">
        <v>587</v>
      </c>
      <c r="AJ394" s="24"/>
      <c r="AK394" s="24"/>
      <c r="AL394" s="24"/>
      <c r="AM394" s="24"/>
    </row>
    <row r="395" spans="1:39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VLOOKUP(A395,[2]ImportationMaterialProgrammingE!B$3:C$1048576,2,0)</f>
        <v xml:space="preserve">540201642 </v>
      </c>
      <c r="F395" s="40">
        <v>540201642</v>
      </c>
      <c r="G395" s="3" t="s">
        <v>585</v>
      </c>
      <c r="H395" s="3" t="s">
        <v>452</v>
      </c>
      <c r="I395" s="17" t="e">
        <f>#N/A</f>
        <v>#N/A</v>
      </c>
      <c r="J395" s="15" t="str">
        <f>IF(VLOOKUP(A395,[2]ImportationMaterialProgrammingE!B$4:U$1048576,20,0)=0,"",VLOOKUP(A395,[2]ImportationMaterialProgrammingE!B$4:U$1048576,20,0))</f>
        <v>22/03/2022</v>
      </c>
      <c r="K395" s="15" t="s">
        <v>605</v>
      </c>
      <c r="L395" s="15" t="str">
        <f>IF(VLOOKUP(A395,[2]ImportationMaterialProgrammingE!B$3:Y$1048576,24,0)&lt;&gt;"","Sim","Não")</f>
        <v>Não</v>
      </c>
      <c r="M395" s="15" t="str">
        <f>IF(VLOOKUP(A395,[2]ImportationMaterialProgrammingE!B:X,23,0)="DTA TRANSP",VLOOKUP(A395,[2]ImportationMaterialProgrammingE!B:V,21,0),"")</f>
        <v/>
      </c>
      <c r="N395" s="15" t="str">
        <f>IF(VLOOKUP(A395,[2]ImportationMaterialProgrammingE!B:Y,24,0)=0,"",VLOOKUP(A395,[2]ImportationMaterialProgrammingE!B:Y,24,0))</f>
        <v/>
      </c>
      <c r="P395" s="3" t="e">
        <f>#N/A</f>
        <v>#N/A</v>
      </c>
      <c r="R395" s="3" t="s">
        <v>456</v>
      </c>
      <c r="S395" s="16" t="str">
        <f>VLOOKUP(A395,[2]ImportationMaterialProgrammingE!B:AN,39,0)</f>
        <v>2204211736</v>
      </c>
      <c r="T395" s="22">
        <f>VLOOKUP(F395,[3]Relatório!$A$1:$AK$65536,29,0)</f>
        <v>44624</v>
      </c>
      <c r="U395" s="22">
        <v>44624</v>
      </c>
      <c r="V395" s="17" t="str">
        <f>VLOOKUP(A395,[2]ImportationMaterialProgrammingE!B:F,5,0)</f>
        <v>VERDE</v>
      </c>
      <c r="W395" s="22">
        <f>VLOOKUP(F395,[3]Relatório!$A$1:$AK$65536,33,0)</f>
        <v>44627</v>
      </c>
      <c r="X395" s="22">
        <v>44627</v>
      </c>
      <c r="Y395" s="18" t="e">
        <f>#N/A</f>
        <v>#N/A</v>
      </c>
      <c r="Z395" s="3" t="s">
        <v>458</v>
      </c>
      <c r="AB395" s="15" t="str">
        <f>VLOOKUP(A395,[2]ImportationMaterialProgrammingE!B:X,23,0)</f>
        <v/>
      </c>
      <c r="AC395" s="1" t="str">
        <f>IF(AB395="DTA TRANSP","",VLOOKUP(A395,[2]ImportationMaterialProgrammingE!$B:$V,21,0))</f>
        <v/>
      </c>
      <c r="AD395" s="1" t="s">
        <v>587</v>
      </c>
      <c r="AE395" s="1" t="e">
        <f>#N/A</f>
        <v>#N/A</v>
      </c>
      <c r="AF395" s="22">
        <f>VLOOKUP(F395,[3]Relatório!$A$1:$AK$65536,36,0)</f>
        <v>44641</v>
      </c>
      <c r="AG395" s="22">
        <v>44641</v>
      </c>
      <c r="AJ395" s="24"/>
      <c r="AK395" s="24"/>
      <c r="AL395" s="24"/>
      <c r="AM395" s="24"/>
    </row>
    <row r="396" spans="1:39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VLOOKUP(A396,[2]ImportationMaterialProgrammingE!B$3:C$1048576,2,0)</f>
        <v xml:space="preserve">540201641 </v>
      </c>
      <c r="F396" s="40">
        <v>540201641</v>
      </c>
      <c r="G396" s="3" t="s">
        <v>585</v>
      </c>
      <c r="H396" s="3" t="s">
        <v>452</v>
      </c>
      <c r="I396" s="17" t="e">
        <f>#N/A</f>
        <v>#N/A</v>
      </c>
      <c r="J396" s="15" t="str">
        <f>IF(VLOOKUP(A396,[2]ImportationMaterialProgrammingE!B$4:U$1048576,20,0)=0,"",VLOOKUP(A396,[2]ImportationMaterialProgrammingE!B$4:U$1048576,20,0))</f>
        <v>03/03/2022</v>
      </c>
      <c r="K396" s="15" t="s">
        <v>618</v>
      </c>
      <c r="L396" s="15" t="str">
        <f>IF(VLOOKUP(A396,[2]ImportationMaterialProgrammingE!B$3:Y$1048576,24,0)&lt;&gt;"","Sim","Não")</f>
        <v>Não</v>
      </c>
      <c r="M396" s="15" t="str">
        <f>IF(VLOOKUP(A396,[2]ImportationMaterialProgrammingE!B:X,23,0)="DTA TRANSP",VLOOKUP(A396,[2]ImportationMaterialProgrammingE!B:V,21,0),"")</f>
        <v/>
      </c>
      <c r="N396" s="15" t="str">
        <f>IF(VLOOKUP(A396,[2]ImportationMaterialProgrammingE!B:Y,24,0)=0,"",VLOOKUP(A396,[2]ImportationMaterialProgrammingE!B:Y,24,0))</f>
        <v/>
      </c>
      <c r="P396" s="3" t="e">
        <f>#N/A</f>
        <v>#N/A</v>
      </c>
      <c r="R396" s="3" t="s">
        <v>456</v>
      </c>
      <c r="S396" s="16" t="str">
        <f>VLOOKUP(A396,[2]ImportationMaterialProgrammingE!B:AN,39,0)</f>
        <v>2203973314</v>
      </c>
      <c r="T396" s="22">
        <f>VLOOKUP(F396,[3]Relatório!$A$1:$AK$65536,29,0)</f>
        <v>44622</v>
      </c>
      <c r="U396" s="22">
        <v>44622</v>
      </c>
      <c r="V396" s="17" t="str">
        <f>VLOOKUP(A396,[2]ImportationMaterialProgrammingE!B:F,5,0)</f>
        <v>VERDE</v>
      </c>
      <c r="W396" s="22">
        <f>VLOOKUP(F396,[3]Relatório!$A$1:$AK$65536,33,0)</f>
        <v>44623</v>
      </c>
      <c r="X396" s="22">
        <v>44623</v>
      </c>
      <c r="Y396" s="18" t="e">
        <f>#N/A</f>
        <v>#N/A</v>
      </c>
      <c r="Z396" s="3" t="s">
        <v>454</v>
      </c>
      <c r="AB396" s="15" t="str">
        <f>VLOOKUP(A396,[2]ImportationMaterialProgrammingE!B:X,23,0)</f>
        <v>MBB</v>
      </c>
      <c r="AC396" s="1" t="str">
        <f>IF(AB396="DTA TRANSP","",VLOOKUP(A396,[2]ImportationMaterialProgrammingE!$B:$V,21,0))</f>
        <v>03/03/2022</v>
      </c>
      <c r="AD396" s="1" t="s">
        <v>618</v>
      </c>
      <c r="AE396" s="1" t="e">
        <f>#N/A</f>
        <v>#N/A</v>
      </c>
      <c r="AF396" s="22">
        <f>VLOOKUP(F396,[3]Relatório!$A$1:$AK$65536,36,0)</f>
        <v>44623</v>
      </c>
      <c r="AG396" s="22">
        <v>44623</v>
      </c>
      <c r="AH396" s="3" t="s">
        <v>457</v>
      </c>
      <c r="AJ396" s="24"/>
      <c r="AK396" s="24"/>
      <c r="AL396" s="24"/>
      <c r="AM396" s="24"/>
    </row>
    <row r="397" spans="1:39" hidden="1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VLOOKUP(A397,[2]ImportationMaterialProgrammingE!B$3:C$1048576,2,0)</f>
        <v xml:space="preserve">540201640 </v>
      </c>
      <c r="F397" s="40">
        <v>540201640</v>
      </c>
      <c r="G397" s="3" t="s">
        <v>585</v>
      </c>
      <c r="H397" s="3" t="s">
        <v>452</v>
      </c>
      <c r="I397" s="17" t="e">
        <f>#N/A</f>
        <v>#N/A</v>
      </c>
      <c r="J397" s="15" t="str">
        <f>IF(VLOOKUP(A397,[2]ImportationMaterialProgrammingE!B$4:U$1048576,20,0)=0,"",VLOOKUP(A397,[2]ImportationMaterialProgrammingE!B$4:U$1048576,20,0))</f>
        <v/>
      </c>
      <c r="K397" s="15" t="s">
        <v>587</v>
      </c>
      <c r="L397" s="15" t="str">
        <f>IF(VLOOKUP(A397,[2]ImportationMaterialProgrammingE!B$3:Y$1048576,24,0)&lt;&gt;"","Sim","Não")</f>
        <v>Sim</v>
      </c>
      <c r="M397" s="15" t="str">
        <f>IF(VLOOKUP(A397,[2]ImportationMaterialProgrammingE!B:X,23,0)="DTA TRANSP",VLOOKUP(A397,[2]ImportationMaterialProgrammingE!B:V,21,0),"")</f>
        <v/>
      </c>
      <c r="N397" s="15" t="str">
        <f>IF(VLOOKUP(A397,[2]ImportationMaterialProgrammingE!B:Y,24,0)=0,"",VLOOKUP(A397,[2]ImportationMaterialProgrammingE!B:Y,24,0))</f>
        <v>15/03/2022</v>
      </c>
      <c r="P397" s="3" t="e">
        <f>#N/A</f>
        <v>#N/A</v>
      </c>
      <c r="R397" s="3" t="s">
        <v>456</v>
      </c>
      <c r="S397" s="16" t="str">
        <f>VLOOKUP(A397,[2]ImportationMaterialProgrammingE!B:AN,39,0)</f>
        <v xml:space="preserve">          </v>
      </c>
      <c r="T397" s="22" t="str">
        <f>VLOOKUP(F397,[3]Relatório!$A$1:$AK$65536,29,0)</f>
        <v/>
      </c>
      <c r="U397" s="22" t="s">
        <v>587</v>
      </c>
      <c r="V397" s="17" t="str">
        <f>VLOOKUP(A397,[2]ImportationMaterialProgrammingE!B:F,5,0)</f>
        <v/>
      </c>
      <c r="W397" s="22" t="str">
        <f>VLOOKUP(F397,[3]Relatório!$A$1:$AK$65536,33,0)</f>
        <v/>
      </c>
      <c r="X397" s="22" t="s">
        <v>587</v>
      </c>
      <c r="Y397" s="18" t="e">
        <f>#N/A</f>
        <v>#N/A</v>
      </c>
      <c r="Z397" s="3" t="s">
        <v>458</v>
      </c>
      <c r="AB397" s="15" t="str">
        <f>VLOOKUP(A397,[2]ImportationMaterialProgrammingE!B:X,23,0)</f>
        <v>DTA EADI</v>
      </c>
      <c r="AC397" s="1" t="str">
        <f>IF(AB397="DTA TRANSP","",VLOOKUP(A397,[2]ImportationMaterialProgrammingE!$B:$V,21,0))</f>
        <v/>
      </c>
      <c r="AD397" s="1" t="s">
        <v>587</v>
      </c>
      <c r="AE397" s="1" t="e">
        <f>#N/A</f>
        <v>#N/A</v>
      </c>
      <c r="AF397" s="22" t="str">
        <f>VLOOKUP(F397,[3]Relatório!$A$1:$AK$65536,36,0)</f>
        <v/>
      </c>
      <c r="AG397" s="22" t="s">
        <v>587</v>
      </c>
      <c r="AJ397" s="24"/>
      <c r="AK397" s="24"/>
      <c r="AL397" s="24"/>
      <c r="AM397" s="24"/>
    </row>
    <row r="398" spans="1:39" hidden="1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VLOOKUP(A398,[2]ImportationMaterialProgrammingE!B$3:C$1048576,2,0)</f>
        <v xml:space="preserve">540201643 </v>
      </c>
      <c r="F398" s="40">
        <v>540201643</v>
      </c>
      <c r="G398" s="3" t="s">
        <v>585</v>
      </c>
      <c r="H398" s="3" t="s">
        <v>452</v>
      </c>
      <c r="I398" s="17" t="e">
        <f>#N/A</f>
        <v>#N/A</v>
      </c>
      <c r="J398" s="15" t="str">
        <f>IF(VLOOKUP(A398,[2]ImportationMaterialProgrammingE!B$4:U$1048576,20,0)=0,"",VLOOKUP(A398,[2]ImportationMaterialProgrammingE!B$4:U$1048576,20,0))</f>
        <v>29/03/2022</v>
      </c>
      <c r="K398" s="15" t="s">
        <v>636</v>
      </c>
      <c r="L398" s="15" t="str">
        <f>IF(VLOOKUP(A398,[2]ImportationMaterialProgrammingE!B$3:Y$1048576,24,0)&lt;&gt;"","Sim","Não")</f>
        <v>Sim</v>
      </c>
      <c r="M398" s="15" t="str">
        <f>IF(VLOOKUP(A398,[2]ImportationMaterialProgrammingE!B:X,23,0)="DTA TRANSP",VLOOKUP(A398,[2]ImportationMaterialProgrammingE!B:V,21,0),"")</f>
        <v/>
      </c>
      <c r="N398" s="15" t="str">
        <f>IF(VLOOKUP(A398,[2]ImportationMaterialProgrammingE!B:Y,24,0)=0,"",VLOOKUP(A398,[2]ImportationMaterialProgrammingE!B:Y,24,0))</f>
        <v>15/03/2022</v>
      </c>
      <c r="P398" s="3" t="e">
        <f>#N/A</f>
        <v>#N/A</v>
      </c>
      <c r="R398" s="3" t="s">
        <v>456</v>
      </c>
      <c r="S398" s="16" t="str">
        <f>VLOOKUP(A398,[2]ImportationMaterialProgrammingE!B:AN,39,0)</f>
        <v xml:space="preserve">          </v>
      </c>
      <c r="T398" s="22" t="str">
        <f>VLOOKUP(F398,[3]Relatório!$A$1:$AK$65536,29,0)</f>
        <v/>
      </c>
      <c r="U398" s="22" t="s">
        <v>587</v>
      </c>
      <c r="V398" s="17" t="str">
        <f>VLOOKUP(A398,[2]ImportationMaterialProgrammingE!B:F,5,0)</f>
        <v/>
      </c>
      <c r="W398" s="22" t="str">
        <f>VLOOKUP(F398,[3]Relatório!$A$1:$AK$65536,33,0)</f>
        <v/>
      </c>
      <c r="X398" s="22" t="s">
        <v>587</v>
      </c>
      <c r="Y398" s="18" t="e">
        <f>#N/A</f>
        <v>#N/A</v>
      </c>
      <c r="Z398" s="3" t="s">
        <v>458</v>
      </c>
      <c r="AB398" s="15" t="str">
        <f>VLOOKUP(A398,[2]ImportationMaterialProgrammingE!B:X,23,0)</f>
        <v>DTA EADI</v>
      </c>
      <c r="AC398" s="1" t="str">
        <f>IF(AB398="DTA TRANSP","",VLOOKUP(A398,[2]ImportationMaterialProgrammingE!$B:$V,21,0))</f>
        <v/>
      </c>
      <c r="AD398" s="1" t="s">
        <v>587</v>
      </c>
      <c r="AE398" s="1" t="e">
        <f>#N/A</f>
        <v>#N/A</v>
      </c>
      <c r="AF398" s="22" t="str">
        <f>VLOOKUP(F398,[3]Relatório!$A$1:$AK$65536,36,0)</f>
        <v/>
      </c>
      <c r="AG398" s="22" t="s">
        <v>587</v>
      </c>
      <c r="AJ398" s="24"/>
      <c r="AK398" s="24"/>
      <c r="AL398" s="24"/>
      <c r="AM398" s="24"/>
    </row>
    <row r="399" spans="1:39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VLOOKUP(A399,[2]ImportationMaterialProgrammingE!B$3:C$1048576,2,0)</f>
        <v xml:space="preserve">540201644 </v>
      </c>
      <c r="F399" s="40">
        <v>540201644</v>
      </c>
      <c r="G399" s="3" t="s">
        <v>585</v>
      </c>
      <c r="H399" s="3" t="s">
        <v>452</v>
      </c>
      <c r="I399" s="17" t="e">
        <f>#N/A</f>
        <v>#N/A</v>
      </c>
      <c r="J399" s="15" t="str">
        <f>IF(VLOOKUP(A399,[2]ImportationMaterialProgrammingE!B$4:U$1048576,20,0)=0,"",VLOOKUP(A399,[2]ImportationMaterialProgrammingE!B$4:U$1048576,20,0))</f>
        <v>04/03/2022</v>
      </c>
      <c r="K399" s="15" t="s">
        <v>611</v>
      </c>
      <c r="L399" s="15" t="str">
        <f>IF(VLOOKUP(A399,[2]ImportationMaterialProgrammingE!B$3:Y$1048576,24,0)&lt;&gt;"","Sim","Não")</f>
        <v>Não</v>
      </c>
      <c r="M399" s="15" t="str">
        <f>IF(VLOOKUP(A399,[2]ImportationMaterialProgrammingE!B:X,23,0)="DTA TRANSP",VLOOKUP(A399,[2]ImportationMaterialProgrammingE!B:V,21,0),"")</f>
        <v/>
      </c>
      <c r="N399" s="15" t="str">
        <f>IF(VLOOKUP(A399,[2]ImportationMaterialProgrammingE!B:Y,24,0)=0,"",VLOOKUP(A399,[2]ImportationMaterialProgrammingE!B:Y,24,0))</f>
        <v/>
      </c>
      <c r="P399" s="3" t="e">
        <f>#N/A</f>
        <v>#N/A</v>
      </c>
      <c r="R399" s="3" t="s">
        <v>456</v>
      </c>
      <c r="S399" s="16" t="str">
        <f>VLOOKUP(A399,[2]ImportationMaterialProgrammingE!B:AN,39,0)</f>
        <v>2204066973</v>
      </c>
      <c r="T399" s="22">
        <f>VLOOKUP(F399,[3]Relatório!$A$1:$AK$65536,29,0)</f>
        <v>44623</v>
      </c>
      <c r="U399" s="22">
        <v>44623</v>
      </c>
      <c r="V399" s="17" t="str">
        <f>VLOOKUP(A399,[2]ImportationMaterialProgrammingE!B:F,5,0)</f>
        <v>VERDE</v>
      </c>
      <c r="W399" s="22">
        <f>VLOOKUP(F399,[3]Relatório!$A$1:$AK$65536,33,0)</f>
        <v>44624</v>
      </c>
      <c r="X399" s="22">
        <v>44624</v>
      </c>
      <c r="Y399" s="18" t="e">
        <f>#N/A</f>
        <v>#N/A</v>
      </c>
      <c r="Z399" s="3" t="s">
        <v>458</v>
      </c>
      <c r="AA399" s="3" t="s">
        <v>584</v>
      </c>
      <c r="AB399" s="15" t="str">
        <f>VLOOKUP(A399,[2]ImportationMaterialProgrammingE!B:X,23,0)</f>
        <v>FINALIZADO</v>
      </c>
      <c r="AC399" s="1" t="str">
        <f>IF(AB399="DTA TRANSP","",VLOOKUP(A399,[2]ImportationMaterialProgrammingE!$B:$V,21,0))</f>
        <v>04/03/2022</v>
      </c>
      <c r="AD399" s="1" t="s">
        <v>611</v>
      </c>
      <c r="AE399" s="1" t="e">
        <f>#N/A</f>
        <v>#N/A</v>
      </c>
      <c r="AF399" s="22">
        <f>VLOOKUP(F399,[3]Relatório!$A$1:$AK$65536,36,0)</f>
        <v>44627</v>
      </c>
      <c r="AG399" s="22">
        <v>44627</v>
      </c>
      <c r="AH399" s="3" t="s">
        <v>457</v>
      </c>
      <c r="AJ399" s="24"/>
      <c r="AK399" s="24"/>
      <c r="AL399" s="24"/>
      <c r="AM399" s="24"/>
    </row>
    <row r="400" spans="1:39" hidden="1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VLOOKUP(A400,[2]ImportationMaterialProgrammingE!B$3:C$1048576,2,0)</f>
        <v xml:space="preserve">540201645 </v>
      </c>
      <c r="F400" s="40">
        <v>540201645</v>
      </c>
      <c r="G400" s="3" t="s">
        <v>585</v>
      </c>
      <c r="H400" s="3" t="s">
        <v>452</v>
      </c>
      <c r="I400" s="17" t="e">
        <f>#N/A</f>
        <v>#N/A</v>
      </c>
      <c r="J400" s="15" t="str">
        <f>IF(VLOOKUP(A400,[2]ImportationMaterialProgrammingE!B$4:U$1048576,20,0)=0,"",VLOOKUP(A400,[2]ImportationMaterialProgrammingE!B$4:U$1048576,20,0))</f>
        <v>22/03/2022</v>
      </c>
      <c r="K400" s="15" t="s">
        <v>605</v>
      </c>
      <c r="L400" s="15" t="str">
        <f>IF(VLOOKUP(A400,[2]ImportationMaterialProgrammingE!B$3:Y$1048576,24,0)&lt;&gt;"","Sim","Não")</f>
        <v>Sim</v>
      </c>
      <c r="M400" s="15" t="str">
        <f>IF(VLOOKUP(A400,[2]ImportationMaterialProgrammingE!B:X,23,0)="DTA TRANSP",VLOOKUP(A400,[2]ImportationMaterialProgrammingE!B:V,21,0),"")</f>
        <v/>
      </c>
      <c r="N400" s="15" t="str">
        <f>IF(VLOOKUP(A400,[2]ImportationMaterialProgrammingE!B:Y,24,0)=0,"",VLOOKUP(A400,[2]ImportationMaterialProgrammingE!B:Y,24,0))</f>
        <v>15/03/2022</v>
      </c>
      <c r="P400" s="3" t="e">
        <f>#N/A</f>
        <v>#N/A</v>
      </c>
      <c r="R400" s="3" t="s">
        <v>456</v>
      </c>
      <c r="S400" s="16" t="str">
        <f>VLOOKUP(A400,[2]ImportationMaterialProgrammingE!B:AN,39,0)</f>
        <v xml:space="preserve">          </v>
      </c>
      <c r="T400" s="22">
        <f>VLOOKUP(F400,[3]Relatório!$A$1:$AK$65536,29,0)</f>
        <v>44641</v>
      </c>
      <c r="U400" s="22">
        <v>44641</v>
      </c>
      <c r="V400" s="17" t="str">
        <f>VLOOKUP(A400,[2]ImportationMaterialProgrammingE!B:F,5,0)</f>
        <v/>
      </c>
      <c r="W400" s="22">
        <f>VLOOKUP(F400,[3]Relatório!$A$1:$AK$65536,33,0)</f>
        <v>44641</v>
      </c>
      <c r="X400" s="22">
        <v>44641</v>
      </c>
      <c r="Y400" s="18" t="e">
        <f>#N/A</f>
        <v>#N/A</v>
      </c>
      <c r="Z400" s="3" t="s">
        <v>458</v>
      </c>
      <c r="AB400" s="15" t="str">
        <f>VLOOKUP(A400,[2]ImportationMaterialProgrammingE!B:X,23,0)</f>
        <v>DTA EADI</v>
      </c>
      <c r="AC400" s="1" t="str">
        <f>IF(AB400="DTA TRANSP","",VLOOKUP(A400,[2]ImportationMaterialProgrammingE!$B:$V,21,0))</f>
        <v/>
      </c>
      <c r="AD400" s="1" t="s">
        <v>587</v>
      </c>
      <c r="AE400" s="1" t="e">
        <f>#N/A</f>
        <v>#N/A</v>
      </c>
      <c r="AF400" s="22" t="str">
        <f>VLOOKUP(F400,[3]Relatório!$A$1:$AK$65536,36,0)</f>
        <v/>
      </c>
      <c r="AG400" s="22" t="s">
        <v>587</v>
      </c>
      <c r="AJ400" s="24"/>
      <c r="AK400" s="24"/>
      <c r="AL400" s="24"/>
      <c r="AM400" s="24"/>
    </row>
    <row r="401" spans="1:39" hidden="1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 t="str">
        <f>VLOOKUP(A401,[2]ImportationMaterialProgrammingE!B$3:C$1048576,2,0)</f>
        <v xml:space="preserve">540201712 </v>
      </c>
      <c r="F401" s="40">
        <v>540201712</v>
      </c>
      <c r="G401" s="3" t="s">
        <v>585</v>
      </c>
      <c r="I401" s="17" t="e">
        <f>#N/A</f>
        <v>#N/A</v>
      </c>
      <c r="J401" s="15" t="str">
        <f>IF(VLOOKUP(A401,[2]ImportationMaterialProgrammingE!B$4:U$1048576,20,0)=0,"",VLOOKUP(A401,[2]ImportationMaterialProgrammingE!B$4:U$1048576,20,0))</f>
        <v>22/03/2022</v>
      </c>
      <c r="K401" s="15" t="s">
        <v>605</v>
      </c>
      <c r="L401" s="15" t="str">
        <f>IF(VLOOKUP(A401,[2]ImportationMaterialProgrammingE!B$3:Y$1048576,24,0)&lt;&gt;"","Sim","Não")</f>
        <v>Não</v>
      </c>
      <c r="M401" s="15" t="str">
        <f>IF(VLOOKUP(A401,[2]ImportationMaterialProgrammingE!B:X,23,0)="DTA TRANSP",VLOOKUP(A401,[2]ImportationMaterialProgrammingE!B:V,21,0),"")</f>
        <v/>
      </c>
      <c r="N401" s="15" t="str">
        <f>IF(VLOOKUP(A401,[2]ImportationMaterialProgrammingE!B:Y,24,0)=0,"",VLOOKUP(A401,[2]ImportationMaterialProgrammingE!B:Y,24,0))</f>
        <v/>
      </c>
      <c r="P401" s="3" t="e">
        <f>#N/A</f>
        <v>#N/A</v>
      </c>
      <c r="S401" s="16" t="str">
        <f>VLOOKUP(A401,[2]ImportationMaterialProgrammingE!B:AN,39,0)</f>
        <v xml:space="preserve">          </v>
      </c>
      <c r="T401" s="22">
        <f>VLOOKUP(F401,[3]Relatório!$A$1:$AK$65536,29,0)</f>
        <v>44641</v>
      </c>
      <c r="U401" s="22">
        <v>44641</v>
      </c>
      <c r="V401" s="17" t="str">
        <f>VLOOKUP(A401,[2]ImportationMaterialProgrammingE!B:F,5,0)</f>
        <v/>
      </c>
      <c r="W401" s="22">
        <f>VLOOKUP(F401,[3]Relatório!$A$1:$AK$65536,33,0)</f>
        <v>44642</v>
      </c>
      <c r="X401" s="22">
        <v>44642</v>
      </c>
      <c r="Y401" s="18" t="e">
        <f>#N/A</f>
        <v>#N/A</v>
      </c>
      <c r="AB401" s="15" t="str">
        <f>VLOOKUP(A401,[2]ImportationMaterialProgrammingE!B:X,23,0)</f>
        <v/>
      </c>
      <c r="AC401" s="1" t="str">
        <f>IF(AB401="DTA TRANSP","",VLOOKUP(A401,[2]ImportationMaterialProgrammingE!$B:$V,21,0))</f>
        <v/>
      </c>
      <c r="AD401" s="1" t="s">
        <v>587</v>
      </c>
      <c r="AE401" s="1" t="e">
        <f>#N/A</f>
        <v>#N/A</v>
      </c>
      <c r="AF401" s="22" t="str">
        <f>VLOOKUP(F401,[3]Relatório!$A$1:$AK$65536,36,0)</f>
        <v/>
      </c>
      <c r="AG401" s="22" t="s">
        <v>587</v>
      </c>
      <c r="AJ401" s="24"/>
      <c r="AK401" s="24"/>
      <c r="AL401" s="24"/>
      <c r="AM401" s="24"/>
    </row>
    <row r="402" spans="1:39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 t="str">
        <f>VLOOKUP(A402,[2]ImportationMaterialProgrammingE!B$3:C$1048576,2,0)</f>
        <v xml:space="preserve">540201713 </v>
      </c>
      <c r="F402" s="40">
        <v>540201713</v>
      </c>
      <c r="G402" s="3" t="s">
        <v>585</v>
      </c>
      <c r="I402" s="17" t="e">
        <f>#N/A</f>
        <v>#N/A</v>
      </c>
      <c r="J402" s="15" t="str">
        <f>IF(VLOOKUP(A402,[2]ImportationMaterialProgrammingE!B$4:U$1048576,20,0)=0,"",VLOOKUP(A402,[2]ImportationMaterialProgrammingE!B$4:U$1048576,20,0))</f>
        <v>16/03/2022</v>
      </c>
      <c r="K402" s="15" t="s">
        <v>630</v>
      </c>
      <c r="L402" s="15" t="str">
        <f>IF(VLOOKUP(A402,[2]ImportationMaterialProgrammingE!B$3:Y$1048576,24,0)&lt;&gt;"","Sim","Não")</f>
        <v>Não</v>
      </c>
      <c r="M402" s="15" t="str">
        <f>IF(VLOOKUP(A402,[2]ImportationMaterialProgrammingE!B:X,23,0)="DTA TRANSP",VLOOKUP(A402,[2]ImportationMaterialProgrammingE!B:V,21,0),"")</f>
        <v/>
      </c>
      <c r="N402" s="15" t="str">
        <f>IF(VLOOKUP(A402,[2]ImportationMaterialProgrammingE!B:Y,24,0)=0,"",VLOOKUP(A402,[2]ImportationMaterialProgrammingE!B:Y,24,0))</f>
        <v/>
      </c>
      <c r="P402" s="3" t="e">
        <f>#N/A</f>
        <v>#N/A</v>
      </c>
      <c r="S402" s="16" t="str">
        <f>VLOOKUP(A402,[2]ImportationMaterialProgrammingE!B:AN,39,0)</f>
        <v>2204949034</v>
      </c>
      <c r="T402" s="22">
        <f>VLOOKUP(F402,[3]Relatório!$A$1:$AK$65536,29,0)</f>
        <v>44635</v>
      </c>
      <c r="U402" s="22">
        <v>44635</v>
      </c>
      <c r="V402" s="17" t="str">
        <f>VLOOKUP(A402,[2]ImportationMaterialProgrammingE!B:F,5,0)</f>
        <v>VERDE</v>
      </c>
      <c r="W402" s="22">
        <f>VLOOKUP(F402,[3]Relatório!$A$1:$AK$65536,33,0)</f>
        <v>44635</v>
      </c>
      <c r="X402" s="22">
        <v>44635</v>
      </c>
      <c r="Y402" s="18" t="e">
        <f>#N/A</f>
        <v>#N/A</v>
      </c>
      <c r="AB402" s="15" t="str">
        <f>VLOOKUP(A402,[2]ImportationMaterialProgrammingE!B:X,23,0)</f>
        <v>FINALIZADO</v>
      </c>
      <c r="AC402" s="1" t="str">
        <f>IF(AB402="DTA TRANSP","",VLOOKUP(A402,[2]ImportationMaterialProgrammingE!$B:$V,21,0))</f>
        <v>16/03/2022</v>
      </c>
      <c r="AD402" s="1" t="s">
        <v>630</v>
      </c>
      <c r="AE402" s="1" t="e">
        <f>#N/A</f>
        <v>#N/A</v>
      </c>
      <c r="AF402" s="22">
        <f>VLOOKUP(F402,[3]Relatório!$A$1:$AK$65536,36,0)</f>
        <v>44635</v>
      </c>
      <c r="AG402" s="22">
        <v>44635</v>
      </c>
      <c r="AJ402" s="24"/>
      <c r="AK402" s="24"/>
      <c r="AL402" s="24"/>
      <c r="AM402" s="24"/>
    </row>
    <row r="403" spans="1:39" hidden="1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 t="str">
        <f>VLOOKUP(A403,[2]ImportationMaterialProgrammingE!B$3:C$1048576,2,0)</f>
        <v xml:space="preserve">540201715 </v>
      </c>
      <c r="F403" s="40">
        <v>540201715</v>
      </c>
      <c r="G403" s="3" t="s">
        <v>585</v>
      </c>
      <c r="I403" s="17" t="e">
        <f>#N/A</f>
        <v>#N/A</v>
      </c>
      <c r="J403" s="15" t="str">
        <f>IF(VLOOKUP(A403,[2]ImportationMaterialProgrammingE!B$4:U$1048576,20,0)=0,"",VLOOKUP(A403,[2]ImportationMaterialProgrammingE!B$4:U$1048576,20,0))</f>
        <v>21/03/2022</v>
      </c>
      <c r="K403" s="15" t="s">
        <v>612</v>
      </c>
      <c r="L403" s="15" t="str">
        <f>IF(VLOOKUP(A403,[2]ImportationMaterialProgrammingE!B$3:Y$1048576,24,0)&lt;&gt;"","Sim","Não")</f>
        <v>Não</v>
      </c>
      <c r="M403" s="15" t="str">
        <f>IF(VLOOKUP(A403,[2]ImportationMaterialProgrammingE!B:X,23,0)="DTA TRANSP",VLOOKUP(A403,[2]ImportationMaterialProgrammingE!B:V,21,0),"")</f>
        <v/>
      </c>
      <c r="N403" s="15" t="str">
        <f>IF(VLOOKUP(A403,[2]ImportationMaterialProgrammingE!B:Y,24,0)=0,"",VLOOKUP(A403,[2]ImportationMaterialProgrammingE!B:Y,24,0))</f>
        <v/>
      </c>
      <c r="P403" s="3" t="e">
        <f>#N/A</f>
        <v>#N/A</v>
      </c>
      <c r="S403" s="16" t="str">
        <f>VLOOKUP(A403,[2]ImportationMaterialProgrammingE!B:AN,39,0)</f>
        <v>2204634629</v>
      </c>
      <c r="T403" s="22">
        <f>VLOOKUP(F403,[3]Relatório!$A$1:$AK$65536,29,0)</f>
        <v>44630</v>
      </c>
      <c r="U403" s="22">
        <v>44630</v>
      </c>
      <c r="V403" s="17" t="str">
        <f>VLOOKUP(A403,[2]ImportationMaterialProgrammingE!B:F,5,0)</f>
        <v>VERDE</v>
      </c>
      <c r="W403" s="22">
        <f>VLOOKUP(F403,[3]Relatório!$A$1:$AK$65536,33,0)</f>
        <v>44630</v>
      </c>
      <c r="X403" s="22">
        <v>44630</v>
      </c>
      <c r="Y403" s="18" t="e">
        <f>#N/A</f>
        <v>#N/A</v>
      </c>
      <c r="AB403" s="15" t="str">
        <f>VLOOKUP(A403,[2]ImportationMaterialProgrammingE!B:X,23,0)</f>
        <v/>
      </c>
      <c r="AC403" s="1" t="str">
        <f>IF(AB403="DTA TRANSP","",VLOOKUP(A403,[2]ImportationMaterialProgrammingE!$B:$V,21,0))</f>
        <v/>
      </c>
      <c r="AD403" s="1" t="s">
        <v>587</v>
      </c>
      <c r="AE403" s="1" t="e">
        <f>#N/A</f>
        <v>#N/A</v>
      </c>
      <c r="AF403" s="22" t="str">
        <f>VLOOKUP(F403,[3]Relatório!$A$1:$AK$65536,36,0)</f>
        <v/>
      </c>
      <c r="AG403" s="22" t="s">
        <v>587</v>
      </c>
      <c r="AJ403" s="24"/>
      <c r="AK403" s="24"/>
      <c r="AL403" s="24"/>
      <c r="AM403" s="24"/>
    </row>
    <row r="404" spans="1:39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 t="str">
        <f>VLOOKUP(A404,[2]ImportationMaterialProgrammingE!B$3:C$1048576,2,0)</f>
        <v xml:space="preserve">540201760 </v>
      </c>
      <c r="F404" s="40">
        <v>540201760</v>
      </c>
      <c r="G404" s="3" t="s">
        <v>585</v>
      </c>
      <c r="I404" s="17" t="e">
        <f>#N/A</f>
        <v>#N/A</v>
      </c>
      <c r="J404" s="15" t="str">
        <f>IF(VLOOKUP(A404,[2]ImportationMaterialProgrammingE!B$4:U$1048576,20,0)=0,"",VLOOKUP(A404,[2]ImportationMaterialProgrammingE!B$4:U$1048576,20,0))</f>
        <v>10/03/2022</v>
      </c>
      <c r="K404" s="15" t="s">
        <v>610</v>
      </c>
      <c r="L404" s="15" t="str">
        <f>IF(VLOOKUP(A404,[2]ImportationMaterialProgrammingE!B$3:Y$1048576,24,0)&lt;&gt;"","Sim","Não")</f>
        <v>Não</v>
      </c>
      <c r="M404" s="15" t="str">
        <f>IF(VLOOKUP(A404,[2]ImportationMaterialProgrammingE!B:X,23,0)="DTA TRANSP",VLOOKUP(A404,[2]ImportationMaterialProgrammingE!B:V,21,0),"")</f>
        <v/>
      </c>
      <c r="N404" s="15" t="str">
        <f>IF(VLOOKUP(A404,[2]ImportationMaterialProgrammingE!B:Y,24,0)=0,"",VLOOKUP(A404,[2]ImportationMaterialProgrammingE!B:Y,24,0))</f>
        <v/>
      </c>
      <c r="P404" s="3" t="e">
        <f>#N/A</f>
        <v>#N/A</v>
      </c>
      <c r="R404" s="3" t="s">
        <v>456</v>
      </c>
      <c r="S404" s="16" t="str">
        <f>VLOOKUP(A404,[2]ImportationMaterialProgrammingE!B:AN,39,0)</f>
        <v>2204531471</v>
      </c>
      <c r="T404" s="22">
        <f>VLOOKUP(F404,[3]Relatório!$A$1:$AK$65536,29,0)</f>
        <v>44629</v>
      </c>
      <c r="U404" s="22">
        <v>44629</v>
      </c>
      <c r="V404" s="17" t="str">
        <f>VLOOKUP(A404,[2]ImportationMaterialProgrammingE!B:F,5,0)</f>
        <v>VERDE</v>
      </c>
      <c r="W404" s="22">
        <f>VLOOKUP(F404,[3]Relatório!$A$1:$AK$65536,33,0)</f>
        <v>44629</v>
      </c>
      <c r="X404" s="22">
        <v>44629</v>
      </c>
      <c r="Y404" s="18" t="e">
        <f>#N/A</f>
        <v>#N/A</v>
      </c>
      <c r="AB404" s="15" t="str">
        <f>VLOOKUP(A404,[2]ImportationMaterialProgrammingE!B:X,23,0)</f>
        <v>MBB</v>
      </c>
      <c r="AC404" s="1" t="str">
        <f>IF(AB404="DTA TRANSP","",VLOOKUP(A404,[2]ImportationMaterialProgrammingE!$B:$V,21,0))</f>
        <v>11/03/2022</v>
      </c>
      <c r="AD404" s="1" t="s">
        <v>607</v>
      </c>
      <c r="AE404" s="1" t="e">
        <f>#N/A</f>
        <v>#N/A</v>
      </c>
      <c r="AF404" s="22">
        <f>VLOOKUP(F404,[3]Relatório!$A$1:$AK$65536,36,0)</f>
        <v>44630</v>
      </c>
      <c r="AG404" s="22">
        <v>44630</v>
      </c>
      <c r="AH404" s="3" t="s">
        <v>457</v>
      </c>
      <c r="AJ404" s="24"/>
      <c r="AK404" s="24"/>
      <c r="AL404" s="24"/>
      <c r="AM404" s="24"/>
    </row>
    <row r="405" spans="1:39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 t="str">
        <f>VLOOKUP(A405,[2]ImportationMaterialProgrammingE!B$3:C$1048576,2,0)</f>
        <v xml:space="preserve">540201723 </v>
      </c>
      <c r="F405" s="40">
        <v>540201723</v>
      </c>
      <c r="G405" s="3" t="s">
        <v>585</v>
      </c>
      <c r="I405" s="17" t="e">
        <f>#N/A</f>
        <v>#N/A</v>
      </c>
      <c r="J405" s="15" t="str">
        <f>IF(VLOOKUP(A405,[2]ImportationMaterialProgrammingE!B$4:U$1048576,20,0)=0,"",VLOOKUP(A405,[2]ImportationMaterialProgrammingE!B$4:U$1048576,20,0))</f>
        <v>28/03/2022</v>
      </c>
      <c r="K405" s="15" t="s">
        <v>632</v>
      </c>
      <c r="L405" s="15" t="str">
        <f>IF(VLOOKUP(A405,[2]ImportationMaterialProgrammingE!B$3:Y$1048576,24,0)&lt;&gt;"","Sim","Não")</f>
        <v>Não</v>
      </c>
      <c r="M405" s="15" t="str">
        <f>IF(VLOOKUP(A405,[2]ImportationMaterialProgrammingE!B:X,23,0)="DTA TRANSP",VLOOKUP(A405,[2]ImportationMaterialProgrammingE!B:V,21,0),"")</f>
        <v/>
      </c>
      <c r="N405" s="15" t="str">
        <f>IF(VLOOKUP(A405,[2]ImportationMaterialProgrammingE!B:Y,24,0)=0,"",VLOOKUP(A405,[2]ImportationMaterialProgrammingE!B:Y,24,0))</f>
        <v/>
      </c>
      <c r="P405" s="3" t="e">
        <f>#N/A</f>
        <v>#N/A</v>
      </c>
      <c r="S405" s="16" t="str">
        <f>VLOOKUP(A405,[2]ImportationMaterialProgrammingE!B:AN,39,0)</f>
        <v>2204575363</v>
      </c>
      <c r="T405" s="22">
        <f>VLOOKUP(F405,[3]Relatório!$A$1:$AK$65536,29,0)</f>
        <v>44629</v>
      </c>
      <c r="U405" s="22">
        <v>44629</v>
      </c>
      <c r="V405" s="17" t="str">
        <f>VLOOKUP(A405,[2]ImportationMaterialProgrammingE!B:F,5,0)</f>
        <v>VERDE</v>
      </c>
      <c r="W405" s="22">
        <f>VLOOKUP(F405,[3]Relatório!$A$1:$AK$65536,33,0)</f>
        <v>44630</v>
      </c>
      <c r="X405" s="22">
        <v>44630</v>
      </c>
      <c r="Y405" s="18" t="e">
        <f>#N/A</f>
        <v>#N/A</v>
      </c>
      <c r="AB405" s="15" t="str">
        <f>VLOOKUP(A405,[2]ImportationMaterialProgrammingE!B:X,23,0)</f>
        <v/>
      </c>
      <c r="AC405" s="1" t="str">
        <f>IF(AB405="DTA TRANSP","",VLOOKUP(A405,[2]ImportationMaterialProgrammingE!$B:$V,21,0))</f>
        <v/>
      </c>
      <c r="AD405" s="1" t="s">
        <v>587</v>
      </c>
      <c r="AE405" s="1" t="e">
        <f>#N/A</f>
        <v>#N/A</v>
      </c>
      <c r="AF405" s="22">
        <f>VLOOKUP(F405,[3]Relatório!$A$1:$AK$65536,36,0)</f>
        <v>44641</v>
      </c>
      <c r="AG405" s="22">
        <v>44641</v>
      </c>
      <c r="AJ405" s="24"/>
      <c r="AK405" s="24"/>
      <c r="AL405" s="24"/>
      <c r="AM405" s="24"/>
    </row>
    <row r="406" spans="1:39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 t="str">
        <f>VLOOKUP(A406,[2]ImportationMaterialProgrammingE!B$3:C$1048576,2,0)</f>
        <v xml:space="preserve">540201724 </v>
      </c>
      <c r="F406" s="40">
        <v>540201724</v>
      </c>
      <c r="G406" s="3" t="s">
        <v>585</v>
      </c>
      <c r="I406" s="17" t="e">
        <f>#N/A</f>
        <v>#N/A</v>
      </c>
      <c r="J406" s="15" t="str">
        <f>IF(VLOOKUP(A406,[2]ImportationMaterialProgrammingE!B$4:U$1048576,20,0)=0,"",VLOOKUP(A406,[2]ImportationMaterialProgrammingE!B$4:U$1048576,20,0))</f>
        <v>16/03/2022</v>
      </c>
      <c r="K406" s="15" t="s">
        <v>630</v>
      </c>
      <c r="L406" s="15" t="str">
        <f>IF(VLOOKUP(A406,[2]ImportationMaterialProgrammingE!B$3:Y$1048576,24,0)&lt;&gt;"","Sim","Não")</f>
        <v>Não</v>
      </c>
      <c r="M406" s="15" t="str">
        <f>IF(VLOOKUP(A406,[2]ImportationMaterialProgrammingE!B:X,23,0)="DTA TRANSP",VLOOKUP(A406,[2]ImportationMaterialProgrammingE!B:V,21,0),"")</f>
        <v/>
      </c>
      <c r="N406" s="15" t="str">
        <f>IF(VLOOKUP(A406,[2]ImportationMaterialProgrammingE!B:Y,24,0)=0,"",VLOOKUP(A406,[2]ImportationMaterialProgrammingE!B:Y,24,0))</f>
        <v/>
      </c>
      <c r="O406" s="21">
        <v>6.8500000000000005E-2</v>
      </c>
      <c r="P406" s="3" t="e">
        <f>#N/A</f>
        <v>#N/A</v>
      </c>
      <c r="S406" s="16" t="str">
        <f>VLOOKUP(A406,[2]ImportationMaterialProgrammingE!B:AN,39,0)</f>
        <v>2204777047</v>
      </c>
      <c r="T406" s="22">
        <f>VLOOKUP(F406,[3]Relatório!$A$1:$AK$65536,29,0)</f>
        <v>44631</v>
      </c>
      <c r="U406" s="22">
        <v>44631</v>
      </c>
      <c r="V406" s="17" t="str">
        <f>VLOOKUP(A406,[2]ImportationMaterialProgrammingE!B:F,5,0)</f>
        <v>VERDE</v>
      </c>
      <c r="W406" s="22">
        <f>VLOOKUP(F406,[3]Relatório!$A$1:$AK$65536,33,0)</f>
        <v>44634</v>
      </c>
      <c r="X406" s="22">
        <v>44634</v>
      </c>
      <c r="Y406" s="18" t="e">
        <f>#N/A</f>
        <v>#N/A</v>
      </c>
      <c r="AB406" s="15" t="str">
        <f>VLOOKUP(A406,[2]ImportationMaterialProgrammingE!B:X,23,0)</f>
        <v/>
      </c>
      <c r="AC406" s="1" t="str">
        <f>IF(AB406="DTA TRANSP","",VLOOKUP(A406,[2]ImportationMaterialProgrammingE!$B:$V,21,0))</f>
        <v/>
      </c>
      <c r="AD406" s="1" t="s">
        <v>587</v>
      </c>
      <c r="AE406" s="1" t="e">
        <f>#N/A</f>
        <v>#N/A</v>
      </c>
      <c r="AF406" s="22">
        <f>VLOOKUP(F406,[3]Relatório!$A$1:$AK$65536,36,0)</f>
        <v>44642</v>
      </c>
      <c r="AG406" s="22">
        <v>44642</v>
      </c>
      <c r="AJ406" s="24"/>
      <c r="AK406" s="24"/>
      <c r="AL406" s="24"/>
      <c r="AM406" s="24"/>
    </row>
    <row r="407" spans="1:39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 t="str">
        <f>VLOOKUP(A407,[2]ImportationMaterialProgrammingE!B$3:C$1048576,2,0)</f>
        <v xml:space="preserve">540201725 </v>
      </c>
      <c r="F407" s="40">
        <v>540201725</v>
      </c>
      <c r="G407" s="3" t="s">
        <v>585</v>
      </c>
      <c r="I407" s="17" t="e">
        <f>#N/A</f>
        <v>#N/A</v>
      </c>
      <c r="J407" s="15" t="str">
        <f>IF(VLOOKUP(A407,[2]ImportationMaterialProgrammingE!B$4:U$1048576,20,0)=0,"",VLOOKUP(A407,[2]ImportationMaterialProgrammingE!B$4:U$1048576,20,0))</f>
        <v>09/03/2022</v>
      </c>
      <c r="K407" s="15" t="s">
        <v>609</v>
      </c>
      <c r="L407" s="15" t="str">
        <f>IF(VLOOKUP(A407,[2]ImportationMaterialProgrammingE!B$3:Y$1048576,24,0)&lt;&gt;"","Sim","Não")</f>
        <v>Não</v>
      </c>
      <c r="M407" s="15" t="str">
        <f>IF(VLOOKUP(A407,[2]ImportationMaterialProgrammingE!B:X,23,0)="DTA TRANSP",VLOOKUP(A407,[2]ImportationMaterialProgrammingE!B:V,21,0),"")</f>
        <v/>
      </c>
      <c r="N407" s="15" t="str">
        <f>IF(VLOOKUP(A407,[2]ImportationMaterialProgrammingE!B:Y,24,0)=0,"",VLOOKUP(A407,[2]ImportationMaterialProgrammingE!B:Y,24,0))</f>
        <v/>
      </c>
      <c r="P407" s="3" t="e">
        <f>#N/A</f>
        <v>#N/A</v>
      </c>
      <c r="R407" s="3" t="s">
        <v>456</v>
      </c>
      <c r="S407" s="16" t="str">
        <f>VLOOKUP(A407,[2]ImportationMaterialProgrammingE!B:AN,39,0)</f>
        <v>2204487073</v>
      </c>
      <c r="T407" s="22">
        <f>VLOOKUP(F407,[3]Relatório!$A$1:$AK$65536,29,0)</f>
        <v>44628</v>
      </c>
      <c r="U407" s="22">
        <v>44628</v>
      </c>
      <c r="V407" s="17" t="str">
        <f>VLOOKUP(A407,[2]ImportationMaterialProgrammingE!B:F,5,0)</f>
        <v>VERDE</v>
      </c>
      <c r="W407" s="22">
        <f>VLOOKUP(F407,[3]Relatório!$A$1:$AK$65536,33,0)</f>
        <v>44629</v>
      </c>
      <c r="X407" s="22">
        <v>44629</v>
      </c>
      <c r="Y407" s="18" t="e">
        <f>#N/A</f>
        <v>#N/A</v>
      </c>
      <c r="AB407" s="15" t="str">
        <f>VLOOKUP(A407,[2]ImportationMaterialProgrammingE!B:X,23,0)</f>
        <v>FINALIZADO</v>
      </c>
      <c r="AC407" s="1" t="str">
        <f>IF(AB407="DTA TRANSP","",VLOOKUP(A407,[2]ImportationMaterialProgrammingE!$B:$V,21,0))</f>
        <v>09/03/2022</v>
      </c>
      <c r="AD407" s="1" t="s">
        <v>609</v>
      </c>
      <c r="AE407" s="1" t="e">
        <f>#N/A</f>
        <v>#N/A</v>
      </c>
      <c r="AF407" s="22">
        <f>VLOOKUP(F407,[3]Relatório!$A$1:$AK$65536,36,0)</f>
        <v>44629</v>
      </c>
      <c r="AG407" s="22">
        <v>44629</v>
      </c>
      <c r="AH407" s="3" t="s">
        <v>457</v>
      </c>
      <c r="AJ407" s="24"/>
      <c r="AK407" s="24"/>
      <c r="AL407" s="24"/>
      <c r="AM407" s="24"/>
    </row>
    <row r="408" spans="1:39" hidden="1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 t="str">
        <f>VLOOKUP(A408,[2]ImportationMaterialProgrammingE!B$3:C$1048576,2,0)</f>
        <v xml:space="preserve">540201726 </v>
      </c>
      <c r="F408" s="40">
        <v>540201726</v>
      </c>
      <c r="G408" s="3" t="s">
        <v>585</v>
      </c>
      <c r="I408" s="17" t="e">
        <f>#N/A</f>
        <v>#N/A</v>
      </c>
      <c r="J408" s="15" t="str">
        <f>IF(VLOOKUP(A408,[2]ImportationMaterialProgrammingE!B$4:U$1048576,20,0)=0,"",VLOOKUP(A408,[2]ImportationMaterialProgrammingE!B$4:U$1048576,20,0))</f>
        <v/>
      </c>
      <c r="K408" s="15" t="s">
        <v>587</v>
      </c>
      <c r="L408" s="15" t="str">
        <f>IF(VLOOKUP(A408,[2]ImportationMaterialProgrammingE!B$3:Y$1048576,24,0)&lt;&gt;"","Sim","Não")</f>
        <v>Sim</v>
      </c>
      <c r="M408" s="15" t="str">
        <f>IF(VLOOKUP(A408,[2]ImportationMaterialProgrammingE!B:X,23,0)="DTA TRANSP",VLOOKUP(A408,[2]ImportationMaterialProgrammingE!B:V,21,0),"")</f>
        <v/>
      </c>
      <c r="N408" s="15" t="str">
        <f>IF(VLOOKUP(A408,[2]ImportationMaterialProgrammingE!B:Y,24,0)=0,"",VLOOKUP(A408,[2]ImportationMaterialProgrammingE!B:Y,24,0))</f>
        <v>15/03/2022</v>
      </c>
      <c r="O408" s="21">
        <v>5.74E-2</v>
      </c>
      <c r="P408" s="3" t="e">
        <f>#N/A</f>
        <v>#N/A</v>
      </c>
      <c r="S408" s="16" t="str">
        <f>VLOOKUP(A408,[2]ImportationMaterialProgrammingE!B:AN,39,0)</f>
        <v xml:space="preserve">          </v>
      </c>
      <c r="T408" s="22" t="str">
        <f>VLOOKUP(F408,[3]Relatório!$A$1:$AK$65536,29,0)</f>
        <v/>
      </c>
      <c r="U408" s="22" t="s">
        <v>587</v>
      </c>
      <c r="V408" s="17" t="str">
        <f>VLOOKUP(A408,[2]ImportationMaterialProgrammingE!B:F,5,0)</f>
        <v/>
      </c>
      <c r="W408" s="22" t="str">
        <f>VLOOKUP(F408,[3]Relatório!$A$1:$AK$65536,33,0)</f>
        <v/>
      </c>
      <c r="X408" s="22" t="s">
        <v>587</v>
      </c>
      <c r="Y408" s="18" t="e">
        <f>#N/A</f>
        <v>#N/A</v>
      </c>
      <c r="AB408" s="15" t="str">
        <f>VLOOKUP(A408,[2]ImportationMaterialProgrammingE!B:X,23,0)</f>
        <v>DTA EADI</v>
      </c>
      <c r="AC408" s="1" t="str">
        <f>IF(AB408="DTA TRANSP","",VLOOKUP(A408,[2]ImportationMaterialProgrammingE!$B:$V,21,0))</f>
        <v/>
      </c>
      <c r="AD408" s="1" t="s">
        <v>587</v>
      </c>
      <c r="AE408" s="1" t="e">
        <f>#N/A</f>
        <v>#N/A</v>
      </c>
      <c r="AF408" s="22" t="str">
        <f>VLOOKUP(F408,[3]Relatório!$A$1:$AK$65536,36,0)</f>
        <v/>
      </c>
      <c r="AG408" s="22" t="s">
        <v>587</v>
      </c>
      <c r="AJ408" s="24"/>
      <c r="AK408" s="24"/>
      <c r="AL408" s="24"/>
      <c r="AM408" s="24"/>
    </row>
    <row r="409" spans="1:39" hidden="1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 t="str">
        <f>VLOOKUP(A409,[2]ImportationMaterialProgrammingE!B$3:C$1048576,2,0)</f>
        <v xml:space="preserve">540201714 </v>
      </c>
      <c r="F409" s="40">
        <v>540201714</v>
      </c>
      <c r="G409" s="3" t="s">
        <v>585</v>
      </c>
      <c r="I409" s="17" t="e">
        <f>#N/A</f>
        <v>#N/A</v>
      </c>
      <c r="J409" s="15" t="str">
        <f>IF(VLOOKUP(A409,[2]ImportationMaterialProgrammingE!B$4:U$1048576,20,0)=0,"",VLOOKUP(A409,[2]ImportationMaterialProgrammingE!B$4:U$1048576,20,0))</f>
        <v/>
      </c>
      <c r="K409" s="15" t="s">
        <v>587</v>
      </c>
      <c r="L409" s="15" t="str">
        <f>IF(VLOOKUP(A409,[2]ImportationMaterialProgrammingE!B$3:Y$1048576,24,0)&lt;&gt;"","Sim","Não")</f>
        <v>Sim</v>
      </c>
      <c r="M409" s="15" t="str">
        <f>IF(VLOOKUP(A409,[2]ImportationMaterialProgrammingE!B:X,23,0)="DTA TRANSP",VLOOKUP(A409,[2]ImportationMaterialProgrammingE!B:V,21,0),"")</f>
        <v/>
      </c>
      <c r="N409" s="15" t="str">
        <f>IF(VLOOKUP(A409,[2]ImportationMaterialProgrammingE!B:Y,24,0)=0,"",VLOOKUP(A409,[2]ImportationMaterialProgrammingE!B:Y,24,0))</f>
        <v>15/03/2022</v>
      </c>
      <c r="O409" s="21">
        <v>5.1999999999999998E-2</v>
      </c>
      <c r="P409" s="3" t="e">
        <f>#N/A</f>
        <v>#N/A</v>
      </c>
      <c r="S409" s="16" t="str">
        <f>VLOOKUP(A409,[2]ImportationMaterialProgrammingE!B:AN,39,0)</f>
        <v xml:space="preserve">          </v>
      </c>
      <c r="T409" s="22" t="str">
        <f>VLOOKUP(F409,[3]Relatório!$A$1:$AK$65536,29,0)</f>
        <v/>
      </c>
      <c r="U409" s="22" t="s">
        <v>587</v>
      </c>
      <c r="V409" s="17" t="str">
        <f>VLOOKUP(A409,[2]ImportationMaterialProgrammingE!B:F,5,0)</f>
        <v/>
      </c>
      <c r="W409" s="22" t="str">
        <f>VLOOKUP(F409,[3]Relatório!$A$1:$AK$65536,33,0)</f>
        <v/>
      </c>
      <c r="X409" s="22" t="s">
        <v>587</v>
      </c>
      <c r="Y409" s="18" t="e">
        <f>#N/A</f>
        <v>#N/A</v>
      </c>
      <c r="AB409" s="15" t="str">
        <f>VLOOKUP(A409,[2]ImportationMaterialProgrammingE!B:X,23,0)</f>
        <v>DTA EADI</v>
      </c>
      <c r="AC409" s="1" t="str">
        <f>IF(AB409="DTA TRANSP","",VLOOKUP(A409,[2]ImportationMaterialProgrammingE!$B:$V,21,0))</f>
        <v/>
      </c>
      <c r="AD409" s="1" t="s">
        <v>587</v>
      </c>
      <c r="AE409" s="1" t="e">
        <f>#N/A</f>
        <v>#N/A</v>
      </c>
      <c r="AF409" s="22" t="str">
        <f>VLOOKUP(F409,[3]Relatório!$A$1:$AK$65536,36,0)</f>
        <v/>
      </c>
      <c r="AG409" s="22" t="s">
        <v>587</v>
      </c>
      <c r="AJ409" s="24"/>
      <c r="AK409" s="24"/>
      <c r="AL409" s="24"/>
      <c r="AM409" s="24"/>
    </row>
    <row r="410" spans="1:39" hidden="1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 t="str">
        <f>VLOOKUP(A410,[2]ImportationMaterialProgrammingE!B$3:C$1048576,2,0)</f>
        <v xml:space="preserve">540201727 </v>
      </c>
      <c r="F410" s="40">
        <v>540201727</v>
      </c>
      <c r="G410" s="3" t="s">
        <v>585</v>
      </c>
      <c r="I410" s="17" t="e">
        <f>#N/A</f>
        <v>#N/A</v>
      </c>
      <c r="J410" s="15" t="str">
        <f>IF(VLOOKUP(A410,[2]ImportationMaterialProgrammingE!B$4:U$1048576,20,0)=0,"",VLOOKUP(A410,[2]ImportationMaterialProgrammingE!B$4:U$1048576,20,0))</f>
        <v>11/04/2022</v>
      </c>
      <c r="K410" s="15" t="s">
        <v>638</v>
      </c>
      <c r="L410" s="15" t="str">
        <f>IF(VLOOKUP(A410,[2]ImportationMaterialProgrammingE!B$3:Y$1048576,24,0)&lt;&gt;"","Sim","Não")</f>
        <v>Não</v>
      </c>
      <c r="M410" s="15" t="str">
        <f>IF(VLOOKUP(A410,[2]ImportationMaterialProgrammingE!B:X,23,0)="DTA TRANSP",VLOOKUP(A410,[2]ImportationMaterialProgrammingE!B:V,21,0),"")</f>
        <v>23/03/2022</v>
      </c>
      <c r="N410" s="15" t="str">
        <f>IF(VLOOKUP(A410,[2]ImportationMaterialProgrammingE!B:Y,24,0)=0,"",VLOOKUP(A410,[2]ImportationMaterialProgrammingE!B:Y,24,0))</f>
        <v/>
      </c>
      <c r="P410" s="3" t="e">
        <f>#N/A</f>
        <v>#N/A</v>
      </c>
      <c r="S410" s="16" t="str">
        <f>VLOOKUP(A410,[2]ImportationMaterialProgrammingE!B:AN,39,0)</f>
        <v xml:space="preserve">          </v>
      </c>
      <c r="T410" s="22" t="str">
        <f>VLOOKUP(F410,[3]Relatório!$A$1:$AK$65536,29,0)</f>
        <v/>
      </c>
      <c r="U410" s="22" t="s">
        <v>587</v>
      </c>
      <c r="V410" s="17" t="str">
        <f>VLOOKUP(A410,[2]ImportationMaterialProgrammingE!B:F,5,0)</f>
        <v/>
      </c>
      <c r="W410" s="22" t="str">
        <f>VLOOKUP(F410,[3]Relatório!$A$1:$AK$65536,33,0)</f>
        <v/>
      </c>
      <c r="X410" s="22" t="s">
        <v>587</v>
      </c>
      <c r="Y410" s="18" t="e">
        <f>#N/A</f>
        <v>#N/A</v>
      </c>
      <c r="AB410" s="15" t="str">
        <f>VLOOKUP(A410,[2]ImportationMaterialProgrammingE!B:X,23,0)</f>
        <v>DTA TRANSP</v>
      </c>
      <c r="AC410" s="1" t="str">
        <f>IF(AB410="DTA TRANSP","",VLOOKUP(A410,[2]ImportationMaterialProgrammingE!$B:$V,21,0))</f>
        <v/>
      </c>
      <c r="AD410" s="1" t="s">
        <v>587</v>
      </c>
      <c r="AE410" s="1" t="e">
        <f>#N/A</f>
        <v>#N/A</v>
      </c>
      <c r="AF410" s="22" t="str">
        <f>VLOOKUP(F410,[3]Relatório!$A$1:$AK$65536,36,0)</f>
        <v/>
      </c>
      <c r="AG410" s="22" t="s">
        <v>587</v>
      </c>
      <c r="AJ410" s="24"/>
      <c r="AK410" s="24"/>
      <c r="AL410" s="24"/>
      <c r="AM410" s="24"/>
    </row>
    <row r="411" spans="1:39" hidden="1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 t="str">
        <f>VLOOKUP(A411,[2]ImportationMaterialProgrammingE!B$3:C$1048576,2,0)</f>
        <v xml:space="preserve">540201728 </v>
      </c>
      <c r="F411" s="40">
        <v>540201728</v>
      </c>
      <c r="G411" s="3" t="s">
        <v>585</v>
      </c>
      <c r="I411" s="17" t="e">
        <f>#N/A</f>
        <v>#N/A</v>
      </c>
      <c r="J411" s="15" t="str">
        <f>IF(VLOOKUP(A411,[2]ImportationMaterialProgrammingE!B$4:U$1048576,20,0)=0,"",VLOOKUP(A411,[2]ImportationMaterialProgrammingE!B$4:U$1048576,20,0))</f>
        <v/>
      </c>
      <c r="K411" s="15" t="s">
        <v>587</v>
      </c>
      <c r="L411" s="15" t="str">
        <f>IF(VLOOKUP(A411,[2]ImportationMaterialProgrammingE!B$3:Y$1048576,24,0)&lt;&gt;"","Sim","Não")</f>
        <v>Não</v>
      </c>
      <c r="M411" s="15" t="str">
        <f>IF(VLOOKUP(A411,[2]ImportationMaterialProgrammingE!B:X,23,0)="DTA TRANSP",VLOOKUP(A411,[2]ImportationMaterialProgrammingE!B:V,21,0),"")</f>
        <v>16/03/2022</v>
      </c>
      <c r="N411" s="15" t="str">
        <f>IF(VLOOKUP(A411,[2]ImportationMaterialProgrammingE!B:Y,24,0)=0,"",VLOOKUP(A411,[2]ImportationMaterialProgrammingE!B:Y,24,0))</f>
        <v/>
      </c>
      <c r="O411" s="21">
        <v>7.1599999999999997E-2</v>
      </c>
      <c r="P411" s="3" t="e">
        <f>#N/A</f>
        <v>#N/A</v>
      </c>
      <c r="S411" s="16" t="str">
        <f>VLOOKUP(A411,[2]ImportationMaterialProgrammingE!B:AN,39,0)</f>
        <v>2205127780</v>
      </c>
      <c r="T411" s="22">
        <f>VLOOKUP(F411,[3]Relatório!$A$1:$AK$65536,29,0)</f>
        <v>44637</v>
      </c>
      <c r="U411" s="22">
        <v>44637</v>
      </c>
      <c r="V411" s="17" t="str">
        <f>VLOOKUP(A411,[2]ImportationMaterialProgrammingE!B:F,5,0)</f>
        <v>VERDE</v>
      </c>
      <c r="W411" s="22">
        <f>VLOOKUP(F411,[3]Relatório!$A$1:$AK$65536,33,0)</f>
        <v>44637</v>
      </c>
      <c r="X411" s="22">
        <v>44637</v>
      </c>
      <c r="Y411" s="18" t="e">
        <f>#N/A</f>
        <v>#N/A</v>
      </c>
      <c r="AB411" s="15" t="str">
        <f>VLOOKUP(A411,[2]ImportationMaterialProgrammingE!B:X,23,0)</f>
        <v>DTA TRANSP</v>
      </c>
      <c r="AC411" s="1" t="str">
        <f>IF(AB411="DTA TRANSP","",VLOOKUP(A411,[2]ImportationMaterialProgrammingE!$B:$V,21,0))</f>
        <v/>
      </c>
      <c r="AD411" s="1" t="s">
        <v>587</v>
      </c>
      <c r="AE411" s="1" t="e">
        <f>#N/A</f>
        <v>#N/A</v>
      </c>
      <c r="AF411" s="22" t="str">
        <f>VLOOKUP(F411,[3]Relatório!$A$1:$AK$65536,36,0)</f>
        <v/>
      </c>
      <c r="AG411" s="22" t="s">
        <v>587</v>
      </c>
      <c r="AJ411" s="24"/>
      <c r="AK411" s="24"/>
      <c r="AL411" s="24"/>
      <c r="AM411" s="24"/>
    </row>
    <row r="412" spans="1:39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 t="str">
        <f>VLOOKUP(A412,[2]ImportationMaterialProgrammingE!B$3:C$1048576,2,0)</f>
        <v xml:space="preserve">540201729 </v>
      </c>
      <c r="F412" s="40">
        <v>540201729</v>
      </c>
      <c r="G412" s="3" t="s">
        <v>585</v>
      </c>
      <c r="I412" s="17" t="e">
        <f>#N/A</f>
        <v>#N/A</v>
      </c>
      <c r="J412" s="15" t="str">
        <f>IF(VLOOKUP(A412,[2]ImportationMaterialProgrammingE!B$4:U$1048576,20,0)=0,"",VLOOKUP(A412,[2]ImportationMaterialProgrammingE!B$4:U$1048576,20,0))</f>
        <v>08/03/2022</v>
      </c>
      <c r="K412" s="15" t="s">
        <v>628</v>
      </c>
      <c r="L412" s="15" t="str">
        <f>IF(VLOOKUP(A412,[2]ImportationMaterialProgrammingE!B$3:Y$1048576,24,0)&lt;&gt;"","Sim","Não")</f>
        <v>Não</v>
      </c>
      <c r="M412" s="15" t="str">
        <f>IF(VLOOKUP(A412,[2]ImportationMaterialProgrammingE!B:X,23,0)="DTA TRANSP",VLOOKUP(A412,[2]ImportationMaterialProgrammingE!B:V,21,0),"")</f>
        <v/>
      </c>
      <c r="N412" s="15" t="str">
        <f>IF(VLOOKUP(A412,[2]ImportationMaterialProgrammingE!B:Y,24,0)=0,"",VLOOKUP(A412,[2]ImportationMaterialProgrammingE!B:Y,24,0))</f>
        <v/>
      </c>
      <c r="P412" s="3" t="e">
        <f>#N/A</f>
        <v>#N/A</v>
      </c>
      <c r="R412" s="3" t="s">
        <v>456</v>
      </c>
      <c r="S412" s="16" t="str">
        <f>VLOOKUP(A412,[2]ImportationMaterialProgrammingE!B:AN,39,0)</f>
        <v>2204463697</v>
      </c>
      <c r="T412" s="22">
        <f>VLOOKUP(F412,[3]Relatório!$A$1:$AK$65536,29,0)</f>
        <v>44628</v>
      </c>
      <c r="U412" s="22">
        <v>44628</v>
      </c>
      <c r="V412" s="17" t="str">
        <f>VLOOKUP(A412,[2]ImportationMaterialProgrammingE!B:F,5,0)</f>
        <v>VERDE</v>
      </c>
      <c r="W412" s="22">
        <f>VLOOKUP(F412,[3]Relatório!$A$1:$AK$65536,33,0)</f>
        <v>44629</v>
      </c>
      <c r="X412" s="22">
        <v>44629</v>
      </c>
      <c r="Y412" s="18" t="e">
        <f>#N/A</f>
        <v>#N/A</v>
      </c>
      <c r="AB412" s="15" t="str">
        <f>VLOOKUP(A412,[2]ImportationMaterialProgrammingE!B:X,23,0)</f>
        <v>FINALIZADO</v>
      </c>
      <c r="AC412" s="1" t="str">
        <f>IF(AB412="DTA TRANSP","",VLOOKUP(A412,[2]ImportationMaterialProgrammingE!$B:$V,21,0))</f>
        <v>08/03/2022</v>
      </c>
      <c r="AD412" s="1" t="s">
        <v>628</v>
      </c>
      <c r="AE412" s="1" t="e">
        <f>#N/A</f>
        <v>#N/A</v>
      </c>
      <c r="AF412" s="22">
        <f>VLOOKUP(F412,[3]Relatório!$A$1:$AK$65536,36,0)</f>
        <v>44629</v>
      </c>
      <c r="AG412" s="22">
        <v>44629</v>
      </c>
      <c r="AH412" s="3" t="s">
        <v>457</v>
      </c>
      <c r="AJ412" s="24"/>
      <c r="AK412" s="24"/>
      <c r="AL412" s="24"/>
      <c r="AM412" s="24"/>
    </row>
    <row r="413" spans="1:39" hidden="1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 t="str">
        <f>VLOOKUP(A413,[2]ImportationMaterialProgrammingE!B$3:C$1048576,2,0)</f>
        <v xml:space="preserve">540201730 </v>
      </c>
      <c r="F413" s="40">
        <v>540201730</v>
      </c>
      <c r="G413" s="3" t="s">
        <v>585</v>
      </c>
      <c r="I413" s="17" t="e">
        <f>#N/A</f>
        <v>#N/A</v>
      </c>
      <c r="J413" s="15" t="str">
        <f>IF(VLOOKUP(A413,[2]ImportationMaterialProgrammingE!B$4:U$1048576,20,0)=0,"",VLOOKUP(A413,[2]ImportationMaterialProgrammingE!B$4:U$1048576,20,0))</f>
        <v/>
      </c>
      <c r="K413" s="15" t="s">
        <v>587</v>
      </c>
      <c r="L413" s="15" t="str">
        <f>IF(VLOOKUP(A413,[2]ImportationMaterialProgrammingE!B$3:Y$1048576,24,0)&lt;&gt;"","Sim","Não")</f>
        <v>Sim</v>
      </c>
      <c r="M413" s="15" t="str">
        <f>IF(VLOOKUP(A413,[2]ImportationMaterialProgrammingE!B:X,23,0)="DTA TRANSP",VLOOKUP(A413,[2]ImportationMaterialProgrammingE!B:V,21,0),"")</f>
        <v/>
      </c>
      <c r="N413" s="15" t="str">
        <f>IF(VLOOKUP(A413,[2]ImportationMaterialProgrammingE!B:Y,24,0)=0,"",VLOOKUP(A413,[2]ImportationMaterialProgrammingE!B:Y,24,0))</f>
        <v>16/03/2022</v>
      </c>
      <c r="O413" s="21">
        <v>7.5899999999999995E-2</v>
      </c>
      <c r="P413" s="3" t="e">
        <f>#N/A</f>
        <v>#N/A</v>
      </c>
      <c r="S413" s="16" t="str">
        <f>VLOOKUP(A413,[2]ImportationMaterialProgrammingE!B:AN,39,0)</f>
        <v xml:space="preserve">          </v>
      </c>
      <c r="T413" s="22" t="str">
        <f>VLOOKUP(F413,[3]Relatório!$A$1:$AK$65536,29,0)</f>
        <v/>
      </c>
      <c r="U413" s="22" t="s">
        <v>587</v>
      </c>
      <c r="V413" s="17" t="str">
        <f>VLOOKUP(A413,[2]ImportationMaterialProgrammingE!B:F,5,0)</f>
        <v/>
      </c>
      <c r="W413" s="22" t="str">
        <f>VLOOKUP(F413,[3]Relatório!$A$1:$AK$65536,33,0)</f>
        <v/>
      </c>
      <c r="X413" s="22" t="s">
        <v>587</v>
      </c>
      <c r="Y413" s="18" t="e">
        <f>#N/A</f>
        <v>#N/A</v>
      </c>
      <c r="AB413" s="15" t="str">
        <f>VLOOKUP(A413,[2]ImportationMaterialProgrammingE!B:X,23,0)</f>
        <v>DTA EADI</v>
      </c>
      <c r="AC413" s="1" t="str">
        <f>IF(AB413="DTA TRANSP","",VLOOKUP(A413,[2]ImportationMaterialProgrammingE!$B:$V,21,0))</f>
        <v/>
      </c>
      <c r="AD413" s="1" t="s">
        <v>587</v>
      </c>
      <c r="AE413" s="1" t="e">
        <f>#N/A</f>
        <v>#N/A</v>
      </c>
      <c r="AF413" s="22" t="str">
        <f>VLOOKUP(F413,[3]Relatório!$A$1:$AK$65536,36,0)</f>
        <v/>
      </c>
      <c r="AG413" s="22" t="s">
        <v>587</v>
      </c>
      <c r="AJ413" s="24"/>
      <c r="AK413" s="24"/>
      <c r="AL413" s="24"/>
      <c r="AM413" s="24"/>
    </row>
    <row r="414" spans="1:39" hidden="1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 t="str">
        <f>VLOOKUP(A414,[2]ImportationMaterialProgrammingE!B$3:C$1048576,2,0)</f>
        <v xml:space="preserve">540201737 </v>
      </c>
      <c r="F414" s="40">
        <v>540201737</v>
      </c>
      <c r="G414" s="3" t="s">
        <v>585</v>
      </c>
      <c r="I414" s="17" t="e">
        <f>#N/A</f>
        <v>#N/A</v>
      </c>
      <c r="J414" s="15" t="str">
        <f>IF(VLOOKUP(A414,[2]ImportationMaterialProgrammingE!B$4:U$1048576,20,0)=0,"",VLOOKUP(A414,[2]ImportationMaterialProgrammingE!B$4:U$1048576,20,0))</f>
        <v/>
      </c>
      <c r="K414" s="15" t="s">
        <v>587</v>
      </c>
      <c r="L414" s="15" t="str">
        <f>IF(VLOOKUP(A414,[2]ImportationMaterialProgrammingE!B$3:Y$1048576,24,0)&lt;&gt;"","Sim","Não")</f>
        <v>Sim</v>
      </c>
      <c r="M414" s="15" t="str">
        <f>IF(VLOOKUP(A414,[2]ImportationMaterialProgrammingE!B:X,23,0)="DTA TRANSP",VLOOKUP(A414,[2]ImportationMaterialProgrammingE!B:V,21,0),"")</f>
        <v/>
      </c>
      <c r="N414" s="15" t="str">
        <f>IF(VLOOKUP(A414,[2]ImportationMaterialProgrammingE!B:Y,24,0)=0,"",VLOOKUP(A414,[2]ImportationMaterialProgrammingE!B:Y,24,0))</f>
        <v>16/03/2022</v>
      </c>
      <c r="P414" s="3" t="e">
        <f>#N/A</f>
        <v>#N/A</v>
      </c>
      <c r="S414" s="16" t="str">
        <f>VLOOKUP(A414,[2]ImportationMaterialProgrammingE!B:AN,39,0)</f>
        <v xml:space="preserve">          </v>
      </c>
      <c r="T414" s="22" t="str">
        <f>VLOOKUP(F414,[3]Relatório!$A$1:$AK$65536,29,0)</f>
        <v/>
      </c>
      <c r="U414" s="22" t="s">
        <v>587</v>
      </c>
      <c r="V414" s="17" t="str">
        <f>VLOOKUP(A414,[2]ImportationMaterialProgrammingE!B:F,5,0)</f>
        <v/>
      </c>
      <c r="W414" s="22" t="str">
        <f>VLOOKUP(F414,[3]Relatório!$A$1:$AK$65536,33,0)</f>
        <v/>
      </c>
      <c r="X414" s="22" t="s">
        <v>587</v>
      </c>
      <c r="Y414" s="18" t="e">
        <f>#N/A</f>
        <v>#N/A</v>
      </c>
      <c r="AB414" s="15" t="str">
        <f>VLOOKUP(A414,[2]ImportationMaterialProgrammingE!B:X,23,0)</f>
        <v>DTA EADI</v>
      </c>
      <c r="AC414" s="1" t="str">
        <f>IF(AB414="DTA TRANSP","",VLOOKUP(A414,[2]ImportationMaterialProgrammingE!$B:$V,21,0))</f>
        <v/>
      </c>
      <c r="AD414" s="1" t="s">
        <v>587</v>
      </c>
      <c r="AE414" s="1" t="e">
        <f>#N/A</f>
        <v>#N/A</v>
      </c>
      <c r="AF414" s="22" t="str">
        <f>VLOOKUP(F414,[3]Relatório!$A$1:$AK$65536,36,0)</f>
        <v/>
      </c>
      <c r="AG414" s="22" t="s">
        <v>587</v>
      </c>
      <c r="AJ414" s="24"/>
      <c r="AK414" s="24"/>
      <c r="AL414" s="24"/>
      <c r="AM414" s="24"/>
    </row>
    <row r="415" spans="1:39" hidden="1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 t="str">
        <f>VLOOKUP(A415,[2]ImportationMaterialProgrammingE!B$3:C$1048576,2,0)</f>
        <v xml:space="preserve">540201735 </v>
      </c>
      <c r="F415" s="40">
        <v>540201735</v>
      </c>
      <c r="G415" s="3" t="s">
        <v>585</v>
      </c>
      <c r="I415" s="17" t="e">
        <f>#N/A</f>
        <v>#N/A</v>
      </c>
      <c r="J415" s="15" t="str">
        <f>IF(VLOOKUP(A415,[2]ImportationMaterialProgrammingE!B$4:U$1048576,20,0)=0,"",VLOOKUP(A415,[2]ImportationMaterialProgrammingE!B$4:U$1048576,20,0))</f>
        <v/>
      </c>
      <c r="K415" s="15" t="s">
        <v>587</v>
      </c>
      <c r="L415" s="15" t="str">
        <f>IF(VLOOKUP(A415,[2]ImportationMaterialProgrammingE!B$3:Y$1048576,24,0)&lt;&gt;"","Sim","Não")</f>
        <v>Sim</v>
      </c>
      <c r="M415" s="15" t="str">
        <f>IF(VLOOKUP(A415,[2]ImportationMaterialProgrammingE!B:X,23,0)="DTA TRANSP",VLOOKUP(A415,[2]ImportationMaterialProgrammingE!B:V,21,0),"")</f>
        <v/>
      </c>
      <c r="N415" s="15" t="str">
        <f>IF(VLOOKUP(A415,[2]ImportationMaterialProgrammingE!B:Y,24,0)=0,"",VLOOKUP(A415,[2]ImportationMaterialProgrammingE!B:Y,24,0))</f>
        <v>16/03/2022</v>
      </c>
      <c r="P415" s="3" t="e">
        <f>#N/A</f>
        <v>#N/A</v>
      </c>
      <c r="S415" s="16" t="str">
        <f>VLOOKUP(A415,[2]ImportationMaterialProgrammingE!B:AN,39,0)</f>
        <v xml:space="preserve">          </v>
      </c>
      <c r="T415" s="22" t="str">
        <f>VLOOKUP(F415,[3]Relatório!$A$1:$AK$65536,29,0)</f>
        <v/>
      </c>
      <c r="U415" s="22" t="s">
        <v>587</v>
      </c>
      <c r="V415" s="17" t="str">
        <f>VLOOKUP(A415,[2]ImportationMaterialProgrammingE!B:F,5,0)</f>
        <v/>
      </c>
      <c r="W415" s="22" t="str">
        <f>VLOOKUP(F415,[3]Relatório!$A$1:$AK$65536,33,0)</f>
        <v/>
      </c>
      <c r="X415" s="22" t="s">
        <v>587</v>
      </c>
      <c r="Y415" s="18" t="e">
        <f>#N/A</f>
        <v>#N/A</v>
      </c>
      <c r="AB415" s="15" t="str">
        <f>VLOOKUP(A415,[2]ImportationMaterialProgrammingE!B:X,23,0)</f>
        <v>DTA EADI</v>
      </c>
      <c r="AC415" s="1" t="str">
        <f>IF(AB415="DTA TRANSP","",VLOOKUP(A415,[2]ImportationMaterialProgrammingE!$B:$V,21,0))</f>
        <v/>
      </c>
      <c r="AD415" s="1" t="s">
        <v>587</v>
      </c>
      <c r="AE415" s="1" t="e">
        <f>#N/A</f>
        <v>#N/A</v>
      </c>
      <c r="AF415" s="22" t="str">
        <f>VLOOKUP(F415,[3]Relatório!$A$1:$AK$65536,36,0)</f>
        <v/>
      </c>
      <c r="AG415" s="22" t="s">
        <v>587</v>
      </c>
      <c r="AJ415" s="24"/>
      <c r="AK415" s="24"/>
      <c r="AL415" s="24"/>
      <c r="AM415" s="24"/>
    </row>
    <row r="416" spans="1:39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 t="str">
        <f>VLOOKUP(A416,[2]ImportationMaterialProgrammingE!B$3:C$1048576,2,0)</f>
        <v xml:space="preserve">540201739 </v>
      </c>
      <c r="F416" s="40">
        <v>540201739</v>
      </c>
      <c r="G416" s="3" t="s">
        <v>585</v>
      </c>
      <c r="I416" s="17" t="e">
        <f>#N/A</f>
        <v>#N/A</v>
      </c>
      <c r="J416" s="15" t="str">
        <f>IF(VLOOKUP(A416,[2]ImportationMaterialProgrammingE!B$4:U$1048576,20,0)=0,"",VLOOKUP(A416,[2]ImportationMaterialProgrammingE!B$4:U$1048576,20,0))</f>
        <v>15/03/2022</v>
      </c>
      <c r="K416" s="15" t="s">
        <v>620</v>
      </c>
      <c r="L416" s="15" t="str">
        <f>IF(VLOOKUP(A416,[2]ImportationMaterialProgrammingE!B$3:Y$1048576,24,0)&lt;&gt;"","Sim","Não")</f>
        <v>Não</v>
      </c>
      <c r="M416" s="15" t="str">
        <f>IF(VLOOKUP(A416,[2]ImportationMaterialProgrammingE!B:X,23,0)="DTA TRANSP",VLOOKUP(A416,[2]ImportationMaterialProgrammingE!B:V,21,0),"")</f>
        <v/>
      </c>
      <c r="N416" s="15" t="str">
        <f>IF(VLOOKUP(A416,[2]ImportationMaterialProgrammingE!B:Y,24,0)=0,"",VLOOKUP(A416,[2]ImportationMaterialProgrammingE!B:Y,24,0))</f>
        <v/>
      </c>
      <c r="P416" s="3" t="e">
        <f>#N/A</f>
        <v>#N/A</v>
      </c>
      <c r="S416" s="16" t="str">
        <f>VLOOKUP(A416,[2]ImportationMaterialProgrammingE!B:AN,39,0)</f>
        <v>2204634637</v>
      </c>
      <c r="T416" s="22">
        <f>VLOOKUP(F416,[3]Relatório!$A$1:$AK$65536,29,0)</f>
        <v>44630</v>
      </c>
      <c r="U416" s="22">
        <v>44630</v>
      </c>
      <c r="V416" s="17" t="str">
        <f>VLOOKUP(A416,[2]ImportationMaterialProgrammingE!B:F,5,0)</f>
        <v>VERDE</v>
      </c>
      <c r="W416" s="22">
        <f>VLOOKUP(F416,[3]Relatório!$A$1:$AK$65536,33,0)</f>
        <v>44630</v>
      </c>
      <c r="X416" s="22">
        <v>44630</v>
      </c>
      <c r="Y416" s="18" t="e">
        <f>#N/A</f>
        <v>#N/A</v>
      </c>
      <c r="AB416" s="15" t="str">
        <f>VLOOKUP(A416,[2]ImportationMaterialProgrammingE!B:X,23,0)</f>
        <v>SBL</v>
      </c>
      <c r="AC416" s="1" t="str">
        <f>IF(AB416="DTA TRANSP","",VLOOKUP(A416,[2]ImportationMaterialProgrammingE!$B:$V,21,0))</f>
        <v>15/03/2022</v>
      </c>
      <c r="AD416" s="1" t="s">
        <v>620</v>
      </c>
      <c r="AE416" s="1" t="e">
        <f>#N/A</f>
        <v>#N/A</v>
      </c>
      <c r="AF416" s="22">
        <f>VLOOKUP(F416,[3]Relatório!$A$1:$AK$65536,36,0)</f>
        <v>44634</v>
      </c>
      <c r="AG416" s="22">
        <v>44634</v>
      </c>
      <c r="AH416" s="3" t="s">
        <v>457</v>
      </c>
      <c r="AJ416" s="24"/>
      <c r="AK416" s="24"/>
      <c r="AL416" s="24"/>
      <c r="AM416" s="24"/>
    </row>
    <row r="417" spans="1:39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 t="str">
        <f>VLOOKUP(A417,[2]ImportationMaterialProgrammingE!B$3:C$1048576,2,0)</f>
        <v xml:space="preserve">540201865 </v>
      </c>
      <c r="F417" s="40">
        <v>540201865</v>
      </c>
      <c r="G417" s="3" t="s">
        <v>585</v>
      </c>
      <c r="I417" s="17" t="e">
        <f>#N/A</f>
        <v>#N/A</v>
      </c>
      <c r="J417" s="15" t="str">
        <f>IF(VLOOKUP(A417,[2]ImportationMaterialProgrammingE!B$4:U$1048576,20,0)=0,"",VLOOKUP(A417,[2]ImportationMaterialProgrammingE!B$4:U$1048576,20,0))</f>
        <v>10/03/2022</v>
      </c>
      <c r="K417" s="15" t="s">
        <v>610</v>
      </c>
      <c r="L417" s="15" t="str">
        <f>IF(VLOOKUP(A417,[2]ImportationMaterialProgrammingE!B$3:Y$1048576,24,0)&lt;&gt;"","Sim","Não")</f>
        <v>Não</v>
      </c>
      <c r="M417" s="15" t="str">
        <f>IF(VLOOKUP(A417,[2]ImportationMaterialProgrammingE!B:X,23,0)="DTA TRANSP",VLOOKUP(A417,[2]ImportationMaterialProgrammingE!B:V,21,0),"")</f>
        <v/>
      </c>
      <c r="N417" s="15" t="str">
        <f>IF(VLOOKUP(A417,[2]ImportationMaterialProgrammingE!B:Y,24,0)=0,"",VLOOKUP(A417,[2]ImportationMaterialProgrammingE!B:Y,24,0))</f>
        <v/>
      </c>
      <c r="P417" s="3" t="e">
        <f>#N/A</f>
        <v>#N/A</v>
      </c>
      <c r="S417" s="16" t="str">
        <f>VLOOKUP(A417,[2]ImportationMaterialProgrammingE!B:AN,39,0)</f>
        <v>2204488193</v>
      </c>
      <c r="T417" s="22">
        <f>VLOOKUP(F417,[3]Relatório!$A$1:$AK$65536,29,0)</f>
        <v>44628</v>
      </c>
      <c r="U417" s="22">
        <v>44628</v>
      </c>
      <c r="V417" s="17" t="str">
        <f>VLOOKUP(A417,[2]ImportationMaterialProgrammingE!B:F,5,0)</f>
        <v>VERDE</v>
      </c>
      <c r="W417" s="22">
        <f>VLOOKUP(F417,[3]Relatório!$A$1:$AK$65536,33,0)</f>
        <v>44629</v>
      </c>
      <c r="X417" s="22">
        <v>44629</v>
      </c>
      <c r="Y417" s="18" t="e">
        <f>#N/A</f>
        <v>#N/A</v>
      </c>
      <c r="AB417" s="15" t="str">
        <f>VLOOKUP(A417,[2]ImportationMaterialProgrammingE!B:X,23,0)</f>
        <v>FINALIZADO</v>
      </c>
      <c r="AC417" s="1" t="str">
        <f>IF(AB417="DTA TRANSP","",VLOOKUP(A417,[2]ImportationMaterialProgrammingE!$B:$V,21,0))</f>
        <v>10/03/2022</v>
      </c>
      <c r="AD417" s="1" t="s">
        <v>610</v>
      </c>
      <c r="AE417" s="1" t="e">
        <f>#N/A</f>
        <v>#N/A</v>
      </c>
      <c r="AF417" s="22">
        <f>VLOOKUP(F417,[3]Relatório!$A$1:$AK$65536,36,0)</f>
        <v>44629</v>
      </c>
      <c r="AG417" s="22">
        <v>44629</v>
      </c>
      <c r="AH417" s="3" t="s">
        <v>457</v>
      </c>
      <c r="AJ417" s="24"/>
      <c r="AK417" s="24"/>
      <c r="AL417" s="24"/>
      <c r="AM417" s="24"/>
    </row>
    <row r="418" spans="1:39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 t="str">
        <f>VLOOKUP(A418,[2]ImportationMaterialProgrammingE!B$3:C$1048576,2,0)</f>
        <v xml:space="preserve">540201866 </v>
      </c>
      <c r="F418" s="40">
        <v>540201866</v>
      </c>
      <c r="G418" s="3" t="s">
        <v>585</v>
      </c>
      <c r="I418" s="17" t="e">
        <f>#N/A</f>
        <v>#N/A</v>
      </c>
      <c r="J418" s="15" t="str">
        <f>IF(VLOOKUP(A418,[2]ImportationMaterialProgrammingE!B$4:U$1048576,20,0)=0,"",VLOOKUP(A418,[2]ImportationMaterialProgrammingE!B$4:U$1048576,20,0))</f>
        <v>09/03/2022</v>
      </c>
      <c r="K418" s="15" t="s">
        <v>609</v>
      </c>
      <c r="L418" s="15" t="str">
        <f>IF(VLOOKUP(A418,[2]ImportationMaterialProgrammingE!B$3:Y$1048576,24,0)&lt;&gt;"","Sim","Não")</f>
        <v>Não</v>
      </c>
      <c r="M418" s="15" t="str">
        <f>IF(VLOOKUP(A418,[2]ImportationMaterialProgrammingE!B:X,23,0)="DTA TRANSP",VLOOKUP(A418,[2]ImportationMaterialProgrammingE!B:V,21,0),"")</f>
        <v/>
      </c>
      <c r="N418" s="15" t="str">
        <f>IF(VLOOKUP(A418,[2]ImportationMaterialProgrammingE!B:Y,24,0)=0,"",VLOOKUP(A418,[2]ImportationMaterialProgrammingE!B:Y,24,0))</f>
        <v/>
      </c>
      <c r="P418" s="3" t="e">
        <f>#N/A</f>
        <v>#N/A</v>
      </c>
      <c r="R418" s="3" t="s">
        <v>456</v>
      </c>
      <c r="S418" s="16" t="str">
        <f>VLOOKUP(A418,[2]ImportationMaterialProgrammingE!B:AN,39,0)</f>
        <v>2204433569</v>
      </c>
      <c r="T418" s="22">
        <f>VLOOKUP(F418,[3]Relatório!$A$1:$AK$65536,29,0)</f>
        <v>44628</v>
      </c>
      <c r="U418" s="22">
        <v>44628</v>
      </c>
      <c r="V418" s="17" t="str">
        <f>VLOOKUP(A418,[2]ImportationMaterialProgrammingE!B:F,5,0)</f>
        <v>VERDE</v>
      </c>
      <c r="W418" s="22">
        <f>VLOOKUP(F418,[3]Relatório!$A$1:$AK$65536,33,0)</f>
        <v>44628</v>
      </c>
      <c r="X418" s="22">
        <v>44628</v>
      </c>
      <c r="Y418" s="18" t="e">
        <f>#N/A</f>
        <v>#N/A</v>
      </c>
      <c r="AB418" s="15" t="str">
        <f>VLOOKUP(A418,[2]ImportationMaterialProgrammingE!B:X,23,0)</f>
        <v>FINALIZADO</v>
      </c>
      <c r="AC418" s="1" t="str">
        <f>IF(AB418="DTA TRANSP","",VLOOKUP(A418,[2]ImportationMaterialProgrammingE!$B:$V,21,0))</f>
        <v>10/03/2022</v>
      </c>
      <c r="AD418" s="1" t="s">
        <v>610</v>
      </c>
      <c r="AE418" s="1" t="e">
        <f>#N/A</f>
        <v>#N/A</v>
      </c>
      <c r="AF418" s="22">
        <f>VLOOKUP(F418,[3]Relatório!$A$1:$AK$65536,36,0)</f>
        <v>44629</v>
      </c>
      <c r="AG418" s="22">
        <v>44629</v>
      </c>
      <c r="AH418" s="3" t="s">
        <v>457</v>
      </c>
      <c r="AJ418" s="24"/>
      <c r="AK418" s="24"/>
      <c r="AL418" s="24"/>
      <c r="AM418" s="24"/>
    </row>
    <row r="419" spans="1:39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 t="str">
        <f>VLOOKUP(A419,[2]ImportationMaterialProgrammingE!B$3:C$1048576,2,0)</f>
        <v xml:space="preserve">540201868 </v>
      </c>
      <c r="F419" s="40">
        <v>540201868</v>
      </c>
      <c r="G419" s="3" t="s">
        <v>585</v>
      </c>
      <c r="I419" s="17" t="e">
        <f>#N/A</f>
        <v>#N/A</v>
      </c>
      <c r="J419" s="15" t="str">
        <f>IF(VLOOKUP(A419,[2]ImportationMaterialProgrammingE!B$4:U$1048576,20,0)=0,"",VLOOKUP(A419,[2]ImportationMaterialProgrammingE!B$4:U$1048576,20,0))</f>
        <v>23/03/2022</v>
      </c>
      <c r="K419" s="15" t="s">
        <v>626</v>
      </c>
      <c r="L419" s="15" t="str">
        <f>IF(VLOOKUP(A419,[2]ImportationMaterialProgrammingE!B$3:Y$1048576,24,0)&lt;&gt;"","Sim","Não")</f>
        <v>Não</v>
      </c>
      <c r="M419" s="15" t="str">
        <f>IF(VLOOKUP(A419,[2]ImportationMaterialProgrammingE!B:X,23,0)="DTA TRANSP",VLOOKUP(A419,[2]ImportationMaterialProgrammingE!B:V,21,0),"")</f>
        <v/>
      </c>
      <c r="N419" s="15" t="str">
        <f>IF(VLOOKUP(A419,[2]ImportationMaterialProgrammingE!B:Y,24,0)=0,"",VLOOKUP(A419,[2]ImportationMaterialProgrammingE!B:Y,24,0))</f>
        <v/>
      </c>
      <c r="O419" s="21">
        <v>5.2200000000000003E-2</v>
      </c>
      <c r="P419" s="3" t="e">
        <f>#N/A</f>
        <v>#N/A</v>
      </c>
      <c r="S419" s="16" t="str">
        <f>VLOOKUP(A419,[2]ImportationMaterialProgrammingE!B:AN,39,0)</f>
        <v>2204777179</v>
      </c>
      <c r="T419" s="22">
        <f>VLOOKUP(F419,[3]Relatório!$A$1:$AK$65536,29,0)</f>
        <v>44631</v>
      </c>
      <c r="U419" s="22">
        <v>44631</v>
      </c>
      <c r="V419" s="17" t="str">
        <f>VLOOKUP(A419,[2]ImportationMaterialProgrammingE!B:F,5,0)</f>
        <v>VERDE</v>
      </c>
      <c r="W419" s="22">
        <f>VLOOKUP(F419,[3]Relatório!$A$1:$AK$65536,33,0)</f>
        <v>44634</v>
      </c>
      <c r="X419" s="22">
        <v>44634</v>
      </c>
      <c r="Y419" s="18" t="e">
        <f>#N/A</f>
        <v>#N/A</v>
      </c>
      <c r="AB419" s="15" t="str">
        <f>VLOOKUP(A419,[2]ImportationMaterialProgrammingE!B:X,23,0)</f>
        <v/>
      </c>
      <c r="AC419" s="1" t="str">
        <f>IF(AB419="DTA TRANSP","",VLOOKUP(A419,[2]ImportationMaterialProgrammingE!$B:$V,21,0))</f>
        <v/>
      </c>
      <c r="AD419" s="1" t="s">
        <v>587</v>
      </c>
      <c r="AE419" s="1" t="e">
        <f>#N/A</f>
        <v>#N/A</v>
      </c>
      <c r="AF419" s="22">
        <f>VLOOKUP(F419,[3]Relatório!$A$1:$AK$65536,36,0)</f>
        <v>44642</v>
      </c>
      <c r="AG419" s="22">
        <v>44642</v>
      </c>
      <c r="AJ419" s="24"/>
      <c r="AK419" s="24"/>
      <c r="AL419" s="24"/>
      <c r="AM419" s="24"/>
    </row>
    <row r="420" spans="1:39" hidden="1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 t="str">
        <f>VLOOKUP(A420,[2]ImportationMaterialProgrammingE!B$3:C$1048576,2,0)</f>
        <v xml:space="preserve">540201720 </v>
      </c>
      <c r="F420" s="40">
        <v>540201720</v>
      </c>
      <c r="G420" s="3" t="s">
        <v>585</v>
      </c>
      <c r="I420" s="17" t="e">
        <f>#N/A</f>
        <v>#N/A</v>
      </c>
      <c r="J420" s="15" t="str">
        <f>IF(VLOOKUP(A420,[2]ImportationMaterialProgrammingE!B$4:U$1048576,20,0)=0,"",VLOOKUP(A420,[2]ImportationMaterialProgrammingE!B$4:U$1048576,20,0))</f>
        <v>23/03/2022</v>
      </c>
      <c r="K420" s="15" t="s">
        <v>626</v>
      </c>
      <c r="L420" s="15" t="str">
        <f>IF(VLOOKUP(A420,[2]ImportationMaterialProgrammingE!B$3:Y$1048576,24,0)&lt;&gt;"","Sim","Não")</f>
        <v>Não</v>
      </c>
      <c r="M420" s="15" t="str">
        <f>IF(VLOOKUP(A420,[2]ImportationMaterialProgrammingE!B:X,23,0)="DTA TRANSP",VLOOKUP(A420,[2]ImportationMaterialProgrammingE!B:V,21,0),"")</f>
        <v/>
      </c>
      <c r="N420" s="15" t="str">
        <f>IF(VLOOKUP(A420,[2]ImportationMaterialProgrammingE!B:Y,24,0)=0,"",VLOOKUP(A420,[2]ImportationMaterialProgrammingE!B:Y,24,0))</f>
        <v/>
      </c>
      <c r="P420" s="3" t="e">
        <f>#N/A</f>
        <v>#N/A</v>
      </c>
      <c r="R420" s="3" t="s">
        <v>456</v>
      </c>
      <c r="S420" s="16" t="str">
        <f>VLOOKUP(A420,[2]ImportationMaterialProgrammingE!B:AN,39,0)</f>
        <v>2204628670</v>
      </c>
      <c r="T420" s="22">
        <f>VLOOKUP(F420,[3]Relatório!$A$1:$AK$65536,29,0)</f>
        <v>44630</v>
      </c>
      <c r="U420" s="22">
        <v>44630</v>
      </c>
      <c r="V420" s="17" t="str">
        <f>VLOOKUP(A420,[2]ImportationMaterialProgrammingE!B:F,5,0)</f>
        <v>VERDE</v>
      </c>
      <c r="W420" s="22">
        <f>VLOOKUP(F420,[3]Relatório!$A$1:$AK$65536,33,0)</f>
        <v>44630</v>
      </c>
      <c r="X420" s="22">
        <v>44630</v>
      </c>
      <c r="Y420" s="18" t="e">
        <f>#N/A</f>
        <v>#N/A</v>
      </c>
      <c r="AB420" s="15" t="str">
        <f>VLOOKUP(A420,[2]ImportationMaterialProgrammingE!B:X,23,0)</f>
        <v>SBL</v>
      </c>
      <c r="AC420" s="1" t="str">
        <f>IF(AB420="DTA TRANSP","",VLOOKUP(A420,[2]ImportationMaterialProgrammingE!$B:$V,21,0))</f>
        <v/>
      </c>
      <c r="AD420" s="1" t="s">
        <v>587</v>
      </c>
      <c r="AE420" s="1" t="e">
        <f>#N/A</f>
        <v>#N/A</v>
      </c>
      <c r="AF420" s="22" t="str">
        <f>VLOOKUP(F420,[3]Relatório!$A$1:$AK$65536,36,0)</f>
        <v/>
      </c>
      <c r="AG420" s="22" t="s">
        <v>587</v>
      </c>
      <c r="AJ420" s="24"/>
      <c r="AK420" s="24"/>
      <c r="AL420" s="24"/>
      <c r="AM420" s="24"/>
    </row>
    <row r="421" spans="1:39" hidden="1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 t="str">
        <f>VLOOKUP(A421,[2]ImportationMaterialProgrammingE!B$3:C$1048576,2,0)</f>
        <v xml:space="preserve">540201716 </v>
      </c>
      <c r="F421" s="40">
        <v>540201716</v>
      </c>
      <c r="G421" s="3" t="s">
        <v>585</v>
      </c>
      <c r="I421" s="17" t="e">
        <f>#N/A</f>
        <v>#N/A</v>
      </c>
      <c r="J421" s="15" t="str">
        <f>IF(VLOOKUP(A421,[2]ImportationMaterialProgrammingE!B$4:U$1048576,20,0)=0,"",VLOOKUP(A421,[2]ImportationMaterialProgrammingE!B$4:U$1048576,20,0))</f>
        <v>23/03/2022</v>
      </c>
      <c r="K421" s="15" t="s">
        <v>626</v>
      </c>
      <c r="L421" s="15" t="str">
        <f>IF(VLOOKUP(A421,[2]ImportationMaterialProgrammingE!B$3:Y$1048576,24,0)&lt;&gt;"","Sim","Não")</f>
        <v>Não</v>
      </c>
      <c r="M421" s="15" t="str">
        <f>IF(VLOOKUP(A421,[2]ImportationMaterialProgrammingE!B:X,23,0)="DTA TRANSP",VLOOKUP(A421,[2]ImportationMaterialProgrammingE!B:V,21,0),"")</f>
        <v/>
      </c>
      <c r="N421" s="15" t="str">
        <f>IF(VLOOKUP(A421,[2]ImportationMaterialProgrammingE!B:Y,24,0)=0,"",VLOOKUP(A421,[2]ImportationMaterialProgrammingE!B:Y,24,0))</f>
        <v/>
      </c>
      <c r="P421" s="3" t="e">
        <f>#N/A</f>
        <v>#N/A</v>
      </c>
      <c r="R421" s="3" t="s">
        <v>456</v>
      </c>
      <c r="S421" s="16" t="str">
        <f>VLOOKUP(A421,[2]ImportationMaterialProgrammingE!B:AN,39,0)</f>
        <v>2204430527</v>
      </c>
      <c r="T421" s="22">
        <f>VLOOKUP(F421,[3]Relatório!$A$1:$AK$65536,29,0)</f>
        <v>44628</v>
      </c>
      <c r="U421" s="22">
        <v>44628</v>
      </c>
      <c r="V421" s="17" t="str">
        <f>VLOOKUP(A421,[2]ImportationMaterialProgrammingE!B:F,5,0)</f>
        <v>VERMELHO</v>
      </c>
      <c r="W421" s="22" t="str">
        <f>VLOOKUP(F421,[3]Relatório!$A$1:$AK$65536,33,0)</f>
        <v/>
      </c>
      <c r="X421" s="22" t="s">
        <v>587</v>
      </c>
      <c r="Y421" s="18" t="e">
        <f>#N/A</f>
        <v>#N/A</v>
      </c>
      <c r="AB421" s="15" t="str">
        <f>VLOOKUP(A421,[2]ImportationMaterialProgrammingE!B:X,23,0)</f>
        <v/>
      </c>
      <c r="AC421" s="1" t="str">
        <f>IF(AB421="DTA TRANSP","",VLOOKUP(A421,[2]ImportationMaterialProgrammingE!$B:$V,21,0))</f>
        <v/>
      </c>
      <c r="AD421" s="1" t="s">
        <v>587</v>
      </c>
      <c r="AE421" s="1" t="e">
        <f>#N/A</f>
        <v>#N/A</v>
      </c>
      <c r="AF421" s="22" t="str">
        <f>VLOOKUP(F421,[3]Relatório!$A$1:$AK$65536,36,0)</f>
        <v/>
      </c>
      <c r="AG421" s="22" t="s">
        <v>587</v>
      </c>
      <c r="AJ421" s="24"/>
      <c r="AK421" s="24"/>
      <c r="AL421" s="24"/>
      <c r="AM421" s="24"/>
    </row>
    <row r="422" spans="1:39" hidden="1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 t="str">
        <f>VLOOKUP(A422,[2]ImportationMaterialProgrammingE!B$3:C$1048576,2,0)</f>
        <v xml:space="preserve">540201871 </v>
      </c>
      <c r="F422" s="40">
        <v>540201871</v>
      </c>
      <c r="G422" s="3" t="s">
        <v>585</v>
      </c>
      <c r="I422" s="17" t="e">
        <f>#N/A</f>
        <v>#N/A</v>
      </c>
      <c r="J422" s="15" t="str">
        <f>IF(VLOOKUP(A422,[2]ImportationMaterialProgrammingE!B$4:U$1048576,20,0)=0,"",VLOOKUP(A422,[2]ImportationMaterialProgrammingE!B$4:U$1048576,20,0))</f>
        <v/>
      </c>
      <c r="K422" s="15" t="s">
        <v>587</v>
      </c>
      <c r="L422" s="15" t="str">
        <f>IF(VLOOKUP(A422,[2]ImportationMaterialProgrammingE!B$3:Y$1048576,24,0)&lt;&gt;"","Sim","Não")</f>
        <v>Sim</v>
      </c>
      <c r="M422" s="15" t="str">
        <f>IF(VLOOKUP(A422,[2]ImportationMaterialProgrammingE!B:X,23,0)="DTA TRANSP",VLOOKUP(A422,[2]ImportationMaterialProgrammingE!B:V,21,0),"")</f>
        <v/>
      </c>
      <c r="N422" s="15" t="str">
        <f>IF(VLOOKUP(A422,[2]ImportationMaterialProgrammingE!B:Y,24,0)=0,"",VLOOKUP(A422,[2]ImportationMaterialProgrammingE!B:Y,24,0))</f>
        <v>15/03/2022</v>
      </c>
      <c r="P422" s="3" t="e">
        <f>#N/A</f>
        <v>#N/A</v>
      </c>
      <c r="S422" s="16" t="str">
        <f>VLOOKUP(A422,[2]ImportationMaterialProgrammingE!B:AN,39,0)</f>
        <v xml:space="preserve">          </v>
      </c>
      <c r="T422" s="22" t="str">
        <f>VLOOKUP(F422,[3]Relatório!$A$1:$AK$65536,29,0)</f>
        <v/>
      </c>
      <c r="U422" s="22" t="s">
        <v>587</v>
      </c>
      <c r="V422" s="17" t="str">
        <f>VLOOKUP(A422,[2]ImportationMaterialProgrammingE!B:F,5,0)</f>
        <v/>
      </c>
      <c r="W422" s="22" t="str">
        <f>VLOOKUP(F422,[3]Relatório!$A$1:$AK$65536,33,0)</f>
        <v/>
      </c>
      <c r="X422" s="22" t="s">
        <v>587</v>
      </c>
      <c r="Y422" s="18" t="e">
        <f>#N/A</f>
        <v>#N/A</v>
      </c>
      <c r="AB422" s="15" t="str">
        <f>VLOOKUP(A422,[2]ImportationMaterialProgrammingE!B:X,23,0)</f>
        <v>DTA EADI</v>
      </c>
      <c r="AC422" s="1" t="str">
        <f>IF(AB422="DTA TRANSP","",VLOOKUP(A422,[2]ImportationMaterialProgrammingE!$B:$V,21,0))</f>
        <v/>
      </c>
      <c r="AD422" s="1" t="s">
        <v>587</v>
      </c>
      <c r="AE422" s="1" t="e">
        <f>#N/A</f>
        <v>#N/A</v>
      </c>
      <c r="AF422" s="22" t="str">
        <f>VLOOKUP(F422,[3]Relatório!$A$1:$AK$65536,36,0)</f>
        <v/>
      </c>
      <c r="AG422" s="22" t="s">
        <v>587</v>
      </c>
      <c r="AJ422" s="24"/>
      <c r="AK422" s="24"/>
      <c r="AL422" s="24"/>
      <c r="AM422" s="24"/>
    </row>
    <row r="423" spans="1:39" hidden="1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 t="str">
        <f>VLOOKUP(A423,[2]ImportationMaterialProgrammingE!B$3:C$1048576,2,0)</f>
        <v xml:space="preserve">540201873 </v>
      </c>
      <c r="F423" s="40">
        <v>540201873</v>
      </c>
      <c r="G423" s="3" t="s">
        <v>585</v>
      </c>
      <c r="I423" s="17" t="e">
        <f>#N/A</f>
        <v>#N/A</v>
      </c>
      <c r="J423" s="15" t="str">
        <f>IF(VLOOKUP(A423,[2]ImportationMaterialProgrammingE!B$4:U$1048576,20,0)=0,"",VLOOKUP(A423,[2]ImportationMaterialProgrammingE!B$4:U$1048576,20,0))</f>
        <v/>
      </c>
      <c r="K423" s="15" t="s">
        <v>587</v>
      </c>
      <c r="L423" s="15" t="str">
        <f>IF(VLOOKUP(A423,[2]ImportationMaterialProgrammingE!B$3:Y$1048576,24,0)&lt;&gt;"","Sim","Não")</f>
        <v>Sim</v>
      </c>
      <c r="M423" s="15" t="str">
        <f>IF(VLOOKUP(A423,[2]ImportationMaterialProgrammingE!B:X,23,0)="DTA TRANSP",VLOOKUP(A423,[2]ImportationMaterialProgrammingE!B:V,21,0),"")</f>
        <v/>
      </c>
      <c r="N423" s="15" t="str">
        <f>IF(VLOOKUP(A423,[2]ImportationMaterialProgrammingE!B:Y,24,0)=0,"",VLOOKUP(A423,[2]ImportationMaterialProgrammingE!B:Y,24,0))</f>
        <v>15/03/2022</v>
      </c>
      <c r="P423" s="3" t="e">
        <f>#N/A</f>
        <v>#N/A</v>
      </c>
      <c r="S423" s="16" t="str">
        <f>VLOOKUP(A423,[2]ImportationMaterialProgrammingE!B:AN,39,0)</f>
        <v xml:space="preserve">          </v>
      </c>
      <c r="T423" s="22" t="str">
        <f>VLOOKUP(F423,[3]Relatório!$A$1:$AK$65536,29,0)</f>
        <v/>
      </c>
      <c r="U423" s="22" t="s">
        <v>587</v>
      </c>
      <c r="V423" s="17" t="str">
        <f>VLOOKUP(A423,[2]ImportationMaterialProgrammingE!B:F,5,0)</f>
        <v/>
      </c>
      <c r="W423" s="22" t="str">
        <f>VLOOKUP(F423,[3]Relatório!$A$1:$AK$65536,33,0)</f>
        <v/>
      </c>
      <c r="X423" s="22" t="s">
        <v>587</v>
      </c>
      <c r="Y423" s="18" t="e">
        <f>#N/A</f>
        <v>#N/A</v>
      </c>
      <c r="AB423" s="15" t="str">
        <f>VLOOKUP(A423,[2]ImportationMaterialProgrammingE!B:X,23,0)</f>
        <v>DTA EADI</v>
      </c>
      <c r="AC423" s="1" t="str">
        <f>IF(AB423="DTA TRANSP","",VLOOKUP(A423,[2]ImportationMaterialProgrammingE!$B:$V,21,0))</f>
        <v/>
      </c>
      <c r="AD423" s="1" t="s">
        <v>587</v>
      </c>
      <c r="AE423" s="1" t="e">
        <f>#N/A</f>
        <v>#N/A</v>
      </c>
      <c r="AF423" s="22" t="str">
        <f>VLOOKUP(F423,[3]Relatório!$A$1:$AK$65536,36,0)</f>
        <v/>
      </c>
      <c r="AG423" s="22" t="s">
        <v>587</v>
      </c>
      <c r="AJ423" s="24"/>
      <c r="AK423" s="24"/>
      <c r="AL423" s="24"/>
      <c r="AM423" s="24"/>
    </row>
    <row r="424" spans="1:39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 t="str">
        <f>VLOOKUP(A424,[2]ImportationMaterialProgrammingE!B$3:C$1048576,2,0)</f>
        <v xml:space="preserve">540201876 </v>
      </c>
      <c r="F424" s="40">
        <v>540201876</v>
      </c>
      <c r="G424" s="3" t="s">
        <v>585</v>
      </c>
      <c r="I424" s="17" t="e">
        <f>#N/A</f>
        <v>#N/A</v>
      </c>
      <c r="J424" s="15" t="str">
        <f>IF(VLOOKUP(A424,[2]ImportationMaterialProgrammingE!B$4:U$1048576,20,0)=0,"",VLOOKUP(A424,[2]ImportationMaterialProgrammingE!B$4:U$1048576,20,0))</f>
        <v>10/03/2022</v>
      </c>
      <c r="K424" s="15" t="s">
        <v>610</v>
      </c>
      <c r="L424" s="15" t="str">
        <f>IF(VLOOKUP(A424,[2]ImportationMaterialProgrammingE!B$3:Y$1048576,24,0)&lt;&gt;"","Sim","Não")</f>
        <v>Não</v>
      </c>
      <c r="M424" s="15" t="str">
        <f>IF(VLOOKUP(A424,[2]ImportationMaterialProgrammingE!B:X,23,0)="DTA TRANSP",VLOOKUP(A424,[2]ImportationMaterialProgrammingE!B:V,21,0),"")</f>
        <v/>
      </c>
      <c r="N424" s="15" t="str">
        <f>IF(VLOOKUP(A424,[2]ImportationMaterialProgrammingE!B:Y,24,0)=0,"",VLOOKUP(A424,[2]ImportationMaterialProgrammingE!B:Y,24,0))</f>
        <v/>
      </c>
      <c r="O424" s="21">
        <v>5.6000000000000001E-2</v>
      </c>
      <c r="P424" s="3" t="e">
        <f>#N/A</f>
        <v>#N/A</v>
      </c>
      <c r="S424" s="16" t="str">
        <f>VLOOKUP(A424,[2]ImportationMaterialProgrammingE!B:AN,39,0)</f>
        <v>2204634653</v>
      </c>
      <c r="T424" s="22">
        <f>VLOOKUP(F424,[3]Relatório!$A$1:$AK$65536,29,0)</f>
        <v>44630</v>
      </c>
      <c r="U424" s="22">
        <v>44630</v>
      </c>
      <c r="V424" s="17" t="str">
        <f>VLOOKUP(A424,[2]ImportationMaterialProgrammingE!B:F,5,0)</f>
        <v>VERDE</v>
      </c>
      <c r="W424" s="22">
        <f>VLOOKUP(F424,[3]Relatório!$A$1:$AK$65536,33,0)</f>
        <v>44630</v>
      </c>
      <c r="X424" s="22">
        <v>44630</v>
      </c>
      <c r="Y424" s="18" t="e">
        <f>#N/A</f>
        <v>#N/A</v>
      </c>
      <c r="AB424" s="15" t="str">
        <f>VLOOKUP(A424,[2]ImportationMaterialProgrammingE!B:X,23,0)</f>
        <v>FINALIZADO</v>
      </c>
      <c r="AC424" s="1" t="str">
        <f>IF(AB424="DTA TRANSP","",VLOOKUP(A424,[2]ImportationMaterialProgrammingE!$B:$V,21,0))</f>
        <v>10/03/2022</v>
      </c>
      <c r="AD424" s="1" t="s">
        <v>610</v>
      </c>
      <c r="AE424" s="1" t="e">
        <f>#N/A</f>
        <v>#N/A</v>
      </c>
      <c r="AF424" s="22">
        <f>VLOOKUP(F424,[3]Relatório!$A$1:$AK$65536,36,0)</f>
        <v>44630</v>
      </c>
      <c r="AG424" s="22">
        <v>44630</v>
      </c>
      <c r="AH424" s="3" t="s">
        <v>457</v>
      </c>
      <c r="AJ424" s="24"/>
      <c r="AK424" s="24"/>
      <c r="AL424" s="24"/>
      <c r="AM424" s="24"/>
    </row>
    <row r="425" spans="1:39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 t="str">
        <f>VLOOKUP(A425,[2]ImportationMaterialProgrammingE!B$3:C$1048576,2,0)</f>
        <v xml:space="preserve">540201877 </v>
      </c>
      <c r="F425" s="40">
        <v>540201877</v>
      </c>
      <c r="G425" s="3" t="s">
        <v>585</v>
      </c>
      <c r="I425" s="17" t="e">
        <f>#N/A</f>
        <v>#N/A</v>
      </c>
      <c r="J425" s="15" t="str">
        <f>IF(VLOOKUP(A425,[2]ImportationMaterialProgrammingE!B$4:U$1048576,20,0)=0,"",VLOOKUP(A425,[2]ImportationMaterialProgrammingE!B$4:U$1048576,20,0))</f>
        <v>15/03/2022</v>
      </c>
      <c r="K425" s="15" t="s">
        <v>620</v>
      </c>
      <c r="L425" s="15" t="str">
        <f>IF(VLOOKUP(A425,[2]ImportationMaterialProgrammingE!B$3:Y$1048576,24,0)&lt;&gt;"","Sim","Não")</f>
        <v>Não</v>
      </c>
      <c r="M425" s="15" t="str">
        <f>IF(VLOOKUP(A425,[2]ImportationMaterialProgrammingE!B:X,23,0)="DTA TRANSP",VLOOKUP(A425,[2]ImportationMaterialProgrammingE!B:V,21,0),"")</f>
        <v/>
      </c>
      <c r="N425" s="15" t="str">
        <f>IF(VLOOKUP(A425,[2]ImportationMaterialProgrammingE!B:Y,24,0)=0,"",VLOOKUP(A425,[2]ImportationMaterialProgrammingE!B:Y,24,0))</f>
        <v/>
      </c>
      <c r="O425" s="21">
        <v>8.14E-2</v>
      </c>
      <c r="P425" s="3" t="e">
        <f>#N/A</f>
        <v>#N/A</v>
      </c>
      <c r="S425" s="16" t="str">
        <f>VLOOKUP(A425,[2]ImportationMaterialProgrammingE!B:AN,39,0)</f>
        <v>2204777195</v>
      </c>
      <c r="T425" s="22">
        <f>VLOOKUP(F425,[3]Relatório!$A$1:$AK$65536,29,0)</f>
        <v>44631</v>
      </c>
      <c r="U425" s="22">
        <v>44631</v>
      </c>
      <c r="V425" s="17" t="str">
        <f>VLOOKUP(A425,[2]ImportationMaterialProgrammingE!B:F,5,0)</f>
        <v>VERDE</v>
      </c>
      <c r="W425" s="22">
        <f>VLOOKUP(F425,[3]Relatório!$A$1:$AK$65536,33,0)</f>
        <v>44634</v>
      </c>
      <c r="X425" s="22">
        <v>44634</v>
      </c>
      <c r="Y425" s="18" t="e">
        <f>#N/A</f>
        <v>#N/A</v>
      </c>
      <c r="AB425" s="15" t="str">
        <f>VLOOKUP(A425,[2]ImportationMaterialProgrammingE!B:X,23,0)</f>
        <v>SBL</v>
      </c>
      <c r="AC425" s="1" t="str">
        <f>IF(AB425="DTA TRANSP","",VLOOKUP(A425,[2]ImportationMaterialProgrammingE!$B:$V,21,0))</f>
        <v>15/03/2022</v>
      </c>
      <c r="AD425" s="1" t="s">
        <v>620</v>
      </c>
      <c r="AE425" s="1" t="e">
        <f>#N/A</f>
        <v>#N/A</v>
      </c>
      <c r="AF425" s="22">
        <f>VLOOKUP(F425,[3]Relatório!$A$1:$AK$65536,36,0)</f>
        <v>44634</v>
      </c>
      <c r="AG425" s="22">
        <v>44634</v>
      </c>
      <c r="AH425" s="3" t="s">
        <v>457</v>
      </c>
      <c r="AJ425" s="24"/>
      <c r="AK425" s="24"/>
      <c r="AL425" s="24"/>
      <c r="AM425" s="24"/>
    </row>
    <row r="426" spans="1:39" hidden="1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 t="str">
        <f>VLOOKUP(A426,[2]ImportationMaterialProgrammingE!B$3:C$1048576,2,0)</f>
        <v xml:space="preserve">540201879 </v>
      </c>
      <c r="F426" s="40">
        <v>540201879</v>
      </c>
      <c r="G426" s="3" t="s">
        <v>585</v>
      </c>
      <c r="I426" s="17" t="e">
        <f>#N/A</f>
        <v>#N/A</v>
      </c>
      <c r="J426" s="15" t="str">
        <f>IF(VLOOKUP(A426,[2]ImportationMaterialProgrammingE!B$4:U$1048576,20,0)=0,"",VLOOKUP(A426,[2]ImportationMaterialProgrammingE!B$4:U$1048576,20,0))</f>
        <v>15/03/2022</v>
      </c>
      <c r="K426" s="15" t="s">
        <v>620</v>
      </c>
      <c r="L426" s="15" t="str">
        <f>IF(VLOOKUP(A426,[2]ImportationMaterialProgrammingE!B$3:Y$1048576,24,0)&lt;&gt;"","Sim","Não")</f>
        <v>Não</v>
      </c>
      <c r="M426" s="15" t="str">
        <f>IF(VLOOKUP(A426,[2]ImportationMaterialProgrammingE!B:X,23,0)="DTA TRANSP",VLOOKUP(A426,[2]ImportationMaterialProgrammingE!B:V,21,0),"")</f>
        <v/>
      </c>
      <c r="N426" s="15" t="str">
        <f>IF(VLOOKUP(A426,[2]ImportationMaterialProgrammingE!B:Y,24,0)=0,"",VLOOKUP(A426,[2]ImportationMaterialProgrammingE!B:Y,24,0))</f>
        <v/>
      </c>
      <c r="O426" s="21">
        <v>5.0599999999999999E-2</v>
      </c>
      <c r="P426" s="3" t="e">
        <f>#N/A</f>
        <v>#N/A</v>
      </c>
      <c r="S426" s="16" t="str">
        <f>VLOOKUP(A426,[2]ImportationMaterialProgrammingE!B:AN,39,0)</f>
        <v>2204720169</v>
      </c>
      <c r="T426" s="22">
        <f>VLOOKUP(F426,[3]Relatório!$A$1:$AK$65536,29,0)</f>
        <v>44631</v>
      </c>
      <c r="U426" s="22">
        <v>44631</v>
      </c>
      <c r="V426" s="17" t="str">
        <f>VLOOKUP(A426,[2]ImportationMaterialProgrammingE!B:F,5,0)</f>
        <v>VERMELHO</v>
      </c>
      <c r="W426" s="22" t="str">
        <f>VLOOKUP(F426,[3]Relatório!$A$1:$AK$65536,33,0)</f>
        <v/>
      </c>
      <c r="X426" s="22" t="s">
        <v>587</v>
      </c>
      <c r="Y426" s="18" t="e">
        <f>#N/A</f>
        <v>#N/A</v>
      </c>
      <c r="AB426" s="15" t="str">
        <f>VLOOKUP(A426,[2]ImportationMaterialProgrammingE!B:X,23,0)</f>
        <v>SBL</v>
      </c>
      <c r="AC426" s="1" t="str">
        <f>IF(AB426="DTA TRANSP","",VLOOKUP(A426,[2]ImportationMaterialProgrammingE!$B:$V,21,0))</f>
        <v/>
      </c>
      <c r="AD426" s="1" t="s">
        <v>587</v>
      </c>
      <c r="AE426" s="1" t="e">
        <f>#N/A</f>
        <v>#N/A</v>
      </c>
      <c r="AF426" s="22" t="str">
        <f>VLOOKUP(F426,[3]Relatório!$A$1:$AK$65536,36,0)</f>
        <v/>
      </c>
      <c r="AG426" s="22" t="s">
        <v>587</v>
      </c>
      <c r="AJ426" s="24"/>
      <c r="AK426" s="24"/>
      <c r="AL426" s="24"/>
      <c r="AM426" s="24"/>
    </row>
    <row r="427" spans="1:39" hidden="1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 t="str">
        <f>VLOOKUP(A427,[2]ImportationMaterialProgrammingE!B$3:C$1048576,2,0)</f>
        <v xml:space="preserve">540201881 </v>
      </c>
      <c r="F427" s="40">
        <v>540201881</v>
      </c>
      <c r="G427" s="3" t="s">
        <v>585</v>
      </c>
      <c r="I427" s="17" t="e">
        <f>#N/A</f>
        <v>#N/A</v>
      </c>
      <c r="J427" s="15" t="str">
        <f>IF(VLOOKUP(A427,[2]ImportationMaterialProgrammingE!B$4:U$1048576,20,0)=0,"",VLOOKUP(A427,[2]ImportationMaterialProgrammingE!B$4:U$1048576,20,0))</f>
        <v/>
      </c>
      <c r="K427" s="15" t="s">
        <v>587</v>
      </c>
      <c r="L427" s="15" t="str">
        <f>IF(VLOOKUP(A427,[2]ImportationMaterialProgrammingE!B$3:Y$1048576,24,0)&lt;&gt;"","Sim","Não")</f>
        <v>Sim</v>
      </c>
      <c r="M427" s="15" t="str">
        <f>IF(VLOOKUP(A427,[2]ImportationMaterialProgrammingE!B:X,23,0)="DTA TRANSP",VLOOKUP(A427,[2]ImportationMaterialProgrammingE!B:V,21,0),"")</f>
        <v/>
      </c>
      <c r="N427" s="15" t="str">
        <f>IF(VLOOKUP(A427,[2]ImportationMaterialProgrammingE!B:Y,24,0)=0,"",VLOOKUP(A427,[2]ImportationMaterialProgrammingE!B:Y,24,0))</f>
        <v>16/03/2022</v>
      </c>
      <c r="P427" s="3" t="e">
        <f>#N/A</f>
        <v>#N/A</v>
      </c>
      <c r="S427" s="16" t="str">
        <f>VLOOKUP(A427,[2]ImportationMaterialProgrammingE!B:AN,39,0)</f>
        <v xml:space="preserve">          </v>
      </c>
      <c r="T427" s="22" t="str">
        <f>VLOOKUP(F427,[3]Relatório!$A$1:$AK$65536,29,0)</f>
        <v/>
      </c>
      <c r="U427" s="22" t="s">
        <v>587</v>
      </c>
      <c r="V427" s="17" t="str">
        <f>VLOOKUP(A427,[2]ImportationMaterialProgrammingE!B:F,5,0)</f>
        <v/>
      </c>
      <c r="W427" s="22" t="str">
        <f>VLOOKUP(F427,[3]Relatório!$A$1:$AK$65536,33,0)</f>
        <v/>
      </c>
      <c r="X427" s="22" t="s">
        <v>587</v>
      </c>
      <c r="Y427" s="18" t="e">
        <f>#N/A</f>
        <v>#N/A</v>
      </c>
      <c r="AB427" s="15" t="str">
        <f>VLOOKUP(A427,[2]ImportationMaterialProgrammingE!B:X,23,0)</f>
        <v>DTA EADI</v>
      </c>
      <c r="AC427" s="1" t="str">
        <f>IF(AB427="DTA TRANSP","",VLOOKUP(A427,[2]ImportationMaterialProgrammingE!$B:$V,21,0))</f>
        <v/>
      </c>
      <c r="AD427" s="1" t="s">
        <v>587</v>
      </c>
      <c r="AE427" s="1" t="e">
        <f>#N/A</f>
        <v>#N/A</v>
      </c>
      <c r="AF427" s="22" t="str">
        <f>VLOOKUP(F427,[3]Relatório!$A$1:$AK$65536,36,0)</f>
        <v/>
      </c>
      <c r="AG427" s="22" t="s">
        <v>587</v>
      </c>
      <c r="AJ427" s="24"/>
      <c r="AK427" s="24"/>
      <c r="AL427" s="24"/>
      <c r="AM427" s="24"/>
    </row>
    <row r="428" spans="1:39" hidden="1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 t="str">
        <f>VLOOKUP(A428,[2]ImportationMaterialProgrammingE!B$3:C$1048576,2,0)</f>
        <v xml:space="preserve">540201883 </v>
      </c>
      <c r="F428" s="40">
        <v>540201883</v>
      </c>
      <c r="G428" s="3" t="s">
        <v>585</v>
      </c>
      <c r="I428" s="17" t="e">
        <f>#N/A</f>
        <v>#N/A</v>
      </c>
      <c r="J428" s="15" t="str">
        <f>IF(VLOOKUP(A428,[2]ImportationMaterialProgrammingE!B$4:U$1048576,20,0)=0,"",VLOOKUP(A428,[2]ImportationMaterialProgrammingE!B$4:U$1048576,20,0))</f>
        <v/>
      </c>
      <c r="K428" s="15" t="s">
        <v>587</v>
      </c>
      <c r="L428" s="15" t="str">
        <f>IF(VLOOKUP(A428,[2]ImportationMaterialProgrammingE!B$3:Y$1048576,24,0)&lt;&gt;"","Sim","Não")</f>
        <v>Sim</v>
      </c>
      <c r="M428" s="15" t="str">
        <f>IF(VLOOKUP(A428,[2]ImportationMaterialProgrammingE!B:X,23,0)="DTA TRANSP",VLOOKUP(A428,[2]ImportationMaterialProgrammingE!B:V,21,0),"")</f>
        <v/>
      </c>
      <c r="N428" s="15" t="str">
        <f>IF(VLOOKUP(A428,[2]ImportationMaterialProgrammingE!B:Y,24,0)=0,"",VLOOKUP(A428,[2]ImportationMaterialProgrammingE!B:Y,24,0))</f>
        <v>16/03/2022</v>
      </c>
      <c r="P428" s="3" t="e">
        <f>#N/A</f>
        <v>#N/A</v>
      </c>
      <c r="S428" s="16" t="str">
        <f>VLOOKUP(A428,[2]ImportationMaterialProgrammingE!B:AN,39,0)</f>
        <v xml:space="preserve">          </v>
      </c>
      <c r="T428" s="22" t="str">
        <f>VLOOKUP(F428,[3]Relatório!$A$1:$AK$65536,29,0)</f>
        <v/>
      </c>
      <c r="U428" s="22" t="s">
        <v>587</v>
      </c>
      <c r="V428" s="17" t="str">
        <f>VLOOKUP(A428,[2]ImportationMaterialProgrammingE!B:F,5,0)</f>
        <v/>
      </c>
      <c r="W428" s="22" t="str">
        <f>VLOOKUP(F428,[3]Relatório!$A$1:$AK$65536,33,0)</f>
        <v/>
      </c>
      <c r="X428" s="22" t="s">
        <v>587</v>
      </c>
      <c r="Y428" s="18" t="e">
        <f>#N/A</f>
        <v>#N/A</v>
      </c>
      <c r="AB428" s="15" t="str">
        <f>VLOOKUP(A428,[2]ImportationMaterialProgrammingE!B:X,23,0)</f>
        <v>DTA EADI</v>
      </c>
      <c r="AC428" s="1" t="str">
        <f>IF(AB428="DTA TRANSP","",VLOOKUP(A428,[2]ImportationMaterialProgrammingE!$B:$V,21,0))</f>
        <v/>
      </c>
      <c r="AD428" s="1" t="s">
        <v>587</v>
      </c>
      <c r="AE428" s="1" t="e">
        <f>#N/A</f>
        <v>#N/A</v>
      </c>
      <c r="AF428" s="22" t="str">
        <f>VLOOKUP(F428,[3]Relatório!$A$1:$AK$65536,36,0)</f>
        <v/>
      </c>
      <c r="AG428" s="22" t="s">
        <v>587</v>
      </c>
      <c r="AJ428" s="24"/>
      <c r="AK428" s="24"/>
      <c r="AL428" s="24"/>
      <c r="AM428" s="24"/>
    </row>
    <row r="429" spans="1:39" hidden="1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 t="str">
        <f>VLOOKUP(A429,[2]ImportationMaterialProgrammingE!B$3:C$1048576,2,0)</f>
        <v xml:space="preserve">540201884 </v>
      </c>
      <c r="F429" s="40">
        <v>540201884</v>
      </c>
      <c r="G429" s="3" t="s">
        <v>585</v>
      </c>
      <c r="I429" s="17" t="e">
        <f>#N/A</f>
        <v>#N/A</v>
      </c>
      <c r="J429" s="15" t="str">
        <f>IF(VLOOKUP(A429,[2]ImportationMaterialProgrammingE!B$4:U$1048576,20,0)=0,"",VLOOKUP(A429,[2]ImportationMaterialProgrammingE!B$4:U$1048576,20,0))</f>
        <v>14/03/2022</v>
      </c>
      <c r="K429" s="15" t="s">
        <v>631</v>
      </c>
      <c r="L429" s="15" t="str">
        <f>IF(VLOOKUP(A429,[2]ImportationMaterialProgrammingE!B$3:Y$1048576,24,0)&lt;&gt;"","Sim","Não")</f>
        <v>Não</v>
      </c>
      <c r="M429" s="15" t="str">
        <f>IF(VLOOKUP(A429,[2]ImportationMaterialProgrammingE!B:X,23,0)="DTA TRANSP",VLOOKUP(A429,[2]ImportationMaterialProgrammingE!B:V,21,0),"")</f>
        <v/>
      </c>
      <c r="N429" s="15" t="str">
        <f>IF(VLOOKUP(A429,[2]ImportationMaterialProgrammingE!B:Y,24,0)=0,"",VLOOKUP(A429,[2]ImportationMaterialProgrammingE!B:Y,24,0))</f>
        <v/>
      </c>
      <c r="P429" s="3" t="e">
        <f>#N/A</f>
        <v>#N/A</v>
      </c>
      <c r="S429" s="16" t="str">
        <f>VLOOKUP(A429,[2]ImportationMaterialProgrammingE!B:AN,39,0)</f>
        <v>2204893268</v>
      </c>
      <c r="T429" s="22">
        <f>VLOOKUP(F429,[3]Relatório!$A$1:$AK$65536,29,0)</f>
        <v>44634</v>
      </c>
      <c r="U429" s="22">
        <v>44634</v>
      </c>
      <c r="V429" s="17" t="str">
        <f>VLOOKUP(A429,[2]ImportationMaterialProgrammingE!B:F,5,0)</f>
        <v>VERDE</v>
      </c>
      <c r="W429" s="22">
        <f>VLOOKUP(F429,[3]Relatório!$A$1:$AK$65536,33,0)</f>
        <v>44635</v>
      </c>
      <c r="X429" s="22">
        <v>44635</v>
      </c>
      <c r="Y429" s="18" t="e">
        <f>#N/A</f>
        <v>#N/A</v>
      </c>
      <c r="AB429" s="15" t="str">
        <f>VLOOKUP(A429,[2]ImportationMaterialProgrammingE!B:X,23,0)</f>
        <v/>
      </c>
      <c r="AC429" s="1" t="str">
        <f>IF(AB429="DTA TRANSP","",VLOOKUP(A429,[2]ImportationMaterialProgrammingE!$B:$V,21,0))</f>
        <v/>
      </c>
      <c r="AD429" s="1" t="s">
        <v>587</v>
      </c>
      <c r="AE429" s="1" t="e">
        <f>#N/A</f>
        <v>#N/A</v>
      </c>
      <c r="AF429" s="22" t="str">
        <f>VLOOKUP(F429,[3]Relatório!$A$1:$AK$65536,36,0)</f>
        <v/>
      </c>
      <c r="AG429" s="22" t="s">
        <v>587</v>
      </c>
      <c r="AJ429" s="24"/>
      <c r="AK429" s="24"/>
      <c r="AL429" s="24"/>
      <c r="AM429" s="24"/>
    </row>
    <row r="430" spans="1:39" hidden="1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 t="str">
        <f>VLOOKUP(A430,[2]ImportationMaterialProgrammingE!B$3:C$1048576,2,0)</f>
        <v xml:space="preserve">540201887 </v>
      </c>
      <c r="F430" s="40">
        <v>540201887</v>
      </c>
      <c r="G430" s="3" t="s">
        <v>585</v>
      </c>
      <c r="I430" s="17" t="e">
        <f>#N/A</f>
        <v>#N/A</v>
      </c>
      <c r="J430" s="15" t="str">
        <f>IF(VLOOKUP(A430,[2]ImportationMaterialProgrammingE!B$4:U$1048576,20,0)=0,"",VLOOKUP(A430,[2]ImportationMaterialProgrammingE!B$4:U$1048576,20,0))</f>
        <v/>
      </c>
      <c r="K430" s="15" t="s">
        <v>587</v>
      </c>
      <c r="L430" s="15" t="str">
        <f>IF(VLOOKUP(A430,[2]ImportationMaterialProgrammingE!B$3:Y$1048576,24,0)&lt;&gt;"","Sim","Não")</f>
        <v>Sim</v>
      </c>
      <c r="M430" s="15" t="str">
        <f>IF(VLOOKUP(A430,[2]ImportationMaterialProgrammingE!B:X,23,0)="DTA TRANSP",VLOOKUP(A430,[2]ImportationMaterialProgrammingE!B:V,21,0),"")</f>
        <v/>
      </c>
      <c r="N430" s="15" t="str">
        <f>IF(VLOOKUP(A430,[2]ImportationMaterialProgrammingE!B:Y,24,0)=0,"",VLOOKUP(A430,[2]ImportationMaterialProgrammingE!B:Y,24,0))</f>
        <v>17/03/2022</v>
      </c>
      <c r="P430" s="3" t="e">
        <f>#N/A</f>
        <v>#N/A</v>
      </c>
      <c r="S430" s="16" t="str">
        <f>VLOOKUP(A430,[2]ImportationMaterialProgrammingE!B:AN,39,0)</f>
        <v xml:space="preserve">          </v>
      </c>
      <c r="T430" s="22" t="str">
        <f>VLOOKUP(F430,[3]Relatório!$A$1:$AK$65536,29,0)</f>
        <v/>
      </c>
      <c r="U430" s="22" t="s">
        <v>587</v>
      </c>
      <c r="V430" s="17" t="str">
        <f>VLOOKUP(A430,[2]ImportationMaterialProgrammingE!B:F,5,0)</f>
        <v/>
      </c>
      <c r="W430" s="22" t="str">
        <f>VLOOKUP(F430,[3]Relatório!$A$1:$AK$65536,33,0)</f>
        <v/>
      </c>
      <c r="X430" s="22" t="s">
        <v>587</v>
      </c>
      <c r="Y430" s="18" t="e">
        <f>#N/A</f>
        <v>#N/A</v>
      </c>
      <c r="AB430" s="15" t="str">
        <f>VLOOKUP(A430,[2]ImportationMaterialProgrammingE!B:X,23,0)</f>
        <v>DTA EADI</v>
      </c>
      <c r="AC430" s="1" t="str">
        <f>IF(AB430="DTA TRANSP","",VLOOKUP(A430,[2]ImportationMaterialProgrammingE!$B:$V,21,0))</f>
        <v/>
      </c>
      <c r="AD430" s="1" t="s">
        <v>587</v>
      </c>
      <c r="AE430" s="1" t="e">
        <f>#N/A</f>
        <v>#N/A</v>
      </c>
      <c r="AF430" s="22" t="str">
        <f>VLOOKUP(F430,[3]Relatório!$A$1:$AK$65536,36,0)</f>
        <v/>
      </c>
      <c r="AG430" s="22" t="s">
        <v>587</v>
      </c>
      <c r="AJ430" s="24"/>
      <c r="AK430" s="24"/>
      <c r="AL430" s="24"/>
      <c r="AM430" s="24"/>
    </row>
    <row r="431" spans="1:39" hidden="1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 t="str">
        <f>VLOOKUP(A431,[2]ImportationMaterialProgrammingE!B$3:C$1048576,2,0)</f>
        <v xml:space="preserve">540201888 </v>
      </c>
      <c r="F431" s="40">
        <v>540201888</v>
      </c>
      <c r="G431" s="3" t="s">
        <v>585</v>
      </c>
      <c r="I431" s="17" t="e">
        <f>#N/A</f>
        <v>#N/A</v>
      </c>
      <c r="J431" s="15" t="str">
        <f>IF(VLOOKUP(A431,[2]ImportationMaterialProgrammingE!B$4:U$1048576,20,0)=0,"",VLOOKUP(A431,[2]ImportationMaterialProgrammingE!B$4:U$1048576,20,0))</f>
        <v>25/03/2022</v>
      </c>
      <c r="K431" s="15" t="s">
        <v>604</v>
      </c>
      <c r="L431" s="15" t="str">
        <f>IF(VLOOKUP(A431,[2]ImportationMaterialProgrammingE!B$3:Y$1048576,24,0)&lt;&gt;"","Sim","Não")</f>
        <v>Não</v>
      </c>
      <c r="M431" s="15" t="str">
        <f>IF(VLOOKUP(A431,[2]ImportationMaterialProgrammingE!B:X,23,0)="DTA TRANSP",VLOOKUP(A431,[2]ImportationMaterialProgrammingE!B:V,21,0),"")</f>
        <v/>
      </c>
      <c r="N431" s="15" t="str">
        <f>IF(VLOOKUP(A431,[2]ImportationMaterialProgrammingE!B:Y,24,0)=0,"",VLOOKUP(A431,[2]ImportationMaterialProgrammingE!B:Y,24,0))</f>
        <v/>
      </c>
      <c r="P431" s="3" t="e">
        <f>#N/A</f>
        <v>#N/A</v>
      </c>
      <c r="S431" s="16" t="str">
        <f>VLOOKUP(A431,[2]ImportationMaterialProgrammingE!B:AN,39,0)</f>
        <v xml:space="preserve">          </v>
      </c>
      <c r="T431" s="22">
        <f>VLOOKUP(F431,[3]Relatório!$A$1:$AK$65536,29,0)</f>
        <v>44641</v>
      </c>
      <c r="U431" s="22">
        <v>44641</v>
      </c>
      <c r="V431" s="17" t="str">
        <f>VLOOKUP(A431,[2]ImportationMaterialProgrammingE!B:F,5,0)</f>
        <v/>
      </c>
      <c r="W431" s="22">
        <f>VLOOKUP(F431,[3]Relatório!$A$1:$AK$65536,33,0)</f>
        <v>44641</v>
      </c>
      <c r="X431" s="22">
        <v>44641</v>
      </c>
      <c r="Y431" s="18" t="e">
        <f>#N/A</f>
        <v>#N/A</v>
      </c>
      <c r="AB431" s="15" t="str">
        <f>VLOOKUP(A431,[2]ImportationMaterialProgrammingE!B:X,23,0)</f>
        <v/>
      </c>
      <c r="AC431" s="1" t="str">
        <f>IF(AB431="DTA TRANSP","",VLOOKUP(A431,[2]ImportationMaterialProgrammingE!$B:$V,21,0))</f>
        <v/>
      </c>
      <c r="AD431" s="1" t="s">
        <v>587</v>
      </c>
      <c r="AE431" s="1" t="e">
        <f>#N/A</f>
        <v>#N/A</v>
      </c>
      <c r="AF431" s="22" t="str">
        <f>VLOOKUP(F431,[3]Relatório!$A$1:$AK$65536,36,0)</f>
        <v/>
      </c>
      <c r="AG431" s="22" t="s">
        <v>587</v>
      </c>
      <c r="AJ431" s="24"/>
      <c r="AK431" s="24"/>
      <c r="AL431" s="24"/>
      <c r="AM431" s="24"/>
    </row>
    <row r="432" spans="1:39" hidden="1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 t="str">
        <f>VLOOKUP(A432,[2]ImportationMaterialProgrammingE!B$3:C$1048576,2,0)</f>
        <v xml:space="preserve">540201889 </v>
      </c>
      <c r="F432" s="40">
        <v>540201889</v>
      </c>
      <c r="G432" s="3" t="s">
        <v>585</v>
      </c>
      <c r="I432" s="17" t="e">
        <f>#N/A</f>
        <v>#N/A</v>
      </c>
      <c r="J432" s="15" t="str">
        <f>IF(VLOOKUP(A432,[2]ImportationMaterialProgrammingE!B$4:U$1048576,20,0)=0,"",VLOOKUP(A432,[2]ImportationMaterialProgrammingE!B$4:U$1048576,20,0))</f>
        <v/>
      </c>
      <c r="K432" s="15" t="s">
        <v>587</v>
      </c>
      <c r="L432" s="15" t="str">
        <f>IF(VLOOKUP(A432,[2]ImportationMaterialProgrammingE!B$3:Y$1048576,24,0)&lt;&gt;"","Sim","Não")</f>
        <v>Não</v>
      </c>
      <c r="M432" s="15" t="str">
        <f>IF(VLOOKUP(A432,[2]ImportationMaterialProgrammingE!B:X,23,0)="DTA TRANSP",VLOOKUP(A432,[2]ImportationMaterialProgrammingE!B:V,21,0),"")</f>
        <v>22/03/2022</v>
      </c>
      <c r="N432" s="15" t="str">
        <f>IF(VLOOKUP(A432,[2]ImportationMaterialProgrammingE!B:Y,24,0)=0,"",VLOOKUP(A432,[2]ImportationMaterialProgrammingE!B:Y,24,0))</f>
        <v/>
      </c>
      <c r="P432" s="3" t="e">
        <f>#N/A</f>
        <v>#N/A</v>
      </c>
      <c r="S432" s="16" t="str">
        <f>VLOOKUP(A432,[2]ImportationMaterialProgrammingE!B:AN,39,0)</f>
        <v xml:space="preserve">          </v>
      </c>
      <c r="T432" s="22" t="str">
        <f>VLOOKUP(F432,[3]Relatório!$A$1:$AK$65536,29,0)</f>
        <v/>
      </c>
      <c r="U432" s="22" t="s">
        <v>587</v>
      </c>
      <c r="V432" s="17" t="str">
        <f>VLOOKUP(A432,[2]ImportationMaterialProgrammingE!B:F,5,0)</f>
        <v/>
      </c>
      <c r="W432" s="22" t="str">
        <f>VLOOKUP(F432,[3]Relatório!$A$1:$AK$65536,33,0)</f>
        <v/>
      </c>
      <c r="X432" s="22" t="s">
        <v>587</v>
      </c>
      <c r="Y432" s="18" t="e">
        <f>#N/A</f>
        <v>#N/A</v>
      </c>
      <c r="AB432" s="15" t="str">
        <f>VLOOKUP(A432,[2]ImportationMaterialProgrammingE!B:X,23,0)</f>
        <v>DTA TRANSP</v>
      </c>
      <c r="AC432" s="1" t="str">
        <f>IF(AB432="DTA TRANSP","",VLOOKUP(A432,[2]ImportationMaterialProgrammingE!$B:$V,21,0))</f>
        <v/>
      </c>
      <c r="AD432" s="1" t="s">
        <v>587</v>
      </c>
      <c r="AE432" s="1" t="e">
        <f>#N/A</f>
        <v>#N/A</v>
      </c>
      <c r="AF432" s="22" t="str">
        <f>VLOOKUP(F432,[3]Relatório!$A$1:$AK$65536,36,0)</f>
        <v/>
      </c>
      <c r="AG432" s="22" t="s">
        <v>587</v>
      </c>
      <c r="AJ432" s="24"/>
      <c r="AK432" s="24"/>
      <c r="AL432" s="24"/>
      <c r="AM432" s="24"/>
    </row>
    <row r="433" spans="1:39" hidden="1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 t="str">
        <f>VLOOKUP(A433,[2]ImportationMaterialProgrammingE!B$3:C$1048576,2,0)</f>
        <v xml:space="preserve">540201869 </v>
      </c>
      <c r="F433" s="40">
        <v>540201869</v>
      </c>
      <c r="G433" s="3" t="s">
        <v>585</v>
      </c>
      <c r="I433" s="17" t="e">
        <f>#N/A</f>
        <v>#N/A</v>
      </c>
      <c r="J433" s="15" t="str">
        <f>IF(VLOOKUP(A433,[2]ImportationMaterialProgrammingE!B$4:U$1048576,20,0)=0,"",VLOOKUP(A433,[2]ImportationMaterialProgrammingE!B$4:U$1048576,20,0))</f>
        <v>28/03/2022</v>
      </c>
      <c r="K433" s="15" t="s">
        <v>632</v>
      </c>
      <c r="L433" s="15" t="str">
        <f>IF(VLOOKUP(A433,[2]ImportationMaterialProgrammingE!B$3:Y$1048576,24,0)&lt;&gt;"","Sim","Não")</f>
        <v>Não</v>
      </c>
      <c r="M433" s="15" t="str">
        <f>IF(VLOOKUP(A433,[2]ImportationMaterialProgrammingE!B:X,23,0)="DTA TRANSP",VLOOKUP(A433,[2]ImportationMaterialProgrammingE!B:V,21,0),"")</f>
        <v>22/03/2022</v>
      </c>
      <c r="N433" s="15" t="str">
        <f>IF(VLOOKUP(A433,[2]ImportationMaterialProgrammingE!B:Y,24,0)=0,"",VLOOKUP(A433,[2]ImportationMaterialProgrammingE!B:Y,24,0))</f>
        <v/>
      </c>
      <c r="P433" s="3" t="e">
        <f>#N/A</f>
        <v>#N/A</v>
      </c>
      <c r="S433" s="16" t="str">
        <f>VLOOKUP(A433,[2]ImportationMaterialProgrammingE!B:AN,39,0)</f>
        <v xml:space="preserve">          </v>
      </c>
      <c r="T433" s="22" t="str">
        <f>VLOOKUP(F433,[3]Relatório!$A$1:$AK$65536,29,0)</f>
        <v/>
      </c>
      <c r="U433" s="22" t="s">
        <v>587</v>
      </c>
      <c r="V433" s="17" t="str">
        <f>VLOOKUP(A433,[2]ImportationMaterialProgrammingE!B:F,5,0)</f>
        <v/>
      </c>
      <c r="W433" s="22" t="str">
        <f>VLOOKUP(F433,[3]Relatório!$A$1:$AK$65536,33,0)</f>
        <v/>
      </c>
      <c r="X433" s="22" t="s">
        <v>587</v>
      </c>
      <c r="Y433" s="18" t="e">
        <f>#N/A</f>
        <v>#N/A</v>
      </c>
      <c r="AB433" s="15" t="str">
        <f>VLOOKUP(A433,[2]ImportationMaterialProgrammingE!B:X,23,0)</f>
        <v>DTA TRANSP</v>
      </c>
      <c r="AC433" s="1" t="str">
        <f>IF(AB433="DTA TRANSP","",VLOOKUP(A433,[2]ImportationMaterialProgrammingE!$B:$V,21,0))</f>
        <v/>
      </c>
      <c r="AD433" s="1" t="s">
        <v>587</v>
      </c>
      <c r="AE433" s="1" t="e">
        <f>#N/A</f>
        <v>#N/A</v>
      </c>
      <c r="AF433" s="22" t="str">
        <f>VLOOKUP(F433,[3]Relatório!$A$1:$AK$65536,36,0)</f>
        <v/>
      </c>
      <c r="AG433" s="22" t="s">
        <v>587</v>
      </c>
      <c r="AJ433" s="24"/>
      <c r="AK433" s="24"/>
      <c r="AL433" s="24"/>
      <c r="AM433" s="24"/>
    </row>
    <row r="434" spans="1:39" hidden="1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 t="str">
        <f>VLOOKUP(A434,[2]ImportationMaterialProgrammingE!B$3:C$1048576,2,0)</f>
        <v xml:space="preserve">540201894 </v>
      </c>
      <c r="F434" s="40">
        <v>540201894</v>
      </c>
      <c r="G434" s="3" t="s">
        <v>585</v>
      </c>
      <c r="I434" s="17" t="e">
        <f>#N/A</f>
        <v>#N/A</v>
      </c>
      <c r="J434" s="15" t="str">
        <f>IF(VLOOKUP(A434,[2]ImportationMaterialProgrammingE!B$4:U$1048576,20,0)=0,"",VLOOKUP(A434,[2]ImportationMaterialProgrammingE!B$4:U$1048576,20,0))</f>
        <v/>
      </c>
      <c r="K434" s="15" t="s">
        <v>587</v>
      </c>
      <c r="L434" s="15" t="str">
        <f>IF(VLOOKUP(A434,[2]ImportationMaterialProgrammingE!B$3:Y$1048576,24,0)&lt;&gt;"","Sim","Não")</f>
        <v>Sim</v>
      </c>
      <c r="M434" s="15" t="str">
        <f>IF(VLOOKUP(A434,[2]ImportationMaterialProgrammingE!B:X,23,0)="DTA TRANSP",VLOOKUP(A434,[2]ImportationMaterialProgrammingE!B:V,21,0),"")</f>
        <v/>
      </c>
      <c r="N434" s="15" t="str">
        <f>IF(VLOOKUP(A434,[2]ImportationMaterialProgrammingE!B:Y,24,0)=0,"",VLOOKUP(A434,[2]ImportationMaterialProgrammingE!B:Y,24,0))</f>
        <v>17/03/2022</v>
      </c>
      <c r="P434" s="3" t="e">
        <f>#N/A</f>
        <v>#N/A</v>
      </c>
      <c r="S434" s="16" t="str">
        <f>VLOOKUP(A434,[2]ImportationMaterialProgrammingE!B:AN,39,0)</f>
        <v xml:space="preserve">          </v>
      </c>
      <c r="T434" s="22" t="str">
        <f>VLOOKUP(F434,[3]Relatório!$A$1:$AK$65536,29,0)</f>
        <v/>
      </c>
      <c r="U434" s="22" t="s">
        <v>587</v>
      </c>
      <c r="V434" s="17" t="str">
        <f>VLOOKUP(A434,[2]ImportationMaterialProgrammingE!B:F,5,0)</f>
        <v/>
      </c>
      <c r="W434" s="22" t="str">
        <f>VLOOKUP(F434,[3]Relatório!$A$1:$AK$65536,33,0)</f>
        <v/>
      </c>
      <c r="X434" s="22" t="s">
        <v>587</v>
      </c>
      <c r="Y434" s="18" t="e">
        <f>#N/A</f>
        <v>#N/A</v>
      </c>
      <c r="AB434" s="15" t="str">
        <f>VLOOKUP(A434,[2]ImportationMaterialProgrammingE!B:X,23,0)</f>
        <v>DTA EADI</v>
      </c>
      <c r="AC434" s="1" t="str">
        <f>IF(AB434="DTA TRANSP","",VLOOKUP(A434,[2]ImportationMaterialProgrammingE!$B:$V,21,0))</f>
        <v/>
      </c>
      <c r="AD434" s="1" t="s">
        <v>587</v>
      </c>
      <c r="AE434" s="1" t="e">
        <f>#N/A</f>
        <v>#N/A</v>
      </c>
      <c r="AF434" s="22" t="str">
        <f>VLOOKUP(F434,[3]Relatório!$A$1:$AK$65536,36,0)</f>
        <v/>
      </c>
      <c r="AG434" s="22" t="s">
        <v>587</v>
      </c>
      <c r="AJ434" s="24"/>
      <c r="AK434" s="24"/>
      <c r="AL434" s="24"/>
      <c r="AM434" s="24"/>
    </row>
    <row r="435" spans="1:39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 t="str">
        <f>VLOOKUP(A435,[2]ImportationMaterialProgrammingE!B$3:C$1048576,2,0)</f>
        <v xml:space="preserve">540201891 </v>
      </c>
      <c r="F435" s="40">
        <v>540201891</v>
      </c>
      <c r="G435" s="3" t="s">
        <v>585</v>
      </c>
      <c r="I435" s="17" t="e">
        <f>#N/A</f>
        <v>#N/A</v>
      </c>
      <c r="J435" s="15" t="str">
        <f>IF(VLOOKUP(A435,[2]ImportationMaterialProgrammingE!B$4:U$1048576,20,0)=0,"",VLOOKUP(A435,[2]ImportationMaterialProgrammingE!B$4:U$1048576,20,0))</f>
        <v>08/03/2022</v>
      </c>
      <c r="K435" s="15" t="s">
        <v>628</v>
      </c>
      <c r="L435" s="15" t="str">
        <f>IF(VLOOKUP(A435,[2]ImportationMaterialProgrammingE!B$3:Y$1048576,24,0)&lt;&gt;"","Sim","Não")</f>
        <v>Não</v>
      </c>
      <c r="M435" s="15" t="str">
        <f>IF(VLOOKUP(A435,[2]ImportationMaterialProgrammingE!B:X,23,0)="DTA TRANSP",VLOOKUP(A435,[2]ImportationMaterialProgrammingE!B:V,21,0),"")</f>
        <v/>
      </c>
      <c r="N435" s="15" t="str">
        <f>IF(VLOOKUP(A435,[2]ImportationMaterialProgrammingE!B:Y,24,0)=0,"",VLOOKUP(A435,[2]ImportationMaterialProgrammingE!B:Y,24,0))</f>
        <v/>
      </c>
      <c r="P435" s="3" t="e">
        <f>#N/A</f>
        <v>#N/A</v>
      </c>
      <c r="R435" s="3" t="s">
        <v>456</v>
      </c>
      <c r="S435" s="16" t="str">
        <f>VLOOKUP(A435,[2]ImportationMaterialProgrammingE!B:AN,39,0)</f>
        <v>2204463581</v>
      </c>
      <c r="T435" s="22">
        <f>VLOOKUP(F435,[3]Relatório!$A$1:$AK$65536,29,0)</f>
        <v>44628</v>
      </c>
      <c r="U435" s="22">
        <v>44628</v>
      </c>
      <c r="V435" s="17" t="str">
        <f>VLOOKUP(A435,[2]ImportationMaterialProgrammingE!B:F,5,0)</f>
        <v>VERDE</v>
      </c>
      <c r="W435" s="22">
        <f>VLOOKUP(F435,[3]Relatório!$A$1:$AK$65536,33,0)</f>
        <v>44629</v>
      </c>
      <c r="X435" s="22">
        <v>44629</v>
      </c>
      <c r="Y435" s="18" t="e">
        <f>#N/A</f>
        <v>#N/A</v>
      </c>
      <c r="AB435" s="15" t="str">
        <f>VLOOKUP(A435,[2]ImportationMaterialProgrammingE!B:X,23,0)</f>
        <v>FINALIZADO</v>
      </c>
      <c r="AC435" s="1" t="str">
        <f>IF(AB435="DTA TRANSP","",VLOOKUP(A435,[2]ImportationMaterialProgrammingE!$B:$V,21,0))</f>
        <v>08/03/2022</v>
      </c>
      <c r="AD435" s="1" t="s">
        <v>628</v>
      </c>
      <c r="AE435" s="1" t="e">
        <f>#N/A</f>
        <v>#N/A</v>
      </c>
      <c r="AF435" s="22">
        <f>VLOOKUP(F435,[3]Relatório!$A$1:$AK$65536,36,0)</f>
        <v>44629</v>
      </c>
      <c r="AG435" s="22">
        <v>44629</v>
      </c>
      <c r="AH435" s="3" t="s">
        <v>457</v>
      </c>
      <c r="AJ435" s="24"/>
      <c r="AK435" s="24"/>
      <c r="AL435" s="24"/>
      <c r="AM435" s="24"/>
    </row>
    <row r="436" spans="1:39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 t="str">
        <f>VLOOKUP(A436,[2]ImportationMaterialProgrammingE!B$3:C$1048576,2,0)</f>
        <v xml:space="preserve">540201912 </v>
      </c>
      <c r="F436" s="40">
        <v>540201912</v>
      </c>
      <c r="G436" s="3" t="s">
        <v>585</v>
      </c>
      <c r="I436" s="17" t="e">
        <f>#N/A</f>
        <v>#N/A</v>
      </c>
      <c r="J436" s="15" t="str">
        <f>IF(VLOOKUP(A436,[2]ImportationMaterialProgrammingE!B$4:U$1048576,20,0)=0,"",VLOOKUP(A436,[2]ImportationMaterialProgrammingE!B$4:U$1048576,20,0))</f>
        <v>09/03/2022</v>
      </c>
      <c r="K436" s="15" t="s">
        <v>609</v>
      </c>
      <c r="L436" s="15" t="str">
        <f>IF(VLOOKUP(A436,[2]ImportationMaterialProgrammingE!B$3:Y$1048576,24,0)&lt;&gt;"","Sim","Não")</f>
        <v>Não</v>
      </c>
      <c r="M436" s="15" t="str">
        <f>IF(VLOOKUP(A436,[2]ImportationMaterialProgrammingE!B:X,23,0)="DTA TRANSP",VLOOKUP(A436,[2]ImportationMaterialProgrammingE!B:V,21,0),"")</f>
        <v/>
      </c>
      <c r="N436" s="15" t="str">
        <f>IF(VLOOKUP(A436,[2]ImportationMaterialProgrammingE!B:Y,24,0)=0,"",VLOOKUP(A436,[2]ImportationMaterialProgrammingE!B:Y,24,0))</f>
        <v/>
      </c>
      <c r="P436" s="3" t="e">
        <f>#N/A</f>
        <v>#N/A</v>
      </c>
      <c r="R436" s="3" t="s">
        <v>456</v>
      </c>
      <c r="S436" s="16" t="str">
        <f>VLOOKUP(A436,[2]ImportationMaterialProgrammingE!B:AN,39,0)</f>
        <v>2204487138</v>
      </c>
      <c r="T436" s="22">
        <f>VLOOKUP(F436,[3]Relatório!$A$1:$AK$65536,29,0)</f>
        <v>44628</v>
      </c>
      <c r="U436" s="22">
        <v>44628</v>
      </c>
      <c r="V436" s="17" t="str">
        <f>VLOOKUP(A436,[2]ImportationMaterialProgrammingE!B:F,5,0)</f>
        <v>VERDE</v>
      </c>
      <c r="W436" s="22">
        <f>VLOOKUP(F436,[3]Relatório!$A$1:$AK$65536,33,0)</f>
        <v>44629</v>
      </c>
      <c r="X436" s="22">
        <v>44629</v>
      </c>
      <c r="Y436" s="18" t="e">
        <f>#N/A</f>
        <v>#N/A</v>
      </c>
      <c r="AB436" s="15" t="str">
        <f>VLOOKUP(A436,[2]ImportationMaterialProgrammingE!B:X,23,0)</f>
        <v>FINALIZADO</v>
      </c>
      <c r="AC436" s="1" t="str">
        <f>IF(AB436="DTA TRANSP","",VLOOKUP(A436,[2]ImportationMaterialProgrammingE!$B:$V,21,0))</f>
        <v>09/03/2022</v>
      </c>
      <c r="AD436" s="1" t="s">
        <v>609</v>
      </c>
      <c r="AE436" s="1" t="e">
        <f>#N/A</f>
        <v>#N/A</v>
      </c>
      <c r="AF436" s="22">
        <f>VLOOKUP(F436,[3]Relatório!$A$1:$AK$65536,36,0)</f>
        <v>44629</v>
      </c>
      <c r="AG436" s="22">
        <v>44629</v>
      </c>
      <c r="AH436" s="3" t="s">
        <v>457</v>
      </c>
      <c r="AJ436" s="24"/>
      <c r="AK436" s="24"/>
      <c r="AL436" s="24"/>
      <c r="AM436" s="24"/>
    </row>
    <row r="437" spans="1:39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 t="str">
        <f>VLOOKUP(A437,[2]ImportationMaterialProgrammingE!B$3:C$1048576,2,0)</f>
        <v xml:space="preserve">540201896 </v>
      </c>
      <c r="F437" s="40">
        <v>540201896</v>
      </c>
      <c r="G437" s="3" t="s">
        <v>585</v>
      </c>
      <c r="I437" s="17" t="e">
        <f>#N/A</f>
        <v>#N/A</v>
      </c>
      <c r="J437" s="15" t="str">
        <f>IF(VLOOKUP(A437,[2]ImportationMaterialProgrammingE!B$4:U$1048576,20,0)=0,"",VLOOKUP(A437,[2]ImportationMaterialProgrammingE!B$4:U$1048576,20,0))</f>
        <v>11/03/2022</v>
      </c>
      <c r="K437" s="15" t="s">
        <v>607</v>
      </c>
      <c r="L437" s="15" t="str">
        <f>IF(VLOOKUP(A437,[2]ImportationMaterialProgrammingE!B$3:Y$1048576,24,0)&lt;&gt;"","Sim","Não")</f>
        <v>Não</v>
      </c>
      <c r="M437" s="15" t="str">
        <f>IF(VLOOKUP(A437,[2]ImportationMaterialProgrammingE!B:X,23,0)="DTA TRANSP",VLOOKUP(A437,[2]ImportationMaterialProgrammingE!B:V,21,0),"")</f>
        <v/>
      </c>
      <c r="N437" s="15" t="str">
        <f>IF(VLOOKUP(A437,[2]ImportationMaterialProgrammingE!B:Y,24,0)=0,"",VLOOKUP(A437,[2]ImportationMaterialProgrammingE!B:Y,24,0))</f>
        <v/>
      </c>
      <c r="P437" s="3" t="e">
        <f>#N/A</f>
        <v>#N/A</v>
      </c>
      <c r="S437" s="16" t="str">
        <f>VLOOKUP(A437,[2]ImportationMaterialProgrammingE!B:AN,39,0)</f>
        <v>2204628777</v>
      </c>
      <c r="T437" s="22">
        <f>VLOOKUP(F437,[3]Relatório!$A$1:$AK$65536,29,0)</f>
        <v>44630</v>
      </c>
      <c r="U437" s="22">
        <v>44630</v>
      </c>
      <c r="V437" s="17" t="str">
        <f>VLOOKUP(A437,[2]ImportationMaterialProgrammingE!B:F,5,0)</f>
        <v>VERDE</v>
      </c>
      <c r="W437" s="22">
        <f>VLOOKUP(F437,[3]Relatório!$A$1:$AK$65536,33,0)</f>
        <v>44630</v>
      </c>
      <c r="X437" s="22">
        <v>44630</v>
      </c>
      <c r="Y437" s="18" t="e">
        <f>#N/A</f>
        <v>#N/A</v>
      </c>
      <c r="AB437" s="15" t="str">
        <f>VLOOKUP(A437,[2]ImportationMaterialProgrammingE!B:X,23,0)</f>
        <v>EM DESOVA</v>
      </c>
      <c r="AC437" s="1" t="str">
        <f>IF(AB437="DTA TRANSP","",VLOOKUP(A437,[2]ImportationMaterialProgrammingE!$B:$V,21,0))</f>
        <v>11/03/2022</v>
      </c>
      <c r="AD437" s="1" t="s">
        <v>607</v>
      </c>
      <c r="AE437" s="1" t="e">
        <f>#N/A</f>
        <v>#N/A</v>
      </c>
      <c r="AF437" s="22">
        <f>VLOOKUP(F437,[3]Relatório!$A$1:$AK$65536,36,0)</f>
        <v>44630</v>
      </c>
      <c r="AG437" s="22">
        <v>44630</v>
      </c>
      <c r="AH437" s="3" t="s">
        <v>457</v>
      </c>
      <c r="AJ437" s="24"/>
      <c r="AK437" s="24"/>
      <c r="AL437" s="24"/>
      <c r="AM437" s="24"/>
    </row>
    <row r="438" spans="1:39" hidden="1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 t="str">
        <f>VLOOKUP(A438,[2]ImportationMaterialProgrammingE!B$3:C$1048576,2,0)</f>
        <v xml:space="preserve">540201903 </v>
      </c>
      <c r="F438" s="40">
        <v>540201903</v>
      </c>
      <c r="G438" s="3" t="s">
        <v>585</v>
      </c>
      <c r="I438" s="17" t="e">
        <f>#N/A</f>
        <v>#N/A</v>
      </c>
      <c r="J438" s="15" t="str">
        <f>IF(VLOOKUP(A438,[2]ImportationMaterialProgrammingE!B$4:U$1048576,20,0)=0,"",VLOOKUP(A438,[2]ImportationMaterialProgrammingE!B$4:U$1048576,20,0))</f>
        <v/>
      </c>
      <c r="K438" s="15" t="s">
        <v>587</v>
      </c>
      <c r="L438" s="15" t="str">
        <f>IF(VLOOKUP(A438,[2]ImportationMaterialProgrammingE!B$3:Y$1048576,24,0)&lt;&gt;"","Sim","Não")</f>
        <v>Sim</v>
      </c>
      <c r="M438" s="15" t="str">
        <f>IF(VLOOKUP(A438,[2]ImportationMaterialProgrammingE!B:X,23,0)="DTA TRANSP",VLOOKUP(A438,[2]ImportationMaterialProgrammingE!B:V,21,0),"")</f>
        <v/>
      </c>
      <c r="N438" s="15" t="str">
        <f>IF(VLOOKUP(A438,[2]ImportationMaterialProgrammingE!B:Y,24,0)=0,"",VLOOKUP(A438,[2]ImportationMaterialProgrammingE!B:Y,24,0))</f>
        <v>16/03/2022</v>
      </c>
      <c r="P438" s="3" t="e">
        <f>#N/A</f>
        <v>#N/A</v>
      </c>
      <c r="S438" s="16" t="str">
        <f>VLOOKUP(A438,[2]ImportationMaterialProgrammingE!B:AN,39,0)</f>
        <v xml:space="preserve">          </v>
      </c>
      <c r="T438" s="22" t="str">
        <f>VLOOKUP(F438,[3]Relatório!$A$1:$AK$65536,29,0)</f>
        <v/>
      </c>
      <c r="U438" s="22" t="s">
        <v>587</v>
      </c>
      <c r="V438" s="17" t="str">
        <f>VLOOKUP(A438,[2]ImportationMaterialProgrammingE!B:F,5,0)</f>
        <v/>
      </c>
      <c r="W438" s="22" t="str">
        <f>VLOOKUP(F438,[3]Relatório!$A$1:$AK$65536,33,0)</f>
        <v/>
      </c>
      <c r="X438" s="22" t="s">
        <v>587</v>
      </c>
      <c r="Y438" s="18" t="e">
        <f>#N/A</f>
        <v>#N/A</v>
      </c>
      <c r="AB438" s="15" t="str">
        <f>VLOOKUP(A438,[2]ImportationMaterialProgrammingE!B:X,23,0)</f>
        <v>DTA EADI</v>
      </c>
      <c r="AC438" s="1" t="str">
        <f>IF(AB438="DTA TRANSP","",VLOOKUP(A438,[2]ImportationMaterialProgrammingE!$B:$V,21,0))</f>
        <v/>
      </c>
      <c r="AD438" s="1" t="s">
        <v>587</v>
      </c>
      <c r="AE438" s="1" t="e">
        <f>#N/A</f>
        <v>#N/A</v>
      </c>
      <c r="AF438" s="22" t="str">
        <f>VLOOKUP(F438,[3]Relatório!$A$1:$AK$65536,36,0)</f>
        <v/>
      </c>
      <c r="AG438" s="22" t="s">
        <v>587</v>
      </c>
      <c r="AJ438" s="24"/>
      <c r="AK438" s="24"/>
      <c r="AL438" s="24"/>
      <c r="AM438" s="24"/>
    </row>
    <row r="439" spans="1:39" hidden="1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 t="str">
        <f>VLOOKUP(A439,[2]ImportationMaterialProgrammingE!B$3:C$1048576,2,0)</f>
        <v xml:space="preserve">540201906 </v>
      </c>
      <c r="F439" s="40">
        <v>540201906</v>
      </c>
      <c r="G439" s="3" t="s">
        <v>585</v>
      </c>
      <c r="I439" s="17" t="e">
        <f>#N/A</f>
        <v>#N/A</v>
      </c>
      <c r="J439" s="15" t="str">
        <f>IF(VLOOKUP(A439,[2]ImportationMaterialProgrammingE!B$4:U$1048576,20,0)=0,"",VLOOKUP(A439,[2]ImportationMaterialProgrammingE!B$4:U$1048576,20,0))</f>
        <v>04/03/2022</v>
      </c>
      <c r="K439" s="15" t="s">
        <v>611</v>
      </c>
      <c r="L439" s="15" t="str">
        <f>IF(VLOOKUP(A439,[2]ImportationMaterialProgrammingE!B$3:Y$1048576,24,0)&lt;&gt;"","Sim","Não")</f>
        <v>Não</v>
      </c>
      <c r="M439" s="15" t="str">
        <f>IF(VLOOKUP(A439,[2]ImportationMaterialProgrammingE!B:X,23,0)="DTA TRANSP",VLOOKUP(A439,[2]ImportationMaterialProgrammingE!B:V,21,0),"")</f>
        <v>22/03/2022</v>
      </c>
      <c r="N439" s="15" t="str">
        <f>IF(VLOOKUP(A439,[2]ImportationMaterialProgrammingE!B:Y,24,0)=0,"",VLOOKUP(A439,[2]ImportationMaterialProgrammingE!B:Y,24,0))</f>
        <v/>
      </c>
      <c r="P439" s="3" t="e">
        <f>#N/A</f>
        <v>#N/A</v>
      </c>
      <c r="S439" s="16" t="str">
        <f>VLOOKUP(A439,[2]ImportationMaterialProgrammingE!B:AN,39,0)</f>
        <v>2205127798</v>
      </c>
      <c r="T439" s="22">
        <f>VLOOKUP(F439,[3]Relatório!$A$1:$AK$65536,29,0)</f>
        <v>44637</v>
      </c>
      <c r="U439" s="22">
        <v>44637</v>
      </c>
      <c r="V439" s="17" t="str">
        <f>VLOOKUP(A439,[2]ImportationMaterialProgrammingE!B:F,5,0)</f>
        <v>VERDE</v>
      </c>
      <c r="W439" s="22">
        <f>VLOOKUP(F439,[3]Relatório!$A$1:$AK$65536,33,0)</f>
        <v>44637</v>
      </c>
      <c r="X439" s="22">
        <v>44637</v>
      </c>
      <c r="Y439" s="18" t="e">
        <f>#N/A</f>
        <v>#N/A</v>
      </c>
      <c r="AB439" s="15" t="str">
        <f>VLOOKUP(A439,[2]ImportationMaterialProgrammingE!B:X,23,0)</f>
        <v>DTA TRANSP</v>
      </c>
      <c r="AC439" s="1" t="str">
        <f>IF(AB439="DTA TRANSP","",VLOOKUP(A439,[2]ImportationMaterialProgrammingE!$B:$V,21,0))</f>
        <v/>
      </c>
      <c r="AD439" s="1" t="s">
        <v>587</v>
      </c>
      <c r="AE439" s="1" t="e">
        <f>#N/A</f>
        <v>#N/A</v>
      </c>
      <c r="AF439" s="22" t="str">
        <f>VLOOKUP(F439,[3]Relatório!$A$1:$AK$65536,36,0)</f>
        <v/>
      </c>
      <c r="AG439" s="22" t="s">
        <v>587</v>
      </c>
      <c r="AJ439" s="24"/>
      <c r="AK439" s="24"/>
      <c r="AL439" s="24"/>
      <c r="AM439" s="24"/>
    </row>
    <row r="440" spans="1:39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 t="str">
        <f>VLOOKUP(A440,[2]ImportationMaterialProgrammingE!B$3:C$1048576,2,0)</f>
        <v xml:space="preserve">540201897 </v>
      </c>
      <c r="F440" s="40">
        <v>540201897</v>
      </c>
      <c r="G440" s="3" t="s">
        <v>585</v>
      </c>
      <c r="I440" s="17" t="e">
        <f>#N/A</f>
        <v>#N/A</v>
      </c>
      <c r="J440" s="15" t="str">
        <f>IF(VLOOKUP(A440,[2]ImportationMaterialProgrammingE!B$4:U$1048576,20,0)=0,"",VLOOKUP(A440,[2]ImportationMaterialProgrammingE!B$4:U$1048576,20,0))</f>
        <v>10/03/2022</v>
      </c>
      <c r="K440" s="15" t="s">
        <v>610</v>
      </c>
      <c r="L440" s="15" t="str">
        <f>IF(VLOOKUP(A440,[2]ImportationMaterialProgrammingE!B$3:Y$1048576,24,0)&lt;&gt;"","Sim","Não")</f>
        <v>Não</v>
      </c>
      <c r="M440" s="15" t="str">
        <f>IF(VLOOKUP(A440,[2]ImportationMaterialProgrammingE!B:X,23,0)="DTA TRANSP",VLOOKUP(A440,[2]ImportationMaterialProgrammingE!B:V,21,0),"")</f>
        <v/>
      </c>
      <c r="N440" s="15" t="str">
        <f>IF(VLOOKUP(A440,[2]ImportationMaterialProgrammingE!B:Y,24,0)=0,"",VLOOKUP(A440,[2]ImportationMaterialProgrammingE!B:Y,24,0))</f>
        <v/>
      </c>
      <c r="P440" s="3" t="e">
        <f>#N/A</f>
        <v>#N/A</v>
      </c>
      <c r="S440" s="16" t="str">
        <f>VLOOKUP(A440,[2]ImportationMaterialProgrammingE!B:AN,39,0)</f>
        <v>2204634670</v>
      </c>
      <c r="T440" s="22">
        <f>VLOOKUP(F440,[3]Relatório!$A$1:$AK$65536,29,0)</f>
        <v>44630</v>
      </c>
      <c r="U440" s="22">
        <v>44630</v>
      </c>
      <c r="V440" s="17" t="str">
        <f>VLOOKUP(A440,[2]ImportationMaterialProgrammingE!B:F,5,0)</f>
        <v>VERDE</v>
      </c>
      <c r="W440" s="22">
        <f>VLOOKUP(F440,[3]Relatório!$A$1:$AK$65536,33,0)</f>
        <v>44630</v>
      </c>
      <c r="X440" s="22">
        <v>44630</v>
      </c>
      <c r="Y440" s="18" t="e">
        <f>#N/A</f>
        <v>#N/A</v>
      </c>
      <c r="AB440" s="15" t="str">
        <f>VLOOKUP(A440,[2]ImportationMaterialProgrammingE!B:X,23,0)</f>
        <v>FINALIZADO</v>
      </c>
      <c r="AC440" s="1" t="str">
        <f>IF(AB440="DTA TRANSP","",VLOOKUP(A440,[2]ImportationMaterialProgrammingE!$B:$V,21,0))</f>
        <v>11/03/2022</v>
      </c>
      <c r="AD440" s="1" t="s">
        <v>607</v>
      </c>
      <c r="AE440" s="1" t="e">
        <f>#N/A</f>
        <v>#N/A</v>
      </c>
      <c r="AF440" s="22">
        <f>VLOOKUP(F440,[3]Relatório!$A$1:$AK$65536,36,0)</f>
        <v>44630</v>
      </c>
      <c r="AG440" s="22">
        <v>44630</v>
      </c>
      <c r="AH440" s="3" t="s">
        <v>457</v>
      </c>
      <c r="AJ440" s="24"/>
      <c r="AK440" s="24"/>
      <c r="AL440" s="24"/>
      <c r="AM440" s="24"/>
    </row>
    <row r="441" spans="1:39" hidden="1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 t="str">
        <f>VLOOKUP(A441,[2]ImportationMaterialProgrammingE!B$3:C$1048576,2,0)</f>
        <v xml:space="preserve">540201899 </v>
      </c>
      <c r="F441" s="40">
        <v>540201899</v>
      </c>
      <c r="G441" s="3" t="s">
        <v>585</v>
      </c>
      <c r="I441" s="17" t="e">
        <f>#N/A</f>
        <v>#N/A</v>
      </c>
      <c r="J441" s="15" t="str">
        <f>IF(VLOOKUP(A441,[2]ImportationMaterialProgrammingE!B$4:U$1048576,20,0)=0,"",VLOOKUP(A441,[2]ImportationMaterialProgrammingE!B$4:U$1048576,20,0))</f>
        <v>22/03/2022</v>
      </c>
      <c r="K441" s="15" t="s">
        <v>605</v>
      </c>
      <c r="L441" s="15" t="str">
        <f>IF(VLOOKUP(A441,[2]ImportationMaterialProgrammingE!B$3:Y$1048576,24,0)&lt;&gt;"","Sim","Não")</f>
        <v>Não</v>
      </c>
      <c r="M441" s="15" t="str">
        <f>IF(VLOOKUP(A441,[2]ImportationMaterialProgrammingE!B:X,23,0)="DTA TRANSP",VLOOKUP(A441,[2]ImportationMaterialProgrammingE!B:V,21,0),"")</f>
        <v/>
      </c>
      <c r="N441" s="15" t="str">
        <f>IF(VLOOKUP(A441,[2]ImportationMaterialProgrammingE!B:Y,24,0)=0,"",VLOOKUP(A441,[2]ImportationMaterialProgrammingE!B:Y,24,0))</f>
        <v/>
      </c>
      <c r="P441" s="3" t="e">
        <f>#N/A</f>
        <v>#N/A</v>
      </c>
      <c r="S441" s="16" t="str">
        <f>VLOOKUP(A441,[2]ImportationMaterialProgrammingE!B:AN,39,0)</f>
        <v xml:space="preserve">          </v>
      </c>
      <c r="T441" s="22">
        <f>VLOOKUP(F441,[3]Relatório!$A$1:$AK$65536,29,0)</f>
        <v>44641</v>
      </c>
      <c r="U441" s="22">
        <v>44641</v>
      </c>
      <c r="V441" s="17" t="str">
        <f>VLOOKUP(A441,[2]ImportationMaterialProgrammingE!B:F,5,0)</f>
        <v/>
      </c>
      <c r="W441" s="22">
        <f>VLOOKUP(F441,[3]Relatório!$A$1:$AK$65536,33,0)</f>
        <v>44641</v>
      </c>
      <c r="X441" s="22">
        <v>44641</v>
      </c>
      <c r="Y441" s="18" t="e">
        <f>#N/A</f>
        <v>#N/A</v>
      </c>
      <c r="AB441" s="15" t="str">
        <f>VLOOKUP(A441,[2]ImportationMaterialProgrammingE!B:X,23,0)</f>
        <v>SBL</v>
      </c>
      <c r="AC441" s="1" t="str">
        <f>IF(AB441="DTA TRANSP","",VLOOKUP(A441,[2]ImportationMaterialProgrammingE!$B:$V,21,0))</f>
        <v/>
      </c>
      <c r="AD441" s="1" t="s">
        <v>587</v>
      </c>
      <c r="AE441" s="1" t="e">
        <f>#N/A</f>
        <v>#N/A</v>
      </c>
      <c r="AF441" s="22" t="str">
        <f>VLOOKUP(F441,[3]Relatório!$A$1:$AK$65536,36,0)</f>
        <v/>
      </c>
      <c r="AG441" s="22" t="s">
        <v>587</v>
      </c>
      <c r="AJ441" s="24"/>
      <c r="AK441" s="24"/>
      <c r="AL441" s="24"/>
      <c r="AM441" s="24"/>
    </row>
    <row r="442" spans="1:39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 t="str">
        <f>VLOOKUP(A442,[2]ImportationMaterialProgrammingE!B$3:C$1048576,2,0)</f>
        <v xml:space="preserve">540201909 </v>
      </c>
      <c r="F442" s="40">
        <v>540201909</v>
      </c>
      <c r="G442" s="3" t="s">
        <v>585</v>
      </c>
      <c r="I442" s="17" t="e">
        <f>#N/A</f>
        <v>#N/A</v>
      </c>
      <c r="J442" s="15" t="str">
        <f>IF(VLOOKUP(A442,[2]ImportationMaterialProgrammingE!B$4:U$1048576,20,0)=0,"",VLOOKUP(A442,[2]ImportationMaterialProgrammingE!B$4:U$1048576,20,0))</f>
        <v>23/03/2022</v>
      </c>
      <c r="K442" s="15" t="s">
        <v>626</v>
      </c>
      <c r="L442" s="15" t="str">
        <f>IF(VLOOKUP(A442,[2]ImportationMaterialProgrammingE!B$3:Y$1048576,24,0)&lt;&gt;"","Sim","Não")</f>
        <v>Sim</v>
      </c>
      <c r="M442" s="15" t="str">
        <f>IF(VLOOKUP(A442,[2]ImportationMaterialProgrammingE!B:X,23,0)="DTA TRANSP",VLOOKUP(A442,[2]ImportationMaterialProgrammingE!B:V,21,0),"")</f>
        <v/>
      </c>
      <c r="N442" s="15" t="str">
        <f>IF(VLOOKUP(A442,[2]ImportationMaterialProgrammingE!B:Y,24,0)=0,"",VLOOKUP(A442,[2]ImportationMaterialProgrammingE!B:Y,24,0))</f>
        <v>17/03/2022</v>
      </c>
      <c r="P442" s="3" t="e">
        <f>#N/A</f>
        <v>#N/A</v>
      </c>
      <c r="S442" s="16" t="str">
        <f>VLOOKUP(A442,[2]ImportationMaterialProgrammingE!B:AN,39,0)</f>
        <v xml:space="preserve">          </v>
      </c>
      <c r="T442" s="22">
        <f>VLOOKUP(F442,[3]Relatório!$A$1:$AK$65536,29,0)</f>
        <v>44638</v>
      </c>
      <c r="U442" s="22">
        <v>44638</v>
      </c>
      <c r="V442" s="17" t="str">
        <f>VLOOKUP(A442,[2]ImportationMaterialProgrammingE!B:F,5,0)</f>
        <v/>
      </c>
      <c r="W442" s="22">
        <f>VLOOKUP(F442,[3]Relatório!$A$1:$AK$65536,33,0)</f>
        <v>44638</v>
      </c>
      <c r="X442" s="22">
        <v>44638</v>
      </c>
      <c r="Y442" s="18" t="e">
        <f>#N/A</f>
        <v>#N/A</v>
      </c>
      <c r="Z442" s="3" t="s">
        <v>458</v>
      </c>
      <c r="AB442" s="15" t="str">
        <f>VLOOKUP(A442,[2]ImportationMaterialProgrammingE!B:X,23,0)</f>
        <v>DTA EADI</v>
      </c>
      <c r="AC442" s="1" t="str">
        <f>IF(AB442="DTA TRANSP","",VLOOKUP(A442,[2]ImportationMaterialProgrammingE!$B:$V,21,0))</f>
        <v/>
      </c>
      <c r="AD442" s="1" t="s">
        <v>587</v>
      </c>
      <c r="AE442" s="1" t="e">
        <f>#N/A</f>
        <v>#N/A</v>
      </c>
      <c r="AF442" s="22">
        <f>VLOOKUP(F442,[3]Relatório!$A$1:$AK$65536,36,0)</f>
        <v>44642</v>
      </c>
      <c r="AG442" s="22">
        <v>44642</v>
      </c>
      <c r="AJ442" s="24"/>
      <c r="AK442" s="24"/>
      <c r="AL442" s="24"/>
      <c r="AM442" s="24"/>
    </row>
    <row r="443" spans="1:39" hidden="1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 t="str">
        <f>VLOOKUP(A443,[2]ImportationMaterialProgrammingE!B$3:C$1048576,2,0)</f>
        <v xml:space="preserve">540201910 </v>
      </c>
      <c r="F443" s="40">
        <v>540201910</v>
      </c>
      <c r="G443" s="3" t="s">
        <v>585</v>
      </c>
      <c r="I443" s="17" t="e">
        <f>#N/A</f>
        <v>#N/A</v>
      </c>
      <c r="J443" s="15" t="str">
        <f>IF(VLOOKUP(A443,[2]ImportationMaterialProgrammingE!B$4:U$1048576,20,0)=0,"",VLOOKUP(A443,[2]ImportationMaterialProgrammingE!B$4:U$1048576,20,0))</f>
        <v>22/03/2022</v>
      </c>
      <c r="K443" s="15" t="s">
        <v>605</v>
      </c>
      <c r="L443" s="15" t="str">
        <f>IF(VLOOKUP(A443,[2]ImportationMaterialProgrammingE!B$3:Y$1048576,24,0)&lt;&gt;"","Sim","Não")</f>
        <v>Não</v>
      </c>
      <c r="M443" s="15" t="str">
        <f>IF(VLOOKUP(A443,[2]ImportationMaterialProgrammingE!B:X,23,0)="DTA TRANSP",VLOOKUP(A443,[2]ImportationMaterialProgrammingE!B:V,21,0),"")</f>
        <v/>
      </c>
      <c r="N443" s="15" t="str">
        <f>IF(VLOOKUP(A443,[2]ImportationMaterialProgrammingE!B:Y,24,0)=0,"",VLOOKUP(A443,[2]ImportationMaterialProgrammingE!B:Y,24,0))</f>
        <v/>
      </c>
      <c r="P443" s="3" t="e">
        <f>#N/A</f>
        <v>#N/A</v>
      </c>
      <c r="S443" s="16" t="str">
        <f>VLOOKUP(A443,[2]ImportationMaterialProgrammingE!B:AN,39,0)</f>
        <v>2204969264</v>
      </c>
      <c r="T443" s="22">
        <f>VLOOKUP(F443,[3]Relatório!$A$1:$AK$65536,29,0)</f>
        <v>44635</v>
      </c>
      <c r="U443" s="22">
        <v>44635</v>
      </c>
      <c r="V443" s="17" t="str">
        <f>VLOOKUP(A443,[2]ImportationMaterialProgrammingE!B:F,5,0)</f>
        <v>VERDE</v>
      </c>
      <c r="W443" s="22">
        <f>VLOOKUP(F443,[3]Relatório!$A$1:$AK$65536,33,0)</f>
        <v>44636</v>
      </c>
      <c r="X443" s="22">
        <v>44636</v>
      </c>
      <c r="Y443" s="18" t="e">
        <f>#N/A</f>
        <v>#N/A</v>
      </c>
      <c r="Z443" s="3" t="s">
        <v>458</v>
      </c>
      <c r="AB443" s="15" t="str">
        <f>VLOOKUP(A443,[2]ImportationMaterialProgrammingE!B:X,23,0)</f>
        <v/>
      </c>
      <c r="AC443" s="1" t="str">
        <f>IF(AB443="DTA TRANSP","",VLOOKUP(A443,[2]ImportationMaterialProgrammingE!$B:$V,21,0))</f>
        <v/>
      </c>
      <c r="AD443" s="1" t="s">
        <v>587</v>
      </c>
      <c r="AE443" s="1" t="e">
        <f>#N/A</f>
        <v>#N/A</v>
      </c>
      <c r="AF443" s="22" t="str">
        <f>VLOOKUP(F443,[3]Relatório!$A$1:$AK$65536,36,0)</f>
        <v/>
      </c>
      <c r="AG443" s="22" t="s">
        <v>587</v>
      </c>
      <c r="AJ443" s="24"/>
      <c r="AK443" s="24"/>
      <c r="AL443" s="24"/>
      <c r="AM443" s="24"/>
    </row>
    <row r="444" spans="1:39" hidden="1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 t="str">
        <f>VLOOKUP(A444,[2]ImportationMaterialProgrammingE!B$3:C$1048576,2,0)</f>
        <v xml:space="preserve">540201900 </v>
      </c>
      <c r="F444" s="40">
        <v>540201900</v>
      </c>
      <c r="G444" s="3" t="s">
        <v>585</v>
      </c>
      <c r="I444" s="17" t="e">
        <f>#N/A</f>
        <v>#N/A</v>
      </c>
      <c r="J444" s="15" t="str">
        <f>IF(VLOOKUP(A444,[2]ImportationMaterialProgrammingE!B$4:U$1048576,20,0)=0,"",VLOOKUP(A444,[2]ImportationMaterialProgrammingE!B$4:U$1048576,20,0))</f>
        <v>24/03/2022</v>
      </c>
      <c r="K444" s="15" t="s">
        <v>623</v>
      </c>
      <c r="L444" s="15" t="str">
        <f>IF(VLOOKUP(A444,[2]ImportationMaterialProgrammingE!B$3:Y$1048576,24,0)&lt;&gt;"","Sim","Não")</f>
        <v>Não</v>
      </c>
      <c r="M444" s="15" t="str">
        <f>IF(VLOOKUP(A444,[2]ImportationMaterialProgrammingE!B:X,23,0)="DTA TRANSP",VLOOKUP(A444,[2]ImportationMaterialProgrammingE!B:V,21,0),"")</f>
        <v>22/03/2022</v>
      </c>
      <c r="N444" s="15" t="str">
        <f>IF(VLOOKUP(A444,[2]ImportationMaterialProgrammingE!B:Y,24,0)=0,"",VLOOKUP(A444,[2]ImportationMaterialProgrammingE!B:Y,24,0))</f>
        <v/>
      </c>
      <c r="P444" s="3" t="e">
        <f>#N/A</f>
        <v>#N/A</v>
      </c>
      <c r="S444" s="16" t="str">
        <f>VLOOKUP(A444,[2]ImportationMaterialProgrammingE!B:AN,39,0)</f>
        <v xml:space="preserve">          </v>
      </c>
      <c r="T444" s="22" t="str">
        <f>VLOOKUP(F444,[3]Relatório!$A$1:$AK$65536,29,0)</f>
        <v/>
      </c>
      <c r="U444" s="22" t="s">
        <v>587</v>
      </c>
      <c r="V444" s="17" t="str">
        <f>VLOOKUP(A444,[2]ImportationMaterialProgrammingE!B:F,5,0)</f>
        <v/>
      </c>
      <c r="W444" s="22" t="str">
        <f>VLOOKUP(F444,[3]Relatório!$A$1:$AK$65536,33,0)</f>
        <v/>
      </c>
      <c r="X444" s="22" t="s">
        <v>587</v>
      </c>
      <c r="Y444" s="18" t="e">
        <f>#N/A</f>
        <v>#N/A</v>
      </c>
      <c r="AB444" s="15" t="str">
        <f>VLOOKUP(A444,[2]ImportationMaterialProgrammingE!B:X,23,0)</f>
        <v>DTA TRANSP</v>
      </c>
      <c r="AC444" s="1" t="str">
        <f>IF(AB444="DTA TRANSP","",VLOOKUP(A444,[2]ImportationMaterialProgrammingE!$B:$V,21,0))</f>
        <v/>
      </c>
      <c r="AD444" s="1" t="s">
        <v>587</v>
      </c>
      <c r="AE444" s="1" t="e">
        <f>#N/A</f>
        <v>#N/A</v>
      </c>
      <c r="AF444" s="22" t="str">
        <f>VLOOKUP(F444,[3]Relatório!$A$1:$AK$65536,36,0)</f>
        <v/>
      </c>
      <c r="AG444" s="22" t="s">
        <v>587</v>
      </c>
      <c r="AJ444" s="24"/>
      <c r="AK444" s="24"/>
      <c r="AL444" s="24"/>
      <c r="AM444" s="24"/>
    </row>
    <row r="445" spans="1:39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 t="str">
        <f>VLOOKUP(A445,[2]ImportationMaterialProgrammingE!B$3:C$1048576,2,0)</f>
        <v xml:space="preserve">540201916 </v>
      </c>
      <c r="F445" s="40">
        <v>540201916</v>
      </c>
      <c r="G445" s="3" t="s">
        <v>585</v>
      </c>
      <c r="I445" s="17" t="e">
        <f>#N/A</f>
        <v>#N/A</v>
      </c>
      <c r="J445" s="15" t="str">
        <f>IF(VLOOKUP(A445,[2]ImportationMaterialProgrammingE!B$4:U$1048576,20,0)=0,"",VLOOKUP(A445,[2]ImportationMaterialProgrammingE!B$4:U$1048576,20,0))</f>
        <v>16/03/2022</v>
      </c>
      <c r="K445" s="15" t="s">
        <v>630</v>
      </c>
      <c r="L445" s="15" t="str">
        <f>IF(VLOOKUP(A445,[2]ImportationMaterialProgrammingE!B$3:Y$1048576,24,0)&lt;&gt;"","Sim","Não")</f>
        <v>Não</v>
      </c>
      <c r="M445" s="15" t="str">
        <f>IF(VLOOKUP(A445,[2]ImportationMaterialProgrammingE!B:X,23,0)="DTA TRANSP",VLOOKUP(A445,[2]ImportationMaterialProgrammingE!B:V,21,0),"")</f>
        <v/>
      </c>
      <c r="N445" s="15" t="str">
        <f>IF(VLOOKUP(A445,[2]ImportationMaterialProgrammingE!B:Y,24,0)=0,"",VLOOKUP(A445,[2]ImportationMaterialProgrammingE!B:Y,24,0))</f>
        <v/>
      </c>
      <c r="P445" s="3" t="e">
        <f>#N/A</f>
        <v>#N/A</v>
      </c>
      <c r="S445" s="16" t="str">
        <f>VLOOKUP(A445,[2]ImportationMaterialProgrammingE!B:AN,39,0)</f>
        <v>2204895490</v>
      </c>
      <c r="T445" s="22">
        <f>VLOOKUP(F445,[3]Relatório!$A$1:$AK$65536,29,0)</f>
        <v>44634</v>
      </c>
      <c r="U445" s="22">
        <v>44634</v>
      </c>
      <c r="V445" s="17" t="str">
        <f>VLOOKUP(A445,[2]ImportationMaterialProgrammingE!B:F,5,0)</f>
        <v>VERDE</v>
      </c>
      <c r="W445" s="22">
        <f>VLOOKUP(F445,[3]Relatório!$A$1:$AK$65536,33,0)</f>
        <v>44635</v>
      </c>
      <c r="X445" s="22">
        <v>44635</v>
      </c>
      <c r="Y445" s="18" t="e">
        <f>#N/A</f>
        <v>#N/A</v>
      </c>
      <c r="AB445" s="15" t="str">
        <f>VLOOKUP(A445,[2]ImportationMaterialProgrammingE!B:X,23,0)</f>
        <v>SBL</v>
      </c>
      <c r="AC445" s="1" t="str">
        <f>IF(AB445="DTA TRANSP","",VLOOKUP(A445,[2]ImportationMaterialProgrammingE!$B:$V,21,0))</f>
        <v>16/03/2022</v>
      </c>
      <c r="AD445" s="1" t="s">
        <v>630</v>
      </c>
      <c r="AE445" s="1" t="e">
        <f>#N/A</f>
        <v>#N/A</v>
      </c>
      <c r="AF445" s="22">
        <f>VLOOKUP(F445,[3]Relatório!$A$1:$AK$65536,36,0)</f>
        <v>44635</v>
      </c>
      <c r="AG445" s="22">
        <v>44635</v>
      </c>
      <c r="AJ445" s="24"/>
      <c r="AK445" s="24"/>
      <c r="AL445" s="24"/>
      <c r="AM445" s="24"/>
    </row>
    <row r="446" spans="1:39" hidden="1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 t="str">
        <f>VLOOKUP(A446,[2]ImportationMaterialProgrammingE!B$3:C$1048576,2,0)</f>
        <v xml:space="preserve">540201932 </v>
      </c>
      <c r="F446" s="40">
        <v>540201932</v>
      </c>
      <c r="G446" s="3" t="s">
        <v>585</v>
      </c>
      <c r="I446" s="17" t="e">
        <f>#N/A</f>
        <v>#N/A</v>
      </c>
      <c r="J446" s="15" t="str">
        <f>IF(VLOOKUP(A446,[2]ImportationMaterialProgrammingE!B$4:U$1048576,20,0)=0,"",VLOOKUP(A446,[2]ImportationMaterialProgrammingE!B$4:U$1048576,20,0))</f>
        <v/>
      </c>
      <c r="K446" s="15" t="s">
        <v>587</v>
      </c>
      <c r="L446" s="15" t="str">
        <f>IF(VLOOKUP(A446,[2]ImportationMaterialProgrammingE!B$3:Y$1048576,24,0)&lt;&gt;"","Sim","Não")</f>
        <v>Sim</v>
      </c>
      <c r="M446" s="15" t="str">
        <f>IF(VLOOKUP(A446,[2]ImportationMaterialProgrammingE!B:X,23,0)="DTA TRANSP",VLOOKUP(A446,[2]ImportationMaterialProgrammingE!B:V,21,0),"")</f>
        <v/>
      </c>
      <c r="N446" s="15" t="str">
        <f>IF(VLOOKUP(A446,[2]ImportationMaterialProgrammingE!B:Y,24,0)=0,"",VLOOKUP(A446,[2]ImportationMaterialProgrammingE!B:Y,24,0))</f>
        <v>17/03/2022</v>
      </c>
      <c r="P446" s="3" t="e">
        <f>#N/A</f>
        <v>#N/A</v>
      </c>
      <c r="S446" s="16" t="str">
        <f>VLOOKUP(A446,[2]ImportationMaterialProgrammingE!B:AN,39,0)</f>
        <v xml:space="preserve">          </v>
      </c>
      <c r="T446" s="22">
        <f>VLOOKUP(F446,[3]Relatório!$A$1:$AK$65536,29,0)</f>
        <v>44638</v>
      </c>
      <c r="U446" s="22">
        <v>44638</v>
      </c>
      <c r="V446" s="17" t="str">
        <f>VLOOKUP(A446,[2]ImportationMaterialProgrammingE!B:F,5,0)</f>
        <v/>
      </c>
      <c r="W446" s="22">
        <f>VLOOKUP(F446,[3]Relatório!$A$1:$AK$65536,33,0)</f>
        <v>44638</v>
      </c>
      <c r="X446" s="22">
        <v>44638</v>
      </c>
      <c r="Y446" s="18" t="e">
        <f>#N/A</f>
        <v>#N/A</v>
      </c>
      <c r="AB446" s="15" t="str">
        <f>VLOOKUP(A446,[2]ImportationMaterialProgrammingE!B:X,23,0)</f>
        <v>DTA EADI</v>
      </c>
      <c r="AC446" s="1" t="str">
        <f>IF(AB446="DTA TRANSP","",VLOOKUP(A446,[2]ImportationMaterialProgrammingE!$B:$V,21,0))</f>
        <v/>
      </c>
      <c r="AD446" s="1" t="s">
        <v>587</v>
      </c>
      <c r="AE446" s="1" t="e">
        <f>#N/A</f>
        <v>#N/A</v>
      </c>
      <c r="AF446" s="22" t="str">
        <f>VLOOKUP(F446,[3]Relatório!$A$1:$AK$65536,36,0)</f>
        <v/>
      </c>
      <c r="AG446" s="22" t="s">
        <v>587</v>
      </c>
      <c r="AJ446" s="24"/>
      <c r="AK446" s="24"/>
      <c r="AL446" s="24"/>
      <c r="AM446" s="24"/>
    </row>
    <row r="447" spans="1:39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 t="str">
        <f>VLOOKUP(A447,[2]ImportationMaterialProgrammingE!B$3:C$1048576,2,0)</f>
        <v xml:space="preserve">540201721 </v>
      </c>
      <c r="F447" s="40">
        <v>540201721</v>
      </c>
      <c r="G447" s="3" t="s">
        <v>585</v>
      </c>
      <c r="I447" s="17" t="e">
        <f>#N/A</f>
        <v>#N/A</v>
      </c>
      <c r="J447" s="15" t="str">
        <f>IF(VLOOKUP(A447,[2]ImportationMaterialProgrammingE!B$4:U$1048576,20,0)=0,"",VLOOKUP(A447,[2]ImportationMaterialProgrammingE!B$4:U$1048576,20,0))</f>
        <v>21/03/2022</v>
      </c>
      <c r="K447" s="15" t="s">
        <v>612</v>
      </c>
      <c r="L447" s="15" t="str">
        <f>IF(VLOOKUP(A447,[2]ImportationMaterialProgrammingE!B$3:Y$1048576,24,0)&lt;&gt;"","Sim","Não")</f>
        <v>Sim</v>
      </c>
      <c r="M447" s="15" t="str">
        <f>IF(VLOOKUP(A447,[2]ImportationMaterialProgrammingE!B:X,23,0)="DTA TRANSP",VLOOKUP(A447,[2]ImportationMaterialProgrammingE!B:V,21,0),"")</f>
        <v/>
      </c>
      <c r="N447" s="15" t="str">
        <f>IF(VLOOKUP(A447,[2]ImportationMaterialProgrammingE!B:Y,24,0)=0,"",VLOOKUP(A447,[2]ImportationMaterialProgrammingE!B:Y,24,0))</f>
        <v>15/03/2022</v>
      </c>
      <c r="P447" s="3" t="e">
        <f>#N/A</f>
        <v>#N/A</v>
      </c>
      <c r="S447" s="16" t="str">
        <f>VLOOKUP(A447,[2]ImportationMaterialProgrammingE!B:AN,39,0)</f>
        <v xml:space="preserve">          </v>
      </c>
      <c r="T447" s="22">
        <f>VLOOKUP(F447,[3]Relatório!$A$1:$AK$65536,29,0)</f>
        <v>44641</v>
      </c>
      <c r="U447" s="22">
        <v>44641</v>
      </c>
      <c r="V447" s="17" t="str">
        <f>VLOOKUP(A447,[2]ImportationMaterialProgrammingE!B:F,5,0)</f>
        <v/>
      </c>
      <c r="W447" s="22">
        <f>VLOOKUP(F447,[3]Relatório!$A$1:$AK$65536,33,0)</f>
        <v>44641</v>
      </c>
      <c r="X447" s="22">
        <v>44641</v>
      </c>
      <c r="Y447" s="18" t="e">
        <f>#N/A</f>
        <v>#N/A</v>
      </c>
      <c r="AB447" s="15" t="str">
        <f>VLOOKUP(A447,[2]ImportationMaterialProgrammingE!B:X,23,0)</f>
        <v>MBB</v>
      </c>
      <c r="AC447" s="1" t="str">
        <f>IF(AB447="DTA TRANSP","",VLOOKUP(A447,[2]ImportationMaterialProgrammingE!$B:$V,21,0))</f>
        <v>21/03/2022</v>
      </c>
      <c r="AD447" s="1" t="s">
        <v>612</v>
      </c>
      <c r="AE447" s="1" t="e">
        <f>#N/A</f>
        <v>#N/A</v>
      </c>
      <c r="AF447" s="22">
        <f>VLOOKUP(F447,[3]Relatório!$A$1:$AK$65536,36,0)</f>
        <v>44642</v>
      </c>
      <c r="AG447" s="22">
        <v>44642</v>
      </c>
      <c r="AJ447" s="24"/>
      <c r="AK447" s="24"/>
      <c r="AL447" s="24"/>
      <c r="AM447" s="24"/>
    </row>
    <row r="448" spans="1:39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 t="str">
        <f>VLOOKUP(A448,[2]ImportationMaterialProgrammingE!B$3:C$1048576,2,0)</f>
        <v xml:space="preserve">540201934 </v>
      </c>
      <c r="F448" s="40">
        <v>540201934</v>
      </c>
      <c r="G448" s="3" t="s">
        <v>585</v>
      </c>
      <c r="I448" s="17" t="e">
        <f>#N/A</f>
        <v>#N/A</v>
      </c>
      <c r="J448" s="15" t="str">
        <f>IF(VLOOKUP(A448,[2]ImportationMaterialProgrammingE!B$4:U$1048576,20,0)=0,"",VLOOKUP(A448,[2]ImportationMaterialProgrammingE!B$4:U$1048576,20,0))</f>
        <v>10/03/2022</v>
      </c>
      <c r="K448" s="15" t="s">
        <v>610</v>
      </c>
      <c r="L448" s="15" t="str">
        <f>IF(VLOOKUP(A448,[2]ImportationMaterialProgrammingE!B$3:Y$1048576,24,0)&lt;&gt;"","Sim","Não")</f>
        <v>Não</v>
      </c>
      <c r="M448" s="15" t="str">
        <f>IF(VLOOKUP(A448,[2]ImportationMaterialProgrammingE!B:X,23,0)="DTA TRANSP",VLOOKUP(A448,[2]ImportationMaterialProgrammingE!B:V,21,0),"")</f>
        <v/>
      </c>
      <c r="N448" s="15" t="str">
        <f>IF(VLOOKUP(A448,[2]ImportationMaterialProgrammingE!B:Y,24,0)=0,"",VLOOKUP(A448,[2]ImportationMaterialProgrammingE!B:Y,24,0))</f>
        <v/>
      </c>
      <c r="P448" s="3" t="e">
        <f>#N/A</f>
        <v>#N/A</v>
      </c>
      <c r="S448" s="16" t="str">
        <f>VLOOKUP(A448,[2]ImportationMaterialProgrammingE!B:AN,39,0)</f>
        <v>2204577684</v>
      </c>
      <c r="T448" s="22">
        <f>VLOOKUP(F448,[3]Relatório!$A$1:$AK$65536,29,0)</f>
        <v>44629</v>
      </c>
      <c r="U448" s="22">
        <v>44629</v>
      </c>
      <c r="V448" s="17" t="str">
        <f>VLOOKUP(A448,[2]ImportationMaterialProgrammingE!B:F,5,0)</f>
        <v>VERDE</v>
      </c>
      <c r="W448" s="22">
        <f>VLOOKUP(F448,[3]Relatório!$A$1:$AK$65536,33,0)</f>
        <v>44630</v>
      </c>
      <c r="X448" s="22">
        <v>44630</v>
      </c>
      <c r="Y448" s="18" t="e">
        <f>#N/A</f>
        <v>#N/A</v>
      </c>
      <c r="AB448" s="15" t="str">
        <f>VLOOKUP(A448,[2]ImportationMaterialProgrammingE!B:X,23,0)</f>
        <v>FINALIZADO</v>
      </c>
      <c r="AC448" s="1" t="str">
        <f>IF(AB448="DTA TRANSP","",VLOOKUP(A448,[2]ImportationMaterialProgrammingE!$B:$V,21,0))</f>
        <v>09/03/2022</v>
      </c>
      <c r="AD448" s="1" t="s">
        <v>609</v>
      </c>
      <c r="AE448" s="1" t="e">
        <f>#N/A</f>
        <v>#N/A</v>
      </c>
      <c r="AF448" s="22">
        <f>VLOOKUP(F448,[3]Relatório!$A$1:$AK$65536,36,0)</f>
        <v>44630</v>
      </c>
      <c r="AG448" s="22">
        <v>44630</v>
      </c>
      <c r="AH448" s="3" t="s">
        <v>457</v>
      </c>
      <c r="AJ448" s="24"/>
      <c r="AK448" s="24"/>
      <c r="AL448" s="24"/>
      <c r="AM448" s="24"/>
    </row>
    <row r="449" spans="1:39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 t="str">
        <f>VLOOKUP(A449,[2]ImportationMaterialProgrammingE!B$3:C$1048576,2,0)</f>
        <v xml:space="preserve">540201913 </v>
      </c>
      <c r="F449" s="40">
        <v>540201913</v>
      </c>
      <c r="G449" s="3" t="s">
        <v>585</v>
      </c>
      <c r="I449" s="17" t="e">
        <f>#N/A</f>
        <v>#N/A</v>
      </c>
      <c r="J449" s="15" t="str">
        <f>IF(VLOOKUP(A449,[2]ImportationMaterialProgrammingE!B$4:U$1048576,20,0)=0,"",VLOOKUP(A449,[2]ImportationMaterialProgrammingE!B$4:U$1048576,20,0))</f>
        <v>22/03/2022</v>
      </c>
      <c r="K449" s="15" t="s">
        <v>605</v>
      </c>
      <c r="L449" s="15" t="str">
        <f>IF(VLOOKUP(A449,[2]ImportationMaterialProgrammingE!B$3:Y$1048576,24,0)&lt;&gt;"","Sim","Não")</f>
        <v>Não</v>
      </c>
      <c r="M449" s="15" t="str">
        <f>IF(VLOOKUP(A449,[2]ImportationMaterialProgrammingE!B:X,23,0)="DTA TRANSP",VLOOKUP(A449,[2]ImportationMaterialProgrammingE!B:V,21,0),"")</f>
        <v/>
      </c>
      <c r="N449" s="15" t="str">
        <f>IF(VLOOKUP(A449,[2]ImportationMaterialProgrammingE!B:Y,24,0)=0,"",VLOOKUP(A449,[2]ImportationMaterialProgrammingE!B:Y,24,0))</f>
        <v/>
      </c>
      <c r="P449" s="3" t="e">
        <f>#N/A</f>
        <v>#N/A</v>
      </c>
      <c r="S449" s="16" t="str">
        <f>VLOOKUP(A449,[2]ImportationMaterialProgrammingE!B:AN,39,0)</f>
        <v>2204895759</v>
      </c>
      <c r="T449" s="22">
        <f>VLOOKUP(F449,[3]Relatório!$A$1:$AK$65536,29,0)</f>
        <v>44634</v>
      </c>
      <c r="U449" s="22">
        <v>44634</v>
      </c>
      <c r="V449" s="17" t="str">
        <f>VLOOKUP(A449,[2]ImportationMaterialProgrammingE!B:F,5,0)</f>
        <v>VERDE</v>
      </c>
      <c r="W449" s="22">
        <f>VLOOKUP(F449,[3]Relatório!$A$1:$AK$65536,33,0)</f>
        <v>44635</v>
      </c>
      <c r="X449" s="22">
        <v>44635</v>
      </c>
      <c r="Y449" s="18" t="e">
        <f>#N/A</f>
        <v>#N/A</v>
      </c>
      <c r="AB449" s="15" t="str">
        <f>VLOOKUP(A449,[2]ImportationMaterialProgrammingE!B:X,23,0)</f>
        <v>SBL</v>
      </c>
      <c r="AC449" s="1" t="str">
        <f>IF(AB449="DTA TRANSP","",VLOOKUP(A449,[2]ImportationMaterialProgrammingE!$B:$V,21,0))</f>
        <v/>
      </c>
      <c r="AD449" s="1" t="s">
        <v>587</v>
      </c>
      <c r="AE449" s="1" t="e">
        <f>#N/A</f>
        <v>#N/A</v>
      </c>
      <c r="AF449" s="22">
        <f>VLOOKUP(F449,[3]Relatório!$A$1:$AK$65536,36,0)</f>
        <v>44642</v>
      </c>
      <c r="AG449" s="22">
        <v>44642</v>
      </c>
      <c r="AJ449" s="24"/>
      <c r="AK449" s="24"/>
      <c r="AL449" s="24"/>
      <c r="AM449" s="24"/>
    </row>
    <row r="450" spans="1:39" hidden="1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 t="str">
        <f>VLOOKUP(A450,[2]ImportationMaterialProgrammingE!B$3:C$1048576,2,0)</f>
        <v xml:space="preserve">540201935 </v>
      </c>
      <c r="F450" s="40">
        <v>540201935</v>
      </c>
      <c r="G450" s="3" t="s">
        <v>585</v>
      </c>
      <c r="I450" s="17" t="e">
        <f>#N/A</f>
        <v>#N/A</v>
      </c>
      <c r="J450" s="15" t="str">
        <f>IF(VLOOKUP(A450,[2]ImportationMaterialProgrammingE!B$4:U$1048576,20,0)=0,"",VLOOKUP(A450,[2]ImportationMaterialProgrammingE!B$4:U$1048576,20,0))</f>
        <v/>
      </c>
      <c r="K450" s="15" t="s">
        <v>587</v>
      </c>
      <c r="L450" s="15" t="str">
        <f>IF(VLOOKUP(A450,[2]ImportationMaterialProgrammingE!B$3:Y$1048576,24,0)&lt;&gt;"","Sim","Não")</f>
        <v>Sim</v>
      </c>
      <c r="M450" s="15" t="str">
        <f>IF(VLOOKUP(A450,[2]ImportationMaterialProgrammingE!B:X,23,0)="DTA TRANSP",VLOOKUP(A450,[2]ImportationMaterialProgrammingE!B:V,21,0),"")</f>
        <v/>
      </c>
      <c r="N450" s="15" t="str">
        <f>IF(VLOOKUP(A450,[2]ImportationMaterialProgrammingE!B:Y,24,0)=0,"",VLOOKUP(A450,[2]ImportationMaterialProgrammingE!B:Y,24,0))</f>
        <v>17/03/2022</v>
      </c>
      <c r="P450" s="3" t="e">
        <f>#N/A</f>
        <v>#N/A</v>
      </c>
      <c r="S450" s="16" t="str">
        <f>VLOOKUP(A450,[2]ImportationMaterialProgrammingE!B:AN,39,0)</f>
        <v xml:space="preserve">          </v>
      </c>
      <c r="T450" s="22" t="str">
        <f>VLOOKUP(F450,[3]Relatório!$A$1:$AK$65536,29,0)</f>
        <v/>
      </c>
      <c r="U450" s="22" t="s">
        <v>587</v>
      </c>
      <c r="V450" s="17" t="str">
        <f>VLOOKUP(A450,[2]ImportationMaterialProgrammingE!B:F,5,0)</f>
        <v/>
      </c>
      <c r="W450" s="22" t="str">
        <f>VLOOKUP(F450,[3]Relatório!$A$1:$AK$65536,33,0)</f>
        <v/>
      </c>
      <c r="X450" s="22" t="s">
        <v>587</v>
      </c>
      <c r="Y450" s="18" t="e">
        <f>#N/A</f>
        <v>#N/A</v>
      </c>
      <c r="AB450" s="15" t="str">
        <f>VLOOKUP(A450,[2]ImportationMaterialProgrammingE!B:X,23,0)</f>
        <v>DTA EADI</v>
      </c>
      <c r="AC450" s="1" t="str">
        <f>IF(AB450="DTA TRANSP","",VLOOKUP(A450,[2]ImportationMaterialProgrammingE!$B:$V,21,0))</f>
        <v/>
      </c>
      <c r="AD450" s="1" t="s">
        <v>587</v>
      </c>
      <c r="AE450" s="1" t="e">
        <f>#N/A</f>
        <v>#N/A</v>
      </c>
      <c r="AF450" s="22" t="str">
        <f>VLOOKUP(F450,[3]Relatório!$A$1:$AK$65536,36,0)</f>
        <v/>
      </c>
      <c r="AG450" s="22" t="s">
        <v>587</v>
      </c>
      <c r="AJ450" s="24"/>
      <c r="AK450" s="24"/>
      <c r="AL450" s="24"/>
      <c r="AM450" s="24"/>
    </row>
    <row r="451" spans="1:39" hidden="1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 t="str">
        <f>VLOOKUP(A451,[2]ImportationMaterialProgrammingE!B$3:C$1048576,2,0)</f>
        <v xml:space="preserve">540201937 </v>
      </c>
      <c r="F451" s="40">
        <v>540201937</v>
      </c>
      <c r="G451" s="3" t="s">
        <v>585</v>
      </c>
      <c r="I451" s="17" t="e">
        <f>#N/A</f>
        <v>#N/A</v>
      </c>
      <c r="J451" s="15" t="str">
        <f>IF(VLOOKUP(A451,[2]ImportationMaterialProgrammingE!B$4:U$1048576,20,0)=0,"",VLOOKUP(A451,[2]ImportationMaterialProgrammingE!B$4:U$1048576,20,0))</f>
        <v/>
      </c>
      <c r="K451" s="15" t="s">
        <v>587</v>
      </c>
      <c r="L451" s="15" t="str">
        <f>IF(VLOOKUP(A451,[2]ImportationMaterialProgrammingE!B$3:Y$1048576,24,0)&lt;&gt;"","Sim","Não")</f>
        <v>Sim</v>
      </c>
      <c r="M451" s="15" t="str">
        <f>IF(VLOOKUP(A451,[2]ImportationMaterialProgrammingE!B:X,23,0)="DTA TRANSP",VLOOKUP(A451,[2]ImportationMaterialProgrammingE!B:V,21,0),"")</f>
        <v/>
      </c>
      <c r="N451" s="15" t="str">
        <f>IF(VLOOKUP(A451,[2]ImportationMaterialProgrammingE!B:Y,24,0)=0,"",VLOOKUP(A451,[2]ImportationMaterialProgrammingE!B:Y,24,0))</f>
        <v>17/03/2022</v>
      </c>
      <c r="P451" s="3" t="e">
        <f>#N/A</f>
        <v>#N/A</v>
      </c>
      <c r="S451" s="16" t="str">
        <f>VLOOKUP(A451,[2]ImportationMaterialProgrammingE!B:AN,39,0)</f>
        <v xml:space="preserve">          </v>
      </c>
      <c r="T451" s="22" t="str">
        <f>VLOOKUP(F451,[3]Relatório!$A$1:$AK$65536,29,0)</f>
        <v/>
      </c>
      <c r="U451" s="22" t="s">
        <v>587</v>
      </c>
      <c r="V451" s="17" t="str">
        <f>VLOOKUP(A451,[2]ImportationMaterialProgrammingE!B:F,5,0)</f>
        <v/>
      </c>
      <c r="W451" s="22" t="str">
        <f>VLOOKUP(F451,[3]Relatório!$A$1:$AK$65536,33,0)</f>
        <v/>
      </c>
      <c r="X451" s="22" t="s">
        <v>587</v>
      </c>
      <c r="Y451" s="18" t="e">
        <f>#N/A</f>
        <v>#N/A</v>
      </c>
      <c r="Z451" s="3" t="s">
        <v>458</v>
      </c>
      <c r="AB451" s="15" t="str">
        <f>VLOOKUP(A451,[2]ImportationMaterialProgrammingE!B:X,23,0)</f>
        <v>DTA EADI</v>
      </c>
      <c r="AC451" s="1" t="str">
        <f>IF(AB451="DTA TRANSP","",VLOOKUP(A451,[2]ImportationMaterialProgrammingE!$B:$V,21,0))</f>
        <v/>
      </c>
      <c r="AD451" s="1" t="s">
        <v>587</v>
      </c>
      <c r="AE451" s="1" t="e">
        <f>#N/A</f>
        <v>#N/A</v>
      </c>
      <c r="AF451" s="22" t="str">
        <f>VLOOKUP(F451,[3]Relatório!$A$1:$AK$65536,36,0)</f>
        <v/>
      </c>
      <c r="AG451" s="22" t="s">
        <v>587</v>
      </c>
      <c r="AJ451" s="24"/>
      <c r="AK451" s="24"/>
      <c r="AL451" s="24"/>
      <c r="AM451" s="24"/>
    </row>
    <row r="452" spans="1:39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 t="str">
        <f>VLOOKUP(A452,[2]ImportationMaterialProgrammingE!B$3:C$1048576,2,0)</f>
        <v xml:space="preserve">540201947 </v>
      </c>
      <c r="F452" s="40">
        <v>540201947</v>
      </c>
      <c r="G452" s="3" t="s">
        <v>585</v>
      </c>
      <c r="I452" s="17" t="e">
        <f>#N/A</f>
        <v>#N/A</v>
      </c>
      <c r="J452" s="15" t="str">
        <f>IF(VLOOKUP(A452,[2]ImportationMaterialProgrammingE!B$4:U$1048576,20,0)=0,"",VLOOKUP(A452,[2]ImportationMaterialProgrammingE!B$4:U$1048576,20,0))</f>
        <v>15/03/2022</v>
      </c>
      <c r="K452" s="15" t="s">
        <v>620</v>
      </c>
      <c r="L452" s="15" t="str">
        <f>IF(VLOOKUP(A452,[2]ImportationMaterialProgrammingE!B$3:Y$1048576,24,0)&lt;&gt;"","Sim","Não")</f>
        <v>Não</v>
      </c>
      <c r="M452" s="15" t="str">
        <f>IF(VLOOKUP(A452,[2]ImportationMaterialProgrammingE!B:X,23,0)="DTA TRANSP",VLOOKUP(A452,[2]ImportationMaterialProgrammingE!B:V,21,0),"")</f>
        <v/>
      </c>
      <c r="N452" s="15" t="str">
        <f>IF(VLOOKUP(A452,[2]ImportationMaterialProgrammingE!B:Y,24,0)=0,"",VLOOKUP(A452,[2]ImportationMaterialProgrammingE!B:Y,24,0))</f>
        <v/>
      </c>
      <c r="P452" s="3" t="e">
        <f>#N/A</f>
        <v>#N/A</v>
      </c>
      <c r="S452" s="16" t="str">
        <f>VLOOKUP(A452,[2]ImportationMaterialProgrammingE!B:AN,39,0)</f>
        <v>2204895740</v>
      </c>
      <c r="T452" s="22">
        <f>VLOOKUP(F452,[3]Relatório!$A$1:$AK$65536,29,0)</f>
        <v>44634</v>
      </c>
      <c r="U452" s="22">
        <v>44634</v>
      </c>
      <c r="V452" s="17" t="str">
        <f>VLOOKUP(A452,[2]ImportationMaterialProgrammingE!B:F,5,0)</f>
        <v>VERDE</v>
      </c>
      <c r="W452" s="22">
        <f>VLOOKUP(F452,[3]Relatório!$A$1:$AK$65536,33,0)</f>
        <v>44635</v>
      </c>
      <c r="X452" s="22">
        <v>44635</v>
      </c>
      <c r="Y452" s="18" t="e">
        <f>#N/A</f>
        <v>#N/A</v>
      </c>
      <c r="Z452" s="3" t="s">
        <v>458</v>
      </c>
      <c r="AB452" s="15" t="str">
        <f>VLOOKUP(A452,[2]ImportationMaterialProgrammingE!B:X,23,0)</f>
        <v>FINALIZADO</v>
      </c>
      <c r="AC452" s="1" t="str">
        <f>IF(AB452="DTA TRANSP","",VLOOKUP(A452,[2]ImportationMaterialProgrammingE!$B:$V,21,0))</f>
        <v>17/03/2022</v>
      </c>
      <c r="AD452" s="1" t="s">
        <v>622</v>
      </c>
      <c r="AE452" s="1" t="e">
        <f>#N/A</f>
        <v>#N/A</v>
      </c>
      <c r="AF452" s="22">
        <f>VLOOKUP(F452,[3]Relatório!$A$1:$AK$65536,36,0)</f>
        <v>44638</v>
      </c>
      <c r="AG452" s="22">
        <v>44638</v>
      </c>
      <c r="AJ452" s="24"/>
      <c r="AK452" s="24"/>
      <c r="AL452" s="24"/>
      <c r="AM452" s="24"/>
    </row>
    <row r="453" spans="1:39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 t="str">
        <f>VLOOKUP(A453,[2]ImportationMaterialProgrammingE!B$3:C$1048576,2,0)</f>
        <v xml:space="preserve">540202155 </v>
      </c>
      <c r="F453" s="40">
        <v>540202155</v>
      </c>
      <c r="G453" s="3" t="s">
        <v>585</v>
      </c>
      <c r="I453" s="17" t="e">
        <f>#N/A</f>
        <v>#N/A</v>
      </c>
      <c r="J453" s="15" t="str">
        <f>IF(VLOOKUP(A453,[2]ImportationMaterialProgrammingE!B$4:U$1048576,20,0)=0,"",VLOOKUP(A453,[2]ImportationMaterialProgrammingE!B$4:U$1048576,20,0))</f>
        <v>11/03/2022</v>
      </c>
      <c r="K453" s="15" t="s">
        <v>607</v>
      </c>
      <c r="L453" s="15" t="str">
        <f>IF(VLOOKUP(A453,[2]ImportationMaterialProgrammingE!B$3:Y$1048576,24,0)&lt;&gt;"","Sim","Não")</f>
        <v>Não</v>
      </c>
      <c r="M453" s="15" t="str">
        <f>IF(VLOOKUP(A453,[2]ImportationMaterialProgrammingE!B:X,23,0)="DTA TRANSP",VLOOKUP(A453,[2]ImportationMaterialProgrammingE!B:V,21,0),"")</f>
        <v/>
      </c>
      <c r="N453" s="15" t="str">
        <f>IF(VLOOKUP(A453,[2]ImportationMaterialProgrammingE!B:Y,24,0)=0,"",VLOOKUP(A453,[2]ImportationMaterialProgrammingE!B:Y,24,0))</f>
        <v/>
      </c>
      <c r="P453" s="3" t="e">
        <f>#N/A</f>
        <v>#N/A</v>
      </c>
      <c r="R453" s="3" t="s">
        <v>456</v>
      </c>
      <c r="S453" s="16" t="str">
        <f>VLOOKUP(A453,[2]ImportationMaterialProgrammingE!B:AN,39,0)</f>
        <v>2204463689</v>
      </c>
      <c r="T453" s="22">
        <f>VLOOKUP(F453,[3]Relatório!$A$1:$AK$65536,29,0)</f>
        <v>44628</v>
      </c>
      <c r="U453" s="22">
        <v>44628</v>
      </c>
      <c r="V453" s="17" t="str">
        <f>VLOOKUP(A453,[2]ImportationMaterialProgrammingE!B:F,5,0)</f>
        <v>VERDE</v>
      </c>
      <c r="W453" s="22">
        <f>VLOOKUP(F453,[3]Relatório!$A$1:$AK$65536,33,0)</f>
        <v>44629</v>
      </c>
      <c r="X453" s="22">
        <v>44629</v>
      </c>
      <c r="Y453" s="18" t="e">
        <f>#N/A</f>
        <v>#N/A</v>
      </c>
      <c r="AB453" s="15" t="str">
        <f>VLOOKUP(A453,[2]ImportationMaterialProgrammingE!B:X,23,0)</f>
        <v>FINALIZADO</v>
      </c>
      <c r="AC453" s="1" t="str">
        <f>IF(AB453="DTA TRANSP","",VLOOKUP(A453,[2]ImportationMaterialProgrammingE!$B:$V,21,0))</f>
        <v>11/03/2022</v>
      </c>
      <c r="AD453" s="1" t="s">
        <v>607</v>
      </c>
      <c r="AE453" s="1" t="e">
        <f>#N/A</f>
        <v>#N/A</v>
      </c>
      <c r="AF453" s="22">
        <f>VLOOKUP(F453,[3]Relatório!$A$1:$AK$65536,36,0)</f>
        <v>44630</v>
      </c>
      <c r="AG453" s="22">
        <v>44630</v>
      </c>
      <c r="AH453" s="3" t="s">
        <v>457</v>
      </c>
      <c r="AJ453" s="24"/>
      <c r="AK453" s="24"/>
      <c r="AL453" s="24"/>
      <c r="AM453" s="24"/>
    </row>
    <row r="454" spans="1:39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 t="str">
        <f>VLOOKUP(A454,[2]ImportationMaterialProgrammingE!B$3:C$1048576,2,0)</f>
        <v xml:space="preserve">540201953 </v>
      </c>
      <c r="F454" s="40">
        <v>540201953</v>
      </c>
      <c r="G454" s="3" t="s">
        <v>585</v>
      </c>
      <c r="I454" s="17" t="e">
        <f>#N/A</f>
        <v>#N/A</v>
      </c>
      <c r="J454" s="15" t="str">
        <f>IF(VLOOKUP(A454,[2]ImportationMaterialProgrammingE!B$4:U$1048576,20,0)=0,"",VLOOKUP(A454,[2]ImportationMaterialProgrammingE!B$4:U$1048576,20,0))</f>
        <v>10/03/2022</v>
      </c>
      <c r="K454" s="15" t="s">
        <v>610</v>
      </c>
      <c r="L454" s="15" t="str">
        <f>IF(VLOOKUP(A454,[2]ImportationMaterialProgrammingE!B$3:Y$1048576,24,0)&lt;&gt;"","Sim","Não")</f>
        <v>Não</v>
      </c>
      <c r="M454" s="15" t="str">
        <f>IF(VLOOKUP(A454,[2]ImportationMaterialProgrammingE!B:X,23,0)="DTA TRANSP",VLOOKUP(A454,[2]ImportationMaterialProgrammingE!B:V,21,0),"")</f>
        <v/>
      </c>
      <c r="N454" s="15" t="str">
        <f>IF(VLOOKUP(A454,[2]ImportationMaterialProgrammingE!B:Y,24,0)=0,"",VLOOKUP(A454,[2]ImportationMaterialProgrammingE!B:Y,24,0))</f>
        <v/>
      </c>
      <c r="P454" s="3" t="e">
        <f>#N/A</f>
        <v>#N/A</v>
      </c>
      <c r="S454" s="16" t="str">
        <f>VLOOKUP(A454,[2]ImportationMaterialProgrammingE!B:AN,39,0)</f>
        <v>2204571414</v>
      </c>
      <c r="T454" s="22">
        <f>VLOOKUP(F454,[3]Relatório!$A$1:$AK$65536,29,0)</f>
        <v>44629</v>
      </c>
      <c r="U454" s="22">
        <v>44629</v>
      </c>
      <c r="V454" s="17" t="str">
        <f>VLOOKUP(A454,[2]ImportationMaterialProgrammingE!B:F,5,0)</f>
        <v>VERDE</v>
      </c>
      <c r="W454" s="22">
        <f>VLOOKUP(F454,[3]Relatório!$A$1:$AK$65536,33,0)</f>
        <v>44630</v>
      </c>
      <c r="X454" s="22">
        <v>44630</v>
      </c>
      <c r="Y454" s="18" t="e">
        <f>#N/A</f>
        <v>#N/A</v>
      </c>
      <c r="AB454" s="15" t="str">
        <f>VLOOKUP(A454,[2]ImportationMaterialProgrammingE!B:X,23,0)</f>
        <v>FINALIZADO</v>
      </c>
      <c r="AC454" s="1" t="str">
        <f>IF(AB454="DTA TRANSP","",VLOOKUP(A454,[2]ImportationMaterialProgrammingE!$B:$V,21,0))</f>
        <v>09/03/2022</v>
      </c>
      <c r="AD454" s="1" t="s">
        <v>609</v>
      </c>
      <c r="AE454" s="1" t="e">
        <f>#N/A</f>
        <v>#N/A</v>
      </c>
      <c r="AF454" s="22">
        <f>VLOOKUP(F454,[3]Relatório!$A$1:$AK$65536,36,0)</f>
        <v>44630</v>
      </c>
      <c r="AG454" s="22">
        <v>44630</v>
      </c>
      <c r="AH454" s="3" t="s">
        <v>457</v>
      </c>
      <c r="AJ454" s="24"/>
      <c r="AK454" s="24"/>
      <c r="AL454" s="24"/>
      <c r="AM454" s="24"/>
    </row>
    <row r="455" spans="1:39" hidden="1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 t="str">
        <f>VLOOKUP(A455,[2]ImportationMaterialProgrammingE!B$3:C$1048576,2,0)</f>
        <v xml:space="preserve">540201940 </v>
      </c>
      <c r="F455" s="40">
        <v>540201940</v>
      </c>
      <c r="G455" s="3" t="s">
        <v>585</v>
      </c>
      <c r="I455" s="17" t="e">
        <f>#N/A</f>
        <v>#N/A</v>
      </c>
      <c r="J455" s="15" t="str">
        <f>IF(VLOOKUP(A455,[2]ImportationMaterialProgrammingE!B$4:U$1048576,20,0)=0,"",VLOOKUP(A455,[2]ImportationMaterialProgrammingE!B$4:U$1048576,20,0))</f>
        <v/>
      </c>
      <c r="K455" s="15" t="s">
        <v>587</v>
      </c>
      <c r="L455" s="15" t="str">
        <f>IF(VLOOKUP(A455,[2]ImportationMaterialProgrammingE!B$3:Y$1048576,24,0)&lt;&gt;"","Sim","Não")</f>
        <v>Sim</v>
      </c>
      <c r="M455" s="15" t="str">
        <f>IF(VLOOKUP(A455,[2]ImportationMaterialProgrammingE!B:X,23,0)="DTA TRANSP",VLOOKUP(A455,[2]ImportationMaterialProgrammingE!B:V,21,0),"")</f>
        <v/>
      </c>
      <c r="N455" s="15" t="str">
        <f>IF(VLOOKUP(A455,[2]ImportationMaterialProgrammingE!B:Y,24,0)=0,"",VLOOKUP(A455,[2]ImportationMaterialProgrammingE!B:Y,24,0))</f>
        <v>17/03/2022</v>
      </c>
      <c r="P455" s="3" t="e">
        <f>#N/A</f>
        <v>#N/A</v>
      </c>
      <c r="S455" s="16" t="str">
        <f>VLOOKUP(A455,[2]ImportationMaterialProgrammingE!B:AN,39,0)</f>
        <v xml:space="preserve">          </v>
      </c>
      <c r="T455" s="22" t="str">
        <f>VLOOKUP(F455,[3]Relatório!$A$1:$AK$65536,29,0)</f>
        <v/>
      </c>
      <c r="U455" s="22" t="s">
        <v>587</v>
      </c>
      <c r="V455" s="17" t="str">
        <f>VLOOKUP(A455,[2]ImportationMaterialProgrammingE!B:F,5,0)</f>
        <v/>
      </c>
      <c r="W455" s="22" t="str">
        <f>VLOOKUP(F455,[3]Relatório!$A$1:$AK$65536,33,0)</f>
        <v/>
      </c>
      <c r="X455" s="22" t="s">
        <v>587</v>
      </c>
      <c r="Y455" s="18" t="e">
        <f>#N/A</f>
        <v>#N/A</v>
      </c>
      <c r="AB455" s="15" t="str">
        <f>VLOOKUP(A455,[2]ImportationMaterialProgrammingE!B:X,23,0)</f>
        <v>DTA EADI</v>
      </c>
      <c r="AC455" s="1" t="str">
        <f>IF(AB455="DTA TRANSP","",VLOOKUP(A455,[2]ImportationMaterialProgrammingE!$B:$V,21,0))</f>
        <v>21/03/2022</v>
      </c>
      <c r="AD455" s="1" t="s">
        <v>612</v>
      </c>
      <c r="AE455" s="1" t="e">
        <f>#N/A</f>
        <v>#N/A</v>
      </c>
      <c r="AF455" s="22" t="str">
        <f>VLOOKUP(F455,[3]Relatório!$A$1:$AK$65536,36,0)</f>
        <v/>
      </c>
      <c r="AG455" s="22" t="s">
        <v>587</v>
      </c>
      <c r="AJ455" s="24"/>
      <c r="AK455" s="24"/>
      <c r="AL455" s="24"/>
      <c r="AM455" s="24"/>
    </row>
    <row r="456" spans="1:39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 t="str">
        <f>VLOOKUP(A456,[2]ImportationMaterialProgrammingE!B$3:C$1048576,2,0)</f>
        <v xml:space="preserve">540201946 </v>
      </c>
      <c r="F456" s="40">
        <v>540201946</v>
      </c>
      <c r="G456" s="3" t="s">
        <v>585</v>
      </c>
      <c r="I456" s="17" t="e">
        <f>#N/A</f>
        <v>#N/A</v>
      </c>
      <c r="J456" s="15" t="str">
        <f>IF(VLOOKUP(A456,[2]ImportationMaterialProgrammingE!B$4:U$1048576,20,0)=0,"",VLOOKUP(A456,[2]ImportationMaterialProgrammingE!B$4:U$1048576,20,0))</f>
        <v>11/03/2022</v>
      </c>
      <c r="K456" s="15" t="s">
        <v>607</v>
      </c>
      <c r="L456" s="15" t="str">
        <f>IF(VLOOKUP(A456,[2]ImportationMaterialProgrammingE!B$3:Y$1048576,24,0)&lt;&gt;"","Sim","Não")</f>
        <v>Não</v>
      </c>
      <c r="M456" s="15" t="str">
        <f>IF(VLOOKUP(A456,[2]ImportationMaterialProgrammingE!B:X,23,0)="DTA TRANSP",VLOOKUP(A456,[2]ImportationMaterialProgrammingE!B:V,21,0),"")</f>
        <v/>
      </c>
      <c r="N456" s="15" t="str">
        <f>IF(VLOOKUP(A456,[2]ImportationMaterialProgrammingE!B:Y,24,0)=0,"",VLOOKUP(A456,[2]ImportationMaterialProgrammingE!B:Y,24,0))</f>
        <v/>
      </c>
      <c r="P456" s="3" t="e">
        <f>#N/A</f>
        <v>#N/A</v>
      </c>
      <c r="S456" s="16" t="str">
        <f>VLOOKUP(A456,[2]ImportationMaterialProgrammingE!B:AN,39,0)</f>
        <v>2204731578</v>
      </c>
      <c r="T456" s="22">
        <f>VLOOKUP(F456,[3]Relatório!$A$1:$AK$65536,29,0)</f>
        <v>44631</v>
      </c>
      <c r="U456" s="22">
        <v>44631</v>
      </c>
      <c r="V456" s="17" t="str">
        <f>VLOOKUP(A456,[2]ImportationMaterialProgrammingE!B:F,5,0)</f>
        <v>VERDE</v>
      </c>
      <c r="W456" s="22">
        <f>VLOOKUP(F456,[3]Relatório!$A$1:$AK$65536,33,0)</f>
        <v>44631</v>
      </c>
      <c r="X456" s="22">
        <v>44631</v>
      </c>
      <c r="Y456" s="18" t="e">
        <f>#N/A</f>
        <v>#N/A</v>
      </c>
      <c r="Z456" s="3" t="s">
        <v>458</v>
      </c>
      <c r="AB456" s="15" t="str">
        <f>VLOOKUP(A456,[2]ImportationMaterialProgrammingE!B:X,23,0)</f>
        <v>FINALIZADO</v>
      </c>
      <c r="AC456" s="1" t="str">
        <f>IF(AB456="DTA TRANSP","",VLOOKUP(A456,[2]ImportationMaterialProgrammingE!$B:$V,21,0))</f>
        <v>11/03/2022</v>
      </c>
      <c r="AD456" s="1" t="s">
        <v>607</v>
      </c>
      <c r="AE456" s="1" t="e">
        <f>#N/A</f>
        <v>#N/A</v>
      </c>
      <c r="AF456" s="22">
        <f>VLOOKUP(F456,[3]Relatório!$A$1:$AK$65536,36,0)</f>
        <v>44631</v>
      </c>
      <c r="AG456" s="22">
        <v>44631</v>
      </c>
      <c r="AH456" s="3" t="s">
        <v>457</v>
      </c>
      <c r="AJ456" s="24"/>
      <c r="AK456" s="24"/>
      <c r="AL456" s="24"/>
      <c r="AM456" s="24"/>
    </row>
    <row r="457" spans="1:39" hidden="1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 t="str">
        <f>VLOOKUP(A457,[2]ImportationMaterialProgrammingE!B$3:C$1048576,2,0)</f>
        <v xml:space="preserve">540201938 </v>
      </c>
      <c r="F457" s="40">
        <v>540201938</v>
      </c>
      <c r="G457" s="3" t="s">
        <v>585</v>
      </c>
      <c r="I457" s="17" t="e">
        <f>#N/A</f>
        <v>#N/A</v>
      </c>
      <c r="J457" s="15" t="str">
        <f>IF(VLOOKUP(A457,[2]ImportationMaterialProgrammingE!B$4:U$1048576,20,0)=0,"",VLOOKUP(A457,[2]ImportationMaterialProgrammingE!B$4:U$1048576,20,0))</f>
        <v/>
      </c>
      <c r="K457" s="15" t="s">
        <v>587</v>
      </c>
      <c r="L457" s="15" t="str">
        <f>IF(VLOOKUP(A457,[2]ImportationMaterialProgrammingE!B$3:Y$1048576,24,0)&lt;&gt;"","Sim","Não")</f>
        <v>Não</v>
      </c>
      <c r="M457" s="15" t="str">
        <f>IF(VLOOKUP(A457,[2]ImportationMaterialProgrammingE!B:X,23,0)="DTA TRANSP",VLOOKUP(A457,[2]ImportationMaterialProgrammingE!B:V,21,0),"")</f>
        <v>21/03/2022</v>
      </c>
      <c r="N457" s="15" t="str">
        <f>IF(VLOOKUP(A457,[2]ImportationMaterialProgrammingE!B:Y,24,0)=0,"",VLOOKUP(A457,[2]ImportationMaterialProgrammingE!B:Y,24,0))</f>
        <v/>
      </c>
      <c r="P457" s="3" t="e">
        <f>#N/A</f>
        <v>#N/A</v>
      </c>
      <c r="S457" s="16" t="str">
        <f>VLOOKUP(A457,[2]ImportationMaterialProgrammingE!B:AN,39,0)</f>
        <v xml:space="preserve">          </v>
      </c>
      <c r="T457" s="22">
        <f>VLOOKUP(F457,[3]Relatório!$A$1:$AK$65536,29,0)</f>
        <v>44634</v>
      </c>
      <c r="U457" s="22">
        <v>44634</v>
      </c>
      <c r="V457" s="17" t="str">
        <f>VLOOKUP(A457,[2]ImportationMaterialProgrammingE!B:F,5,0)</f>
        <v/>
      </c>
      <c r="W457" s="22">
        <f>VLOOKUP(F457,[3]Relatório!$A$1:$AK$65536,33,0)</f>
        <v>44634</v>
      </c>
      <c r="X457" s="22">
        <v>44634</v>
      </c>
      <c r="Y457" s="18" t="e">
        <f>#N/A</f>
        <v>#N/A</v>
      </c>
      <c r="Z457" s="3" t="s">
        <v>458</v>
      </c>
      <c r="AB457" s="15" t="str">
        <f>VLOOKUP(A457,[2]ImportationMaterialProgrammingE!B:X,23,0)</f>
        <v>DTA TRANSP</v>
      </c>
      <c r="AC457" s="1" t="str">
        <f>IF(AB457="DTA TRANSP","",VLOOKUP(A457,[2]ImportationMaterialProgrammingE!$B:$V,21,0))</f>
        <v/>
      </c>
      <c r="AD457" s="1" t="s">
        <v>587</v>
      </c>
      <c r="AE457" s="1" t="e">
        <f>#N/A</f>
        <v>#N/A</v>
      </c>
      <c r="AF457" s="22" t="str">
        <f>VLOOKUP(F457,[3]Relatório!$A$1:$AK$65536,36,0)</f>
        <v/>
      </c>
      <c r="AG457" s="22" t="s">
        <v>587</v>
      </c>
      <c r="AJ457" s="24"/>
      <c r="AK457" s="24"/>
      <c r="AL457" s="24"/>
      <c r="AM457" s="24"/>
    </row>
    <row r="458" spans="1:39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 t="str">
        <f>VLOOKUP(A458,[2]ImportationMaterialProgrammingE!B$3:C$1048576,2,0)</f>
        <v xml:space="preserve">540201943 </v>
      </c>
      <c r="F458" s="40">
        <v>540201943</v>
      </c>
      <c r="G458" s="3" t="s">
        <v>585</v>
      </c>
      <c r="I458" s="17" t="e">
        <f>#N/A</f>
        <v>#N/A</v>
      </c>
      <c r="J458" s="15" t="str">
        <f>IF(VLOOKUP(A458,[2]ImportationMaterialProgrammingE!B$4:U$1048576,20,0)=0,"",VLOOKUP(A458,[2]ImportationMaterialProgrammingE!B$4:U$1048576,20,0))</f>
        <v>04/03/2022</v>
      </c>
      <c r="K458" s="15" t="s">
        <v>611</v>
      </c>
      <c r="L458" s="15" t="str">
        <f>IF(VLOOKUP(A458,[2]ImportationMaterialProgrammingE!B$3:Y$1048576,24,0)&lt;&gt;"","Sim","Não")</f>
        <v>Não</v>
      </c>
      <c r="M458" s="15" t="str">
        <f>IF(VLOOKUP(A458,[2]ImportationMaterialProgrammingE!B:X,23,0)="DTA TRANSP",VLOOKUP(A458,[2]ImportationMaterialProgrammingE!B:V,21,0),"")</f>
        <v/>
      </c>
      <c r="N458" s="15" t="str">
        <f>IF(VLOOKUP(A458,[2]ImportationMaterialProgrammingE!B:Y,24,0)=0,"",VLOOKUP(A458,[2]ImportationMaterialProgrammingE!B:Y,24,0))</f>
        <v/>
      </c>
      <c r="P458" s="3" t="e">
        <f>#N/A</f>
        <v>#N/A</v>
      </c>
      <c r="S458" s="16" t="str">
        <f>VLOOKUP(A458,[2]ImportationMaterialProgrammingE!B:AN,39,0)</f>
        <v>2204836353</v>
      </c>
      <c r="T458" s="22">
        <f>VLOOKUP(F458,[3]Relatório!$A$1:$AK$65536,29,0)</f>
        <v>44634</v>
      </c>
      <c r="U458" s="22">
        <v>44634</v>
      </c>
      <c r="V458" s="17" t="str">
        <f>VLOOKUP(A458,[2]ImportationMaterialProgrammingE!B:F,5,0)</f>
        <v>VERDE</v>
      </c>
      <c r="W458" s="22">
        <f>VLOOKUP(F458,[3]Relatório!$A$1:$AK$65536,33,0)</f>
        <v>44634</v>
      </c>
      <c r="X458" s="22">
        <v>44634</v>
      </c>
      <c r="Y458" s="18" t="e">
        <f>#N/A</f>
        <v>#N/A</v>
      </c>
      <c r="Z458" s="3" t="s">
        <v>458</v>
      </c>
      <c r="AB458" s="15" t="str">
        <f>VLOOKUP(A458,[2]ImportationMaterialProgrammingE!B:X,23,0)</f>
        <v>FINALIZADO</v>
      </c>
      <c r="AC458" s="1" t="str">
        <f>IF(AB458="DTA TRANSP","",VLOOKUP(A458,[2]ImportationMaterialProgrammingE!$B:$V,21,0))</f>
        <v>14/03/2022</v>
      </c>
      <c r="AD458" s="1" t="s">
        <v>631</v>
      </c>
      <c r="AE458" s="1" t="e">
        <f>#N/A</f>
        <v>#N/A</v>
      </c>
      <c r="AF458" s="22">
        <f>VLOOKUP(F458,[3]Relatório!$A$1:$AK$65536,36,0)</f>
        <v>44634</v>
      </c>
      <c r="AG458" s="22">
        <v>44634</v>
      </c>
      <c r="AH458" s="3" t="s">
        <v>457</v>
      </c>
      <c r="AJ458" s="24"/>
      <c r="AK458" s="24"/>
      <c r="AL458" s="24"/>
      <c r="AM458" s="24"/>
    </row>
    <row r="459" spans="1:39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 t="str">
        <f>VLOOKUP(A459,[2]ImportationMaterialProgrammingE!B$3:C$1048576,2,0)</f>
        <v xml:space="preserve">540201761 </v>
      </c>
      <c r="F459" s="40">
        <v>540201761</v>
      </c>
      <c r="G459" s="3" t="s">
        <v>585</v>
      </c>
      <c r="I459" s="17" t="e">
        <f>#N/A</f>
        <v>#N/A</v>
      </c>
      <c r="J459" s="15" t="str">
        <f>IF(VLOOKUP(A459,[2]ImportationMaterialProgrammingE!B$4:U$1048576,20,0)=0,"",VLOOKUP(A459,[2]ImportationMaterialProgrammingE!B$4:U$1048576,20,0))</f>
        <v>15/03/2022</v>
      </c>
      <c r="K459" s="15" t="s">
        <v>620</v>
      </c>
      <c r="L459" s="15" t="str">
        <f>IF(VLOOKUP(A459,[2]ImportationMaterialProgrammingE!B$3:Y$1048576,24,0)&lt;&gt;"","Sim","Não")</f>
        <v>Não</v>
      </c>
      <c r="M459" s="15" t="str">
        <f>IF(VLOOKUP(A459,[2]ImportationMaterialProgrammingE!B:X,23,0)="DTA TRANSP",VLOOKUP(A459,[2]ImportationMaterialProgrammingE!B:V,21,0),"")</f>
        <v/>
      </c>
      <c r="N459" s="15" t="str">
        <f>IF(VLOOKUP(A459,[2]ImportationMaterialProgrammingE!B:Y,24,0)=0,"",VLOOKUP(A459,[2]ImportationMaterialProgrammingE!B:Y,24,0))</f>
        <v/>
      </c>
      <c r="P459" s="3" t="e">
        <f>#N/A</f>
        <v>#N/A</v>
      </c>
      <c r="S459" s="16" t="str">
        <f>VLOOKUP(A459,[2]ImportationMaterialProgrammingE!B:AN,39,0)</f>
        <v>2204531480</v>
      </c>
      <c r="T459" s="22">
        <f>VLOOKUP(F459,[3]Relatório!$A$1:$AK$65536,29,0)</f>
        <v>44629</v>
      </c>
      <c r="U459" s="22">
        <v>44629</v>
      </c>
      <c r="V459" s="17" t="str">
        <f>VLOOKUP(A459,[2]ImportationMaterialProgrammingE!B:F,5,0)</f>
        <v>VERDE</v>
      </c>
      <c r="W459" s="22">
        <f>VLOOKUP(F459,[3]Relatório!$A$1:$AK$65536,33,0)</f>
        <v>44629</v>
      </c>
      <c r="X459" s="22">
        <v>44629</v>
      </c>
      <c r="Y459" s="18" t="e">
        <f>#N/A</f>
        <v>#N/A</v>
      </c>
      <c r="AB459" s="15" t="str">
        <f>VLOOKUP(A459,[2]ImportationMaterialProgrammingE!B:X,23,0)</f>
        <v>FINALIZADO</v>
      </c>
      <c r="AC459" s="1" t="str">
        <f>IF(AB459="DTA TRANSP","",VLOOKUP(A459,[2]ImportationMaterialProgrammingE!$B:$V,21,0))</f>
        <v>16/03/2022</v>
      </c>
      <c r="AD459" s="1" t="s">
        <v>630</v>
      </c>
      <c r="AE459" s="1" t="e">
        <f>#N/A</f>
        <v>#N/A</v>
      </c>
      <c r="AF459" s="22">
        <f>VLOOKUP(F459,[3]Relatório!$A$1:$AK$65536,36,0)</f>
        <v>44635</v>
      </c>
      <c r="AG459" s="22">
        <v>44635</v>
      </c>
      <c r="AJ459" s="24"/>
      <c r="AK459" s="24"/>
      <c r="AL459" s="24"/>
      <c r="AM459" s="24"/>
    </row>
    <row r="460" spans="1:39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 t="str">
        <f>VLOOKUP(A460,[2]ImportationMaterialProgrammingE!B$3:C$1048576,2,0)</f>
        <v xml:space="preserve">540201941 </v>
      </c>
      <c r="F460" s="40">
        <v>540201941</v>
      </c>
      <c r="G460" s="3" t="s">
        <v>585</v>
      </c>
      <c r="I460" s="17" t="e">
        <f>#N/A</f>
        <v>#N/A</v>
      </c>
      <c r="J460" s="15" t="str">
        <f>IF(VLOOKUP(A460,[2]ImportationMaterialProgrammingE!B$4:U$1048576,20,0)=0,"",VLOOKUP(A460,[2]ImportationMaterialProgrammingE!B$4:U$1048576,20,0))</f>
        <v/>
      </c>
      <c r="K460" s="15" t="s">
        <v>587</v>
      </c>
      <c r="L460" s="15" t="str">
        <f>IF(VLOOKUP(A460,[2]ImportationMaterialProgrammingE!B$3:Y$1048576,24,0)&lt;&gt;"","Sim","Não")</f>
        <v>Não</v>
      </c>
      <c r="M460" s="15" t="str">
        <f>IF(VLOOKUP(A460,[2]ImportationMaterialProgrammingE!B:X,23,0)="DTA TRANSP",VLOOKUP(A460,[2]ImportationMaterialProgrammingE!B:V,21,0),"")</f>
        <v/>
      </c>
      <c r="N460" s="15" t="str">
        <f>IF(VLOOKUP(A460,[2]ImportationMaterialProgrammingE!B:Y,24,0)=0,"",VLOOKUP(A460,[2]ImportationMaterialProgrammingE!B:Y,24,0))</f>
        <v/>
      </c>
      <c r="P460" s="3" t="e">
        <f>#N/A</f>
        <v>#N/A</v>
      </c>
      <c r="S460" s="16" t="str">
        <f>VLOOKUP(A460,[2]ImportationMaterialProgrammingE!B:AN,39,0)</f>
        <v>2204842299</v>
      </c>
      <c r="T460" s="22">
        <f>VLOOKUP(F460,[3]Relatório!$A$1:$AK$65536,29,0)</f>
        <v>44634</v>
      </c>
      <c r="U460" s="22">
        <v>44634</v>
      </c>
      <c r="V460" s="17" t="str">
        <f>VLOOKUP(A460,[2]ImportationMaterialProgrammingE!B:F,5,0)</f>
        <v>VERDE</v>
      </c>
      <c r="W460" s="22">
        <f>VLOOKUP(F460,[3]Relatório!$A$1:$AK$65536,33,0)</f>
        <v>44634</v>
      </c>
      <c r="X460" s="22">
        <v>44634</v>
      </c>
      <c r="Y460" s="18" t="e">
        <f>#N/A</f>
        <v>#N/A</v>
      </c>
      <c r="Z460" s="3" t="s">
        <v>458</v>
      </c>
      <c r="AB460" s="15" t="str">
        <f>VLOOKUP(A460,[2]ImportationMaterialProgrammingE!B:X,23,0)</f>
        <v/>
      </c>
      <c r="AC460" s="1" t="str">
        <f>IF(AB460="DTA TRANSP","",VLOOKUP(A460,[2]ImportationMaterialProgrammingE!$B:$V,21,0))</f>
        <v/>
      </c>
      <c r="AD460" s="1" t="s">
        <v>587</v>
      </c>
      <c r="AE460" s="1" t="e">
        <f>#N/A</f>
        <v>#N/A</v>
      </c>
      <c r="AF460" s="22">
        <f>VLOOKUP(F460,[3]Relatório!$A$1:$AK$65536,36,0)</f>
        <v>44634</v>
      </c>
      <c r="AG460" s="22">
        <v>44634</v>
      </c>
      <c r="AJ460" s="24"/>
      <c r="AK460" s="24"/>
      <c r="AL460" s="24"/>
      <c r="AM460" s="24"/>
    </row>
    <row r="461" spans="1:39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 t="str">
        <f>VLOOKUP(A461,[2]ImportationMaterialProgrammingE!B$3:C$1048576,2,0)</f>
        <v xml:space="preserve">540201949 </v>
      </c>
      <c r="F461" s="40">
        <v>540201949</v>
      </c>
      <c r="G461" s="3" t="s">
        <v>585</v>
      </c>
      <c r="I461" s="17" t="e">
        <f>#N/A</f>
        <v>#N/A</v>
      </c>
      <c r="J461" s="15" t="str">
        <f>IF(VLOOKUP(A461,[2]ImportationMaterialProgrammingE!B$4:U$1048576,20,0)=0,"",VLOOKUP(A461,[2]ImportationMaterialProgrammingE!B$4:U$1048576,20,0))</f>
        <v>18/03/2022</v>
      </c>
      <c r="K461" s="15" t="s">
        <v>617</v>
      </c>
      <c r="L461" s="15" t="str">
        <f>IF(VLOOKUP(A461,[2]ImportationMaterialProgrammingE!B$3:Y$1048576,24,0)&lt;&gt;"","Sim","Não")</f>
        <v>Não</v>
      </c>
      <c r="M461" s="15" t="str">
        <f>IF(VLOOKUP(A461,[2]ImportationMaterialProgrammingE!B:X,23,0)="DTA TRANSP",VLOOKUP(A461,[2]ImportationMaterialProgrammingE!B:V,21,0),"")</f>
        <v/>
      </c>
      <c r="N461" s="15" t="str">
        <f>IF(VLOOKUP(A461,[2]ImportationMaterialProgrammingE!B:Y,24,0)=0,"",VLOOKUP(A461,[2]ImportationMaterialProgrammingE!B:Y,24,0))</f>
        <v/>
      </c>
      <c r="P461" s="3" t="e">
        <f>#N/A</f>
        <v>#N/A</v>
      </c>
      <c r="S461" s="16" t="str">
        <f>VLOOKUP(A461,[2]ImportationMaterialProgrammingE!B:AN,39,0)</f>
        <v>2204628700</v>
      </c>
      <c r="T461" s="22">
        <f>VLOOKUP(F461,[3]Relatório!$A$1:$AK$65536,29,0)</f>
        <v>44630</v>
      </c>
      <c r="U461" s="22">
        <v>44630</v>
      </c>
      <c r="V461" s="17" t="str">
        <f>VLOOKUP(A461,[2]ImportationMaterialProgrammingE!B:F,5,0)</f>
        <v>VERDE</v>
      </c>
      <c r="W461" s="22">
        <f>VLOOKUP(F461,[3]Relatório!$A$1:$AK$65536,33,0)</f>
        <v>44630</v>
      </c>
      <c r="X461" s="22">
        <v>44630</v>
      </c>
      <c r="Y461" s="18" t="e">
        <f>#N/A</f>
        <v>#N/A</v>
      </c>
      <c r="Z461" s="3" t="s">
        <v>458</v>
      </c>
      <c r="AB461" s="15" t="str">
        <f>VLOOKUP(A461,[2]ImportationMaterialProgrammingE!B:X,23,0)</f>
        <v>SBL</v>
      </c>
      <c r="AC461" s="1" t="str">
        <f>IF(AB461="DTA TRANSP","",VLOOKUP(A461,[2]ImportationMaterialProgrammingE!$B:$V,21,0))</f>
        <v>18/03/2022</v>
      </c>
      <c r="AD461" s="1" t="s">
        <v>617</v>
      </c>
      <c r="AE461" s="1" t="e">
        <f>#N/A</f>
        <v>#N/A</v>
      </c>
      <c r="AF461" s="22">
        <f>VLOOKUP(F461,[3]Relatório!$A$1:$AK$65536,36,0)</f>
        <v>44637</v>
      </c>
      <c r="AG461" s="22">
        <v>44637</v>
      </c>
      <c r="AJ461" s="24"/>
      <c r="AK461" s="24"/>
      <c r="AL461" s="24"/>
      <c r="AM461" s="24"/>
    </row>
    <row r="462" spans="1:39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 t="str">
        <f>VLOOKUP(A462,[2]ImportationMaterialProgrammingE!B$3:C$1048576,2,0)</f>
        <v xml:space="preserve">540201955 </v>
      </c>
      <c r="F462" s="40">
        <v>540201955</v>
      </c>
      <c r="G462" s="3" t="s">
        <v>585</v>
      </c>
      <c r="I462" s="17" t="e">
        <f>#N/A</f>
        <v>#N/A</v>
      </c>
      <c r="J462" s="15" t="str">
        <f>IF(VLOOKUP(A462,[2]ImportationMaterialProgrammingE!B$4:U$1048576,20,0)=0,"",VLOOKUP(A462,[2]ImportationMaterialProgrammingE!B$4:U$1048576,20,0))</f>
        <v>14/03/2022</v>
      </c>
      <c r="K462" s="15" t="s">
        <v>631</v>
      </c>
      <c r="L462" s="15" t="str">
        <f>IF(VLOOKUP(A462,[2]ImportationMaterialProgrammingE!B$3:Y$1048576,24,0)&lt;&gt;"","Sim","Não")</f>
        <v>Não</v>
      </c>
      <c r="M462" s="15" t="str">
        <f>IF(VLOOKUP(A462,[2]ImportationMaterialProgrammingE!B:X,23,0)="DTA TRANSP",VLOOKUP(A462,[2]ImportationMaterialProgrammingE!B:V,21,0),"")</f>
        <v/>
      </c>
      <c r="N462" s="15" t="str">
        <f>IF(VLOOKUP(A462,[2]ImportationMaterialProgrammingE!B:Y,24,0)=0,"",VLOOKUP(A462,[2]ImportationMaterialProgrammingE!B:Y,24,0))</f>
        <v/>
      </c>
      <c r="P462" s="3" t="e">
        <f>#N/A</f>
        <v>#N/A</v>
      </c>
      <c r="S462" s="16" t="str">
        <f>VLOOKUP(A462,[2]ImportationMaterialProgrammingE!B:AN,39,0)</f>
        <v>2204837724</v>
      </c>
      <c r="T462" s="22">
        <f>VLOOKUP(F462,[3]Relatório!$A$1:$AK$65536,29,0)</f>
        <v>44634</v>
      </c>
      <c r="U462" s="22">
        <v>44634</v>
      </c>
      <c r="V462" s="17" t="str">
        <f>VLOOKUP(A462,[2]ImportationMaterialProgrammingE!B:F,5,0)</f>
        <v>VERDE</v>
      </c>
      <c r="W462" s="22">
        <f>VLOOKUP(F462,[3]Relatório!$A$1:$AK$65536,33,0)</f>
        <v>44634</v>
      </c>
      <c r="X462" s="22">
        <v>44634</v>
      </c>
      <c r="Y462" s="18" t="e">
        <f>#N/A</f>
        <v>#N/A</v>
      </c>
      <c r="Z462" s="3" t="s">
        <v>458</v>
      </c>
      <c r="AB462" s="15" t="str">
        <f>VLOOKUP(A462,[2]ImportationMaterialProgrammingE!B:X,23,0)</f>
        <v>FINALIZADO</v>
      </c>
      <c r="AC462" s="1" t="str">
        <f>IF(AB462="DTA TRANSP","",VLOOKUP(A462,[2]ImportationMaterialProgrammingE!$B:$V,21,0))</f>
        <v>14/03/2022</v>
      </c>
      <c r="AD462" s="1" t="s">
        <v>631</v>
      </c>
      <c r="AE462" s="1" t="e">
        <f>#N/A</f>
        <v>#N/A</v>
      </c>
      <c r="AF462" s="22">
        <f>VLOOKUP(F462,[3]Relatório!$A$1:$AK$65536,36,0)</f>
        <v>44638</v>
      </c>
      <c r="AG462" s="22">
        <v>44638</v>
      </c>
      <c r="AH462" s="3" t="s">
        <v>457</v>
      </c>
      <c r="AJ462" s="24"/>
      <c r="AK462" s="24"/>
      <c r="AL462" s="24"/>
      <c r="AM462" s="24"/>
    </row>
    <row r="463" spans="1:39" hidden="1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 t="str">
        <f>VLOOKUP(A463,[2]ImportationMaterialProgrammingE!B$3:C$1048576,2,0)</f>
        <v xml:space="preserve">540201762 </v>
      </c>
      <c r="F463" s="40">
        <v>540201762</v>
      </c>
      <c r="G463" s="3" t="s">
        <v>585</v>
      </c>
      <c r="I463" s="17" t="e">
        <f>#N/A</f>
        <v>#N/A</v>
      </c>
      <c r="J463" s="15" t="str">
        <f>IF(VLOOKUP(A463,[2]ImportationMaterialProgrammingE!B$4:U$1048576,20,0)=0,"",VLOOKUP(A463,[2]ImportationMaterialProgrammingE!B$4:U$1048576,20,0))</f>
        <v/>
      </c>
      <c r="K463" s="15" t="s">
        <v>587</v>
      </c>
      <c r="L463" s="15" t="str">
        <f>IF(VLOOKUP(A463,[2]ImportationMaterialProgrammingE!B$3:Y$1048576,24,0)&lt;&gt;"","Sim","Não")</f>
        <v>Sim</v>
      </c>
      <c r="M463" s="15" t="str">
        <f>IF(VLOOKUP(A463,[2]ImportationMaterialProgrammingE!B:X,23,0)="DTA TRANSP",VLOOKUP(A463,[2]ImportationMaterialProgrammingE!B:V,21,0),"")</f>
        <v/>
      </c>
      <c r="N463" s="15" t="str">
        <f>IF(VLOOKUP(A463,[2]ImportationMaterialProgrammingE!B:Y,24,0)=0,"",VLOOKUP(A463,[2]ImportationMaterialProgrammingE!B:Y,24,0))</f>
        <v>16/03/2022</v>
      </c>
      <c r="P463" s="3" t="e">
        <f>#N/A</f>
        <v>#N/A</v>
      </c>
      <c r="S463" s="16" t="str">
        <f>VLOOKUP(A463,[2]ImportationMaterialProgrammingE!B:AN,39,0)</f>
        <v xml:space="preserve">          </v>
      </c>
      <c r="T463" s="22" t="str">
        <f>VLOOKUP(F463,[3]Relatório!$A$1:$AK$65536,29,0)</f>
        <v/>
      </c>
      <c r="U463" s="22" t="s">
        <v>587</v>
      </c>
      <c r="V463" s="17" t="str">
        <f>VLOOKUP(A463,[2]ImportationMaterialProgrammingE!B:F,5,0)</f>
        <v/>
      </c>
      <c r="W463" s="22" t="str">
        <f>VLOOKUP(F463,[3]Relatório!$A$1:$AK$65536,33,0)</f>
        <v/>
      </c>
      <c r="X463" s="22" t="s">
        <v>587</v>
      </c>
      <c r="Y463" s="18" t="e">
        <f>#N/A</f>
        <v>#N/A</v>
      </c>
      <c r="AB463" s="15" t="str">
        <f>VLOOKUP(A463,[2]ImportationMaterialProgrammingE!B:X,23,0)</f>
        <v>DTA EADI</v>
      </c>
      <c r="AC463" s="1" t="str">
        <f>IF(AB463="DTA TRANSP","",VLOOKUP(A463,[2]ImportationMaterialProgrammingE!$B:$V,21,0))</f>
        <v/>
      </c>
      <c r="AD463" s="1" t="s">
        <v>587</v>
      </c>
      <c r="AE463" s="1" t="e">
        <f>#N/A</f>
        <v>#N/A</v>
      </c>
      <c r="AF463" s="22" t="str">
        <f>VLOOKUP(F463,[3]Relatório!$A$1:$AK$65536,36,0)</f>
        <v/>
      </c>
      <c r="AG463" s="22" t="s">
        <v>587</v>
      </c>
      <c r="AJ463" s="24"/>
      <c r="AK463" s="24"/>
      <c r="AL463" s="24"/>
      <c r="AM463" s="24"/>
    </row>
    <row r="464" spans="1:39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 t="str">
        <f>VLOOKUP(A464,[2]ImportationMaterialProgrammingE!B$3:C$1048576,2,0)</f>
        <v xml:space="preserve">540201752 </v>
      </c>
      <c r="F464" s="40">
        <v>540201752</v>
      </c>
      <c r="G464" s="3" t="s">
        <v>585</v>
      </c>
      <c r="I464" s="17" t="e">
        <f>#N/A</f>
        <v>#N/A</v>
      </c>
      <c r="J464" s="15" t="str">
        <f>IF(VLOOKUP(A464,[2]ImportationMaterialProgrammingE!B$4:U$1048576,20,0)=0,"",VLOOKUP(A464,[2]ImportationMaterialProgrammingE!B$4:U$1048576,20,0))</f>
        <v>14/03/2022</v>
      </c>
      <c r="K464" s="15" t="s">
        <v>631</v>
      </c>
      <c r="L464" s="15" t="str">
        <f>IF(VLOOKUP(A464,[2]ImportationMaterialProgrammingE!B$3:Y$1048576,24,0)&lt;&gt;"","Sim","Não")</f>
        <v>Não</v>
      </c>
      <c r="M464" s="15" t="str">
        <f>IF(VLOOKUP(A464,[2]ImportationMaterialProgrammingE!B:X,23,0)="DTA TRANSP",VLOOKUP(A464,[2]ImportationMaterialProgrammingE!B:V,21,0),"")</f>
        <v/>
      </c>
      <c r="N464" s="15" t="str">
        <f>IF(VLOOKUP(A464,[2]ImportationMaterialProgrammingE!B:Y,24,0)=0,"",VLOOKUP(A464,[2]ImportationMaterialProgrammingE!B:Y,24,0))</f>
        <v/>
      </c>
      <c r="P464" s="3" t="e">
        <f>#N/A</f>
        <v>#N/A</v>
      </c>
      <c r="R464" s="3" t="s">
        <v>456</v>
      </c>
      <c r="S464" s="16" t="str">
        <f>VLOOKUP(A464,[2]ImportationMaterialProgrammingE!B:AN,39,0)</f>
        <v>2204432295</v>
      </c>
      <c r="T464" s="22">
        <f>VLOOKUP(F464,[3]Relatório!$A$1:$AK$65536,29,0)</f>
        <v>44628</v>
      </c>
      <c r="U464" s="22">
        <v>44628</v>
      </c>
      <c r="V464" s="17" t="str">
        <f>VLOOKUP(A464,[2]ImportationMaterialProgrammingE!B:F,5,0)</f>
        <v>VERDE</v>
      </c>
      <c r="W464" s="22">
        <f>VLOOKUP(F464,[3]Relatório!$A$1:$AK$65536,33,0)</f>
        <v>44628</v>
      </c>
      <c r="X464" s="22">
        <v>44628</v>
      </c>
      <c r="Y464" s="18" t="e">
        <f>#N/A</f>
        <v>#N/A</v>
      </c>
      <c r="Z464" s="3" t="s">
        <v>455</v>
      </c>
      <c r="AB464" s="15" t="str">
        <f>VLOOKUP(A464,[2]ImportationMaterialProgrammingE!B:X,23,0)</f>
        <v>MBB</v>
      </c>
      <c r="AC464" s="1" t="str">
        <f>IF(AB464="DTA TRANSP","",VLOOKUP(A464,[2]ImportationMaterialProgrammingE!$B:$V,21,0))</f>
        <v>17/03/2022</v>
      </c>
      <c r="AD464" s="1" t="s">
        <v>622</v>
      </c>
      <c r="AE464" s="1" t="e">
        <f>#N/A</f>
        <v>#N/A</v>
      </c>
      <c r="AF464" s="22">
        <f>VLOOKUP(F464,[3]Relatório!$A$1:$AK$65536,36,0)</f>
        <v>44636</v>
      </c>
      <c r="AG464" s="22">
        <v>44636</v>
      </c>
      <c r="AJ464" s="24"/>
      <c r="AK464" s="24"/>
      <c r="AL464" s="24"/>
      <c r="AM464" s="24"/>
    </row>
    <row r="465" spans="1:39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 t="str">
        <f>VLOOKUP(A465,[2]ImportationMaterialProgrammingE!B$3:C$1048576,2,0)</f>
        <v xml:space="preserve">540201759 </v>
      </c>
      <c r="F465" s="40">
        <v>540201759</v>
      </c>
      <c r="G465" s="3" t="s">
        <v>585</v>
      </c>
      <c r="I465" s="17" t="e">
        <f>#N/A</f>
        <v>#N/A</v>
      </c>
      <c r="J465" s="15" t="str">
        <f>IF(VLOOKUP(A465,[2]ImportationMaterialProgrammingE!B$4:U$1048576,20,0)=0,"",VLOOKUP(A465,[2]ImportationMaterialProgrammingE!B$4:U$1048576,20,0))</f>
        <v>10/03/2022</v>
      </c>
      <c r="K465" s="15" t="s">
        <v>610</v>
      </c>
      <c r="L465" s="15" t="str">
        <f>IF(VLOOKUP(A465,[2]ImportationMaterialProgrammingE!B$3:Y$1048576,24,0)&lt;&gt;"","Sim","Não")</f>
        <v>Não</v>
      </c>
      <c r="M465" s="15" t="str">
        <f>IF(VLOOKUP(A465,[2]ImportationMaterialProgrammingE!B:X,23,0)="DTA TRANSP",VLOOKUP(A465,[2]ImportationMaterialProgrammingE!B:V,21,0),"")</f>
        <v/>
      </c>
      <c r="N465" s="15" t="str">
        <f>IF(VLOOKUP(A465,[2]ImportationMaterialProgrammingE!B:Y,24,0)=0,"",VLOOKUP(A465,[2]ImportationMaterialProgrammingE!B:Y,24,0))</f>
        <v/>
      </c>
      <c r="P465" s="3" t="e">
        <f>#N/A</f>
        <v>#N/A</v>
      </c>
      <c r="S465" s="16" t="str">
        <f>VLOOKUP(A465,[2]ImportationMaterialProgrammingE!B:AN,39,0)</f>
        <v>2204533075</v>
      </c>
      <c r="T465" s="22">
        <f>VLOOKUP(F465,[3]Relatório!$A$1:$AK$65536,29,0)</f>
        <v>44629</v>
      </c>
      <c r="U465" s="22">
        <v>44629</v>
      </c>
      <c r="V465" s="17" t="str">
        <f>VLOOKUP(A465,[2]ImportationMaterialProgrammingE!B:F,5,0)</f>
        <v>VERDE</v>
      </c>
      <c r="W465" s="22">
        <f>VLOOKUP(F465,[3]Relatório!$A$1:$AK$65536,33,0)</f>
        <v>44629</v>
      </c>
      <c r="X465" s="22">
        <v>44629</v>
      </c>
      <c r="Y465" s="18" t="e">
        <f>#N/A</f>
        <v>#N/A</v>
      </c>
      <c r="Z465" s="3" t="s">
        <v>455</v>
      </c>
      <c r="AB465" s="15" t="str">
        <f>VLOOKUP(A465,[2]ImportationMaterialProgrammingE!B:X,23,0)</f>
        <v>FINALIZADO</v>
      </c>
      <c r="AC465" s="1" t="str">
        <f>IF(AB465="DTA TRANSP","",VLOOKUP(A465,[2]ImportationMaterialProgrammingE!$B:$V,21,0))</f>
        <v>17/03/2022</v>
      </c>
      <c r="AD465" s="1" t="s">
        <v>622</v>
      </c>
      <c r="AE465" s="1" t="e">
        <f>#N/A</f>
        <v>#N/A</v>
      </c>
      <c r="AF465" s="22">
        <f>VLOOKUP(F465,[3]Relatório!$A$1:$AK$65536,36,0)</f>
        <v>44636</v>
      </c>
      <c r="AG465" s="22">
        <v>44636</v>
      </c>
      <c r="AJ465" s="24"/>
      <c r="AK465" s="24"/>
      <c r="AL465" s="24"/>
      <c r="AM465" s="24"/>
    </row>
    <row r="466" spans="1:39" hidden="1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 t="str">
        <f>VLOOKUP(A466,[2]ImportationMaterialProgrammingE!B$3:C$1048576,2,0)</f>
        <v xml:space="preserve">540201977 </v>
      </c>
      <c r="F466" s="40">
        <v>540201977</v>
      </c>
      <c r="G466" s="3" t="s">
        <v>585</v>
      </c>
      <c r="I466" s="17" t="e">
        <f>#N/A</f>
        <v>#N/A</v>
      </c>
      <c r="J466" s="15" t="str">
        <f>IF(VLOOKUP(A466,[2]ImportationMaterialProgrammingE!B$4:U$1048576,20,0)=0,"",VLOOKUP(A466,[2]ImportationMaterialProgrammingE!B$4:U$1048576,20,0))</f>
        <v/>
      </c>
      <c r="K466" s="15" t="s">
        <v>587</v>
      </c>
      <c r="L466" s="15" t="str">
        <f>IF(VLOOKUP(A466,[2]ImportationMaterialProgrammingE!B$3:Y$1048576,24,0)&lt;&gt;"","Sim","Não")</f>
        <v>Sim</v>
      </c>
      <c r="M466" s="15" t="str">
        <f>IF(VLOOKUP(A466,[2]ImportationMaterialProgrammingE!B:X,23,0)="DTA TRANSP",VLOOKUP(A466,[2]ImportationMaterialProgrammingE!B:V,21,0),"")</f>
        <v/>
      </c>
      <c r="N466" s="15" t="str">
        <f>IF(VLOOKUP(A466,[2]ImportationMaterialProgrammingE!B:Y,24,0)=0,"",VLOOKUP(A466,[2]ImportationMaterialProgrammingE!B:Y,24,0))</f>
        <v>17/03/2022</v>
      </c>
      <c r="P466" s="3" t="e">
        <f>#N/A</f>
        <v>#N/A</v>
      </c>
      <c r="S466" s="16" t="str">
        <f>VLOOKUP(A466,[2]ImportationMaterialProgrammingE!B:AN,39,0)</f>
        <v xml:space="preserve">          </v>
      </c>
      <c r="T466" s="22" t="str">
        <f>VLOOKUP(F466,[3]Relatório!$A$1:$AK$65536,29,0)</f>
        <v/>
      </c>
      <c r="U466" s="22" t="s">
        <v>587</v>
      </c>
      <c r="V466" s="17" t="str">
        <f>VLOOKUP(A466,[2]ImportationMaterialProgrammingE!B:F,5,0)</f>
        <v/>
      </c>
      <c r="W466" s="22" t="str">
        <f>VLOOKUP(F466,[3]Relatório!$A$1:$AK$65536,33,0)</f>
        <v/>
      </c>
      <c r="X466" s="22" t="s">
        <v>587</v>
      </c>
      <c r="Y466" s="18" t="e">
        <f>#N/A</f>
        <v>#N/A</v>
      </c>
      <c r="AB466" s="15" t="str">
        <f>VLOOKUP(A466,[2]ImportationMaterialProgrammingE!B:X,23,0)</f>
        <v>DTA EADI</v>
      </c>
      <c r="AC466" s="1" t="str">
        <f>IF(AB466="DTA TRANSP","",VLOOKUP(A466,[2]ImportationMaterialProgrammingE!$B:$V,21,0))</f>
        <v>21/03/2022</v>
      </c>
      <c r="AD466" s="1" t="s">
        <v>612</v>
      </c>
      <c r="AE466" s="1" t="e">
        <f>#N/A</f>
        <v>#N/A</v>
      </c>
      <c r="AF466" s="22" t="str">
        <f>VLOOKUP(F466,[3]Relatório!$A$1:$AK$65536,36,0)</f>
        <v/>
      </c>
      <c r="AG466" s="22" t="s">
        <v>587</v>
      </c>
      <c r="AJ466" s="24"/>
      <c r="AK466" s="24"/>
      <c r="AL466" s="24"/>
      <c r="AM466" s="24"/>
    </row>
    <row r="467" spans="1:39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 t="str">
        <f>VLOOKUP(A467,[2]ImportationMaterialProgrammingE!B$3:C$1048576,2,0)</f>
        <v xml:space="preserve">540201856 </v>
      </c>
      <c r="F467" s="40">
        <v>540201856</v>
      </c>
      <c r="G467" s="3" t="s">
        <v>585</v>
      </c>
      <c r="I467" s="17" t="e">
        <f>#N/A</f>
        <v>#N/A</v>
      </c>
      <c r="J467" s="15" t="str">
        <f>IF(VLOOKUP(A467,[2]ImportationMaterialProgrammingE!B$4:U$1048576,20,0)=0,"",VLOOKUP(A467,[2]ImportationMaterialProgrammingE!B$4:U$1048576,20,0))</f>
        <v>09/03/2022</v>
      </c>
      <c r="K467" s="15" t="s">
        <v>609</v>
      </c>
      <c r="L467" s="15" t="str">
        <f>IF(VLOOKUP(A467,[2]ImportationMaterialProgrammingE!B$3:Y$1048576,24,0)&lt;&gt;"","Sim","Não")</f>
        <v>Não</v>
      </c>
      <c r="M467" s="15" t="str">
        <f>IF(VLOOKUP(A467,[2]ImportationMaterialProgrammingE!B:X,23,0)="DTA TRANSP",VLOOKUP(A467,[2]ImportationMaterialProgrammingE!B:V,21,0),"")</f>
        <v/>
      </c>
      <c r="N467" s="15" t="str">
        <f>IF(VLOOKUP(A467,[2]ImportationMaterialProgrammingE!B:Y,24,0)=0,"",VLOOKUP(A467,[2]ImportationMaterialProgrammingE!B:Y,24,0))</f>
        <v/>
      </c>
      <c r="P467" s="3" t="e">
        <f>#N/A</f>
        <v>#N/A</v>
      </c>
      <c r="R467" s="3" t="s">
        <v>456</v>
      </c>
      <c r="S467" s="16" t="str">
        <f>VLOOKUP(A467,[2]ImportationMaterialProgrammingE!B:AN,39,0)</f>
        <v>2204432341</v>
      </c>
      <c r="T467" s="22">
        <f>VLOOKUP(F467,[3]Relatório!$A$1:$AK$65536,29,0)</f>
        <v>44628</v>
      </c>
      <c r="U467" s="22">
        <v>44628</v>
      </c>
      <c r="V467" s="17" t="str">
        <f>VLOOKUP(A467,[2]ImportationMaterialProgrammingE!B:F,5,0)</f>
        <v>VERDE</v>
      </c>
      <c r="W467" s="22">
        <f>VLOOKUP(F467,[3]Relatório!$A$1:$AK$65536,33,0)</f>
        <v>44628</v>
      </c>
      <c r="X467" s="22">
        <v>44628</v>
      </c>
      <c r="Y467" s="18" t="e">
        <f>#N/A</f>
        <v>#N/A</v>
      </c>
      <c r="Z467" s="3" t="s">
        <v>455</v>
      </c>
      <c r="AB467" s="15" t="str">
        <f>VLOOKUP(A467,[2]ImportationMaterialProgrammingE!B:X,23,0)</f>
        <v>SBL</v>
      </c>
      <c r="AC467" s="1" t="str">
        <f>IF(AB467="DTA TRANSP","",VLOOKUP(A467,[2]ImportationMaterialProgrammingE!$B:$V,21,0))</f>
        <v>10/03/2022</v>
      </c>
      <c r="AD467" s="1" t="s">
        <v>610</v>
      </c>
      <c r="AE467" s="1" t="e">
        <f>#N/A</f>
        <v>#N/A</v>
      </c>
      <c r="AF467" s="22">
        <f>VLOOKUP(F467,[3]Relatório!$A$1:$AK$65536,36,0)</f>
        <v>44629</v>
      </c>
      <c r="AG467" s="22">
        <v>44629</v>
      </c>
      <c r="AH467" s="3" t="s">
        <v>457</v>
      </c>
      <c r="AJ467" s="24"/>
      <c r="AK467" s="24"/>
      <c r="AL467" s="24"/>
      <c r="AM467" s="24"/>
    </row>
    <row r="468" spans="1:39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 t="str">
        <f>VLOOKUP(A468,[2]ImportationMaterialProgrammingE!B$3:C$1048576,2,0)</f>
        <v xml:space="preserve">540201855 </v>
      </c>
      <c r="F468" s="40">
        <v>540201855</v>
      </c>
      <c r="G468" s="3" t="s">
        <v>585</v>
      </c>
      <c r="I468" s="17" t="e">
        <f>#N/A</f>
        <v>#N/A</v>
      </c>
      <c r="J468" s="15" t="str">
        <f>IF(VLOOKUP(A468,[2]ImportationMaterialProgrammingE!B$4:U$1048576,20,0)=0,"",VLOOKUP(A468,[2]ImportationMaterialProgrammingE!B$4:U$1048576,20,0))</f>
        <v>17/03/2022</v>
      </c>
      <c r="K468" s="15" t="s">
        <v>622</v>
      </c>
      <c r="L468" s="15" t="str">
        <f>IF(VLOOKUP(A468,[2]ImportationMaterialProgrammingE!B$3:Y$1048576,24,0)&lt;&gt;"","Sim","Não")</f>
        <v>Não</v>
      </c>
      <c r="M468" s="15" t="str">
        <f>IF(VLOOKUP(A468,[2]ImportationMaterialProgrammingE!B:X,23,0)="DTA TRANSP",VLOOKUP(A468,[2]ImportationMaterialProgrammingE!B:V,21,0),"")</f>
        <v/>
      </c>
      <c r="N468" s="15" t="str">
        <f>IF(VLOOKUP(A468,[2]ImportationMaterialProgrammingE!B:Y,24,0)=0,"",VLOOKUP(A468,[2]ImportationMaterialProgrammingE!B:Y,24,0))</f>
        <v/>
      </c>
      <c r="P468" s="3" t="e">
        <f>#N/A</f>
        <v>#N/A</v>
      </c>
      <c r="S468" s="16" t="str">
        <f>VLOOKUP(A468,[2]ImportationMaterialProgrammingE!B:AN,39,0)</f>
        <v>2204731543</v>
      </c>
      <c r="T468" s="22">
        <f>VLOOKUP(F468,[3]Relatório!$A$1:$AK$65536,29,0)</f>
        <v>44631</v>
      </c>
      <c r="U468" s="22">
        <v>44631</v>
      </c>
      <c r="V468" s="17" t="str">
        <f>VLOOKUP(A468,[2]ImportationMaterialProgrammingE!B:F,5,0)</f>
        <v>VERDE</v>
      </c>
      <c r="W468" s="22">
        <f>VLOOKUP(F468,[3]Relatório!$A$1:$AK$65536,33,0)</f>
        <v>44631</v>
      </c>
      <c r="X468" s="22">
        <v>44631</v>
      </c>
      <c r="Y468" s="18" t="e">
        <f>#N/A</f>
        <v>#N/A</v>
      </c>
      <c r="AB468" s="15" t="str">
        <f>VLOOKUP(A468,[2]ImportationMaterialProgrammingE!B:X,23,0)</f>
        <v>MBB</v>
      </c>
      <c r="AC468" s="1" t="str">
        <f>IF(AB468="DTA TRANSP","",VLOOKUP(A468,[2]ImportationMaterialProgrammingE!$B:$V,21,0))</f>
        <v>17/03/2022</v>
      </c>
      <c r="AD468" s="1" t="s">
        <v>622</v>
      </c>
      <c r="AE468" s="1" t="e">
        <f>#N/A</f>
        <v>#N/A</v>
      </c>
      <c r="AF468" s="22">
        <f>VLOOKUP(F468,[3]Relatório!$A$1:$AK$65536,36,0)</f>
        <v>44636</v>
      </c>
      <c r="AG468" s="22">
        <v>44636</v>
      </c>
      <c r="AJ468" s="24"/>
      <c r="AK468" s="24"/>
      <c r="AL468" s="24"/>
      <c r="AM468" s="24"/>
    </row>
    <row r="469" spans="1:39" hidden="1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 t="str">
        <f>VLOOKUP(A469,[2]ImportationMaterialProgrammingE!B$3:C$1048576,2,0)</f>
        <v xml:space="preserve">540201862 </v>
      </c>
      <c r="F469" s="40">
        <v>540201862</v>
      </c>
      <c r="G469" s="3" t="s">
        <v>585</v>
      </c>
      <c r="I469" s="17" t="e">
        <f>#N/A</f>
        <v>#N/A</v>
      </c>
      <c r="J469" s="15" t="str">
        <f>IF(VLOOKUP(A469,[2]ImportationMaterialProgrammingE!B$4:U$1048576,20,0)=0,"",VLOOKUP(A469,[2]ImportationMaterialProgrammingE!B$4:U$1048576,20,0))</f>
        <v/>
      </c>
      <c r="K469" s="15" t="s">
        <v>587</v>
      </c>
      <c r="L469" s="15" t="str">
        <f>IF(VLOOKUP(A469,[2]ImportationMaterialProgrammingE!B$3:Y$1048576,24,0)&lt;&gt;"","Sim","Não")</f>
        <v>Sim</v>
      </c>
      <c r="M469" s="15" t="str">
        <f>IF(VLOOKUP(A469,[2]ImportationMaterialProgrammingE!B:X,23,0)="DTA TRANSP",VLOOKUP(A469,[2]ImportationMaterialProgrammingE!B:V,21,0),"")</f>
        <v/>
      </c>
      <c r="N469" s="15" t="str">
        <f>IF(VLOOKUP(A469,[2]ImportationMaterialProgrammingE!B:Y,24,0)=0,"",VLOOKUP(A469,[2]ImportationMaterialProgrammingE!B:Y,24,0))</f>
        <v>16/03/2022</v>
      </c>
      <c r="P469" s="3" t="e">
        <f>#N/A</f>
        <v>#N/A</v>
      </c>
      <c r="S469" s="16" t="str">
        <f>VLOOKUP(A469,[2]ImportationMaterialProgrammingE!B:AN,39,0)</f>
        <v xml:space="preserve">          </v>
      </c>
      <c r="T469" s="22" t="str">
        <f>VLOOKUP(F469,[3]Relatório!$A$1:$AK$65536,29,0)</f>
        <v/>
      </c>
      <c r="U469" s="22" t="s">
        <v>587</v>
      </c>
      <c r="V469" s="17" t="str">
        <f>VLOOKUP(A469,[2]ImportationMaterialProgrammingE!B:F,5,0)</f>
        <v/>
      </c>
      <c r="W469" s="22" t="str">
        <f>VLOOKUP(F469,[3]Relatório!$A$1:$AK$65536,33,0)</f>
        <v/>
      </c>
      <c r="X469" s="22" t="s">
        <v>587</v>
      </c>
      <c r="Y469" s="18" t="e">
        <f>#N/A</f>
        <v>#N/A</v>
      </c>
      <c r="AB469" s="15" t="str">
        <f>VLOOKUP(A469,[2]ImportationMaterialProgrammingE!B:X,23,0)</f>
        <v>DTA EADI</v>
      </c>
      <c r="AC469" s="1" t="str">
        <f>IF(AB469="DTA TRANSP","",VLOOKUP(A469,[2]ImportationMaterialProgrammingE!$B:$V,21,0))</f>
        <v/>
      </c>
      <c r="AD469" s="1" t="s">
        <v>587</v>
      </c>
      <c r="AE469" s="1" t="e">
        <f>#N/A</f>
        <v>#N/A</v>
      </c>
      <c r="AF469" s="22" t="str">
        <f>VLOOKUP(F469,[3]Relatório!$A$1:$AK$65536,36,0)</f>
        <v/>
      </c>
      <c r="AG469" s="22" t="s">
        <v>587</v>
      </c>
      <c r="AJ469" s="24"/>
      <c r="AK469" s="24"/>
      <c r="AL469" s="24"/>
      <c r="AM469" s="24"/>
    </row>
    <row r="470" spans="1:39" hidden="1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 t="str">
        <f>VLOOKUP(A470,[2]ImportationMaterialProgrammingE!B$3:C$1048576,2,0)</f>
        <v xml:space="preserve">540201857 </v>
      </c>
      <c r="F470" s="40">
        <v>540201857</v>
      </c>
      <c r="G470" s="3" t="s">
        <v>585</v>
      </c>
      <c r="I470" s="17" t="e">
        <f>#N/A</f>
        <v>#N/A</v>
      </c>
      <c r="J470" s="15" t="str">
        <f>IF(VLOOKUP(A470,[2]ImportationMaterialProgrammingE!B$4:U$1048576,20,0)=0,"",VLOOKUP(A470,[2]ImportationMaterialProgrammingE!B$4:U$1048576,20,0))</f>
        <v/>
      </c>
      <c r="K470" s="15" t="s">
        <v>587</v>
      </c>
      <c r="L470" s="15" t="str">
        <f>IF(VLOOKUP(A470,[2]ImportationMaterialProgrammingE!B$3:Y$1048576,24,0)&lt;&gt;"","Sim","Não")</f>
        <v>Sim</v>
      </c>
      <c r="M470" s="15" t="str">
        <f>IF(VLOOKUP(A470,[2]ImportationMaterialProgrammingE!B:X,23,0)="DTA TRANSP",VLOOKUP(A470,[2]ImportationMaterialProgrammingE!B:V,21,0),"")</f>
        <v/>
      </c>
      <c r="N470" s="15" t="str">
        <f>IF(VLOOKUP(A470,[2]ImportationMaterialProgrammingE!B:Y,24,0)=0,"",VLOOKUP(A470,[2]ImportationMaterialProgrammingE!B:Y,24,0))</f>
        <v>16/03/2022</v>
      </c>
      <c r="P470" s="3" t="e">
        <f>#N/A</f>
        <v>#N/A</v>
      </c>
      <c r="S470" s="16" t="str">
        <f>VLOOKUP(A470,[2]ImportationMaterialProgrammingE!B:AN,39,0)</f>
        <v xml:space="preserve">          </v>
      </c>
      <c r="T470" s="22" t="str">
        <f>VLOOKUP(F470,[3]Relatório!$A$1:$AK$65536,29,0)</f>
        <v/>
      </c>
      <c r="U470" s="22" t="s">
        <v>587</v>
      </c>
      <c r="V470" s="17" t="str">
        <f>VLOOKUP(A470,[2]ImportationMaterialProgrammingE!B:F,5,0)</f>
        <v/>
      </c>
      <c r="W470" s="22" t="str">
        <f>VLOOKUP(F470,[3]Relatório!$A$1:$AK$65536,33,0)</f>
        <v/>
      </c>
      <c r="X470" s="22" t="s">
        <v>587</v>
      </c>
      <c r="Y470" s="18" t="e">
        <f>#N/A</f>
        <v>#N/A</v>
      </c>
      <c r="AB470" s="15" t="str">
        <f>VLOOKUP(A470,[2]ImportationMaterialProgrammingE!B:X,23,0)</f>
        <v>DTA EADI</v>
      </c>
      <c r="AC470" s="1" t="str">
        <f>IF(AB470="DTA TRANSP","",VLOOKUP(A470,[2]ImportationMaterialProgrammingE!$B:$V,21,0))</f>
        <v/>
      </c>
      <c r="AD470" s="1" t="s">
        <v>587</v>
      </c>
      <c r="AE470" s="1" t="e">
        <f>#N/A</f>
        <v>#N/A</v>
      </c>
      <c r="AF470" s="22" t="str">
        <f>VLOOKUP(F470,[3]Relatório!$A$1:$AK$65536,36,0)</f>
        <v/>
      </c>
      <c r="AG470" s="22" t="s">
        <v>587</v>
      </c>
      <c r="AJ470" s="24"/>
      <c r="AK470" s="24"/>
      <c r="AL470" s="24"/>
      <c r="AM470" s="24"/>
    </row>
    <row r="471" spans="1:39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 t="str">
        <f>VLOOKUP(A471,[2]ImportationMaterialProgrammingE!B$3:C$1048576,2,0)</f>
        <v xml:space="preserve">540201863 </v>
      </c>
      <c r="F471" s="40">
        <v>540201863</v>
      </c>
      <c r="G471" s="3" t="s">
        <v>585</v>
      </c>
      <c r="I471" s="17" t="e">
        <f>#N/A</f>
        <v>#N/A</v>
      </c>
      <c r="J471" s="15" t="str">
        <f>IF(VLOOKUP(A471,[2]ImportationMaterialProgrammingE!B$4:U$1048576,20,0)=0,"",VLOOKUP(A471,[2]ImportationMaterialProgrammingE!B$4:U$1048576,20,0))</f>
        <v>15/03/2022</v>
      </c>
      <c r="K471" s="15" t="s">
        <v>620</v>
      </c>
      <c r="L471" s="15" t="str">
        <f>IF(VLOOKUP(A471,[2]ImportationMaterialProgrammingE!B$3:Y$1048576,24,0)&lt;&gt;"","Sim","Não")</f>
        <v>Não</v>
      </c>
      <c r="M471" s="15" t="str">
        <f>IF(VLOOKUP(A471,[2]ImportationMaterialProgrammingE!B:X,23,0)="DTA TRANSP",VLOOKUP(A471,[2]ImportationMaterialProgrammingE!B:V,21,0),"")</f>
        <v/>
      </c>
      <c r="N471" s="15" t="str">
        <f>IF(VLOOKUP(A471,[2]ImportationMaterialProgrammingE!B:Y,24,0)=0,"",VLOOKUP(A471,[2]ImportationMaterialProgrammingE!B:Y,24,0))</f>
        <v/>
      </c>
      <c r="P471" s="3" t="e">
        <f>#N/A</f>
        <v>#N/A</v>
      </c>
      <c r="S471" s="16" t="str">
        <f>VLOOKUP(A471,[2]ImportationMaterialProgrammingE!B:AN,39,0)</f>
        <v>2204731551</v>
      </c>
      <c r="T471" s="22">
        <f>VLOOKUP(F471,[3]Relatório!$A$1:$AK$65536,29,0)</f>
        <v>44631</v>
      </c>
      <c r="U471" s="22">
        <v>44631</v>
      </c>
      <c r="V471" s="17" t="str">
        <f>VLOOKUP(A471,[2]ImportationMaterialProgrammingE!B:F,5,0)</f>
        <v>VERDE</v>
      </c>
      <c r="W471" s="22">
        <f>VLOOKUP(F471,[3]Relatório!$A$1:$AK$65536,33,0)</f>
        <v>44631</v>
      </c>
      <c r="X471" s="22">
        <v>44631</v>
      </c>
      <c r="Y471" s="18" t="e">
        <f>#N/A</f>
        <v>#N/A</v>
      </c>
      <c r="AB471" s="15" t="str">
        <f>VLOOKUP(A471,[2]ImportationMaterialProgrammingE!B:X,23,0)</f>
        <v>FINALIZADO</v>
      </c>
      <c r="AC471" s="1" t="str">
        <f>IF(AB471="DTA TRANSP","",VLOOKUP(A471,[2]ImportationMaterialProgrammingE!$B:$V,21,0))</f>
        <v>15/03/2022</v>
      </c>
      <c r="AD471" s="1" t="s">
        <v>620</v>
      </c>
      <c r="AE471" s="1" t="e">
        <f>#N/A</f>
        <v>#N/A</v>
      </c>
      <c r="AF471" s="22">
        <f>VLOOKUP(F471,[3]Relatório!$A$1:$AK$65536,36,0)</f>
        <v>44634</v>
      </c>
      <c r="AG471" s="22">
        <v>44634</v>
      </c>
      <c r="AH471" s="3" t="s">
        <v>457</v>
      </c>
      <c r="AJ471" s="24"/>
      <c r="AK471" s="24"/>
      <c r="AL471" s="24"/>
      <c r="AM471" s="24"/>
    </row>
    <row r="472" spans="1:39" hidden="1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 t="str">
        <f>VLOOKUP(A472,[2]ImportationMaterialProgrammingE!B$3:C$1048576,2,0)</f>
        <v xml:space="preserve">540201858 </v>
      </c>
      <c r="F472" s="40">
        <v>540201858</v>
      </c>
      <c r="G472" s="3" t="s">
        <v>585</v>
      </c>
      <c r="I472" s="17" t="e">
        <f>#N/A</f>
        <v>#N/A</v>
      </c>
      <c r="J472" s="15" t="str">
        <f>IF(VLOOKUP(A472,[2]ImportationMaterialProgrammingE!B$4:U$1048576,20,0)=0,"",VLOOKUP(A472,[2]ImportationMaterialProgrammingE!B$4:U$1048576,20,0))</f>
        <v>24/03/2022</v>
      </c>
      <c r="K472" s="15" t="s">
        <v>623</v>
      </c>
      <c r="L472" s="15" t="str">
        <f>IF(VLOOKUP(A472,[2]ImportationMaterialProgrammingE!B$3:Y$1048576,24,0)&lt;&gt;"","Sim","Não")</f>
        <v>Não</v>
      </c>
      <c r="M472" s="15" t="str">
        <f>IF(VLOOKUP(A472,[2]ImportationMaterialProgrammingE!B:X,23,0)="DTA TRANSP",VLOOKUP(A472,[2]ImportationMaterialProgrammingE!B:V,21,0),"")</f>
        <v/>
      </c>
      <c r="N472" s="15" t="str">
        <f>IF(VLOOKUP(A472,[2]ImportationMaterialProgrammingE!B:Y,24,0)=0,"",VLOOKUP(A472,[2]ImportationMaterialProgrammingE!B:Y,24,0))</f>
        <v/>
      </c>
      <c r="P472" s="3" t="e">
        <f>#N/A</f>
        <v>#N/A</v>
      </c>
      <c r="R472" s="3" t="s">
        <v>456</v>
      </c>
      <c r="S472" s="16" t="str">
        <f>VLOOKUP(A472,[2]ImportationMaterialProgrammingE!B:AN,39,0)</f>
        <v>2204433585</v>
      </c>
      <c r="T472" s="22">
        <f>VLOOKUP(F472,[3]Relatório!$A$1:$AK$65536,29,0)</f>
        <v>44628</v>
      </c>
      <c r="U472" s="22">
        <v>44628</v>
      </c>
      <c r="V472" s="17" t="str">
        <f>VLOOKUP(A472,[2]ImportationMaterialProgrammingE!B:F,5,0)</f>
        <v>VERMELHO</v>
      </c>
      <c r="W472" s="22" t="str">
        <f>VLOOKUP(F472,[3]Relatório!$A$1:$AK$65536,33,0)</f>
        <v/>
      </c>
      <c r="X472" s="22" t="s">
        <v>587</v>
      </c>
      <c r="Y472" s="18" t="e">
        <f>#N/A</f>
        <v>#N/A</v>
      </c>
      <c r="Z472" s="3" t="s">
        <v>455</v>
      </c>
      <c r="AB472" s="15" t="str">
        <f>VLOOKUP(A472,[2]ImportationMaterialProgrammingE!B:X,23,0)</f>
        <v>SBL</v>
      </c>
      <c r="AC472" s="1" t="str">
        <f>IF(AB472="DTA TRANSP","",VLOOKUP(A472,[2]ImportationMaterialProgrammingE!$B:$V,21,0))</f>
        <v/>
      </c>
      <c r="AD472" s="1" t="s">
        <v>587</v>
      </c>
      <c r="AE472" s="1" t="e">
        <f>#N/A</f>
        <v>#N/A</v>
      </c>
      <c r="AF472" s="22" t="str">
        <f>VLOOKUP(F472,[3]Relatório!$A$1:$AK$65536,36,0)</f>
        <v/>
      </c>
      <c r="AG472" s="22" t="s">
        <v>587</v>
      </c>
      <c r="AJ472" s="24"/>
      <c r="AK472" s="24"/>
      <c r="AL472" s="24"/>
      <c r="AM472" s="24"/>
    </row>
    <row r="473" spans="1:39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 t="str">
        <f>VLOOKUP(A473,[2]ImportationMaterialProgrammingE!B$3:C$1048576,2,0)</f>
        <v xml:space="preserve">540201859 </v>
      </c>
      <c r="F473" s="40">
        <v>540201859</v>
      </c>
      <c r="G473" s="3" t="s">
        <v>585</v>
      </c>
      <c r="I473" s="17" t="e">
        <f>#N/A</f>
        <v>#N/A</v>
      </c>
      <c r="J473" s="15" t="str">
        <f>IF(VLOOKUP(A473,[2]ImportationMaterialProgrammingE!B$4:U$1048576,20,0)=0,"",VLOOKUP(A473,[2]ImportationMaterialProgrammingE!B$4:U$1048576,20,0))</f>
        <v>15/03/2022</v>
      </c>
      <c r="K473" s="15" t="s">
        <v>620</v>
      </c>
      <c r="L473" s="15" t="str">
        <f>IF(VLOOKUP(A473,[2]ImportationMaterialProgrammingE!B$3:Y$1048576,24,0)&lt;&gt;"","Sim","Não")</f>
        <v>Não</v>
      </c>
      <c r="M473" s="15" t="str">
        <f>IF(VLOOKUP(A473,[2]ImportationMaterialProgrammingE!B:X,23,0)="DTA TRANSP",VLOOKUP(A473,[2]ImportationMaterialProgrammingE!B:V,21,0),"")</f>
        <v/>
      </c>
      <c r="N473" s="15" t="str">
        <f>IF(VLOOKUP(A473,[2]ImportationMaterialProgrammingE!B:Y,24,0)=0,"",VLOOKUP(A473,[2]ImportationMaterialProgrammingE!B:Y,24,0))</f>
        <v/>
      </c>
      <c r="P473" s="3" t="e">
        <f>#N/A</f>
        <v>#N/A</v>
      </c>
      <c r="S473" s="16" t="str">
        <f>VLOOKUP(A473,[2]ImportationMaterialProgrammingE!B:AN,39,0)</f>
        <v>2204892920</v>
      </c>
      <c r="T473" s="22">
        <f>VLOOKUP(F473,[3]Relatório!$A$1:$AK$65536,29,0)</f>
        <v>44634</v>
      </c>
      <c r="U473" s="22">
        <v>44634</v>
      </c>
      <c r="V473" s="17" t="str">
        <f>VLOOKUP(A473,[2]ImportationMaterialProgrammingE!B:F,5,0)</f>
        <v>VERDE</v>
      </c>
      <c r="W473" s="22">
        <f>VLOOKUP(F473,[3]Relatório!$A$1:$AK$65536,33,0)</f>
        <v>44635</v>
      </c>
      <c r="X473" s="22">
        <v>44635</v>
      </c>
      <c r="Y473" s="18" t="e">
        <f>#N/A</f>
        <v>#N/A</v>
      </c>
      <c r="AB473" s="15" t="str">
        <f>VLOOKUP(A473,[2]ImportationMaterialProgrammingE!B:X,23,0)</f>
        <v>FINALIZADO</v>
      </c>
      <c r="AC473" s="1" t="str">
        <f>IF(AB473="DTA TRANSP","",VLOOKUP(A473,[2]ImportationMaterialProgrammingE!$B:$V,21,0))</f>
        <v>15/03/2022</v>
      </c>
      <c r="AD473" s="1" t="s">
        <v>620</v>
      </c>
      <c r="AE473" s="1" t="e">
        <f>#N/A</f>
        <v>#N/A</v>
      </c>
      <c r="AF473" s="22">
        <f>VLOOKUP(F473,[3]Relatório!$A$1:$AK$65536,36,0)</f>
        <v>44638</v>
      </c>
      <c r="AG473" s="22">
        <v>44638</v>
      </c>
      <c r="AJ473" s="24"/>
      <c r="AK473" s="24"/>
      <c r="AL473" s="24"/>
      <c r="AM473" s="24"/>
    </row>
    <row r="474" spans="1:39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 t="str">
        <f>VLOOKUP(A474,[2]ImportationMaterialProgrammingE!B$3:C$1048576,2,0)</f>
        <v xml:space="preserve">540201860 </v>
      </c>
      <c r="F474" s="40">
        <v>540201860</v>
      </c>
      <c r="G474" s="3" t="s">
        <v>585</v>
      </c>
      <c r="I474" s="17" t="e">
        <f>#N/A</f>
        <v>#N/A</v>
      </c>
      <c r="J474" s="15" t="str">
        <f>IF(VLOOKUP(A474,[2]ImportationMaterialProgrammingE!B$4:U$1048576,20,0)=0,"",VLOOKUP(A474,[2]ImportationMaterialProgrammingE!B$4:U$1048576,20,0))</f>
        <v>21/03/2022</v>
      </c>
      <c r="K474" s="15" t="s">
        <v>612</v>
      </c>
      <c r="L474" s="15" t="str">
        <f>IF(VLOOKUP(A474,[2]ImportationMaterialProgrammingE!B$3:Y$1048576,24,0)&lt;&gt;"","Sim","Não")</f>
        <v>Sim</v>
      </c>
      <c r="M474" s="15" t="str">
        <f>IF(VLOOKUP(A474,[2]ImportationMaterialProgrammingE!B:X,23,0)="DTA TRANSP",VLOOKUP(A474,[2]ImportationMaterialProgrammingE!B:V,21,0),"")</f>
        <v/>
      </c>
      <c r="N474" s="15" t="str">
        <f>IF(VLOOKUP(A474,[2]ImportationMaterialProgrammingE!B:Y,24,0)=0,"",VLOOKUP(A474,[2]ImportationMaterialProgrammingE!B:Y,24,0))</f>
        <v>15/03/2022</v>
      </c>
      <c r="O474" s="21">
        <v>9.9199999999999997E-2</v>
      </c>
      <c r="P474" s="3" t="e">
        <f>#N/A</f>
        <v>#N/A</v>
      </c>
      <c r="S474" s="16" t="str">
        <f>VLOOKUP(A474,[2]ImportationMaterialProgrammingE!B:AN,39,0)</f>
        <v xml:space="preserve">          </v>
      </c>
      <c r="T474" s="22">
        <f>VLOOKUP(F474,[3]Relatório!$A$1:$AK$65536,29,0)</f>
        <v>44638</v>
      </c>
      <c r="U474" s="22">
        <v>44638</v>
      </c>
      <c r="V474" s="17" t="str">
        <f>VLOOKUP(A474,[2]ImportationMaterialProgrammingE!B:F,5,0)</f>
        <v/>
      </c>
      <c r="W474" s="22">
        <f>VLOOKUP(F474,[3]Relatório!$A$1:$AK$65536,33,0)</f>
        <v>44641</v>
      </c>
      <c r="X474" s="22">
        <v>44641</v>
      </c>
      <c r="Y474" s="18" t="e">
        <f>#N/A</f>
        <v>#N/A</v>
      </c>
      <c r="AB474" s="15" t="str">
        <f>VLOOKUP(A474,[2]ImportationMaterialProgrammingE!B:X,23,0)</f>
        <v>MBB</v>
      </c>
      <c r="AC474" s="1" t="str">
        <f>IF(AB474="DTA TRANSP","",VLOOKUP(A474,[2]ImportationMaterialProgrammingE!$B:$V,21,0))</f>
        <v>21/03/2022</v>
      </c>
      <c r="AD474" s="1" t="s">
        <v>612</v>
      </c>
      <c r="AE474" s="1" t="e">
        <f>#N/A</f>
        <v>#N/A</v>
      </c>
      <c r="AF474" s="22">
        <f>VLOOKUP(F474,[3]Relatório!$A$1:$AK$65536,36,0)</f>
        <v>44642</v>
      </c>
      <c r="AG474" s="22">
        <v>44642</v>
      </c>
      <c r="AJ474" s="24"/>
      <c r="AK474" s="24"/>
      <c r="AL474" s="24"/>
      <c r="AM474" s="24"/>
    </row>
    <row r="475" spans="1:39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 t="str">
        <f>VLOOKUP(A475,[2]ImportationMaterialProgrammingE!B$3:C$1048576,2,0)</f>
        <v xml:space="preserve">540201861 </v>
      </c>
      <c r="F475" s="40">
        <v>540201861</v>
      </c>
      <c r="G475" s="3" t="s">
        <v>585</v>
      </c>
      <c r="I475" s="17" t="e">
        <f>#N/A</f>
        <v>#N/A</v>
      </c>
      <c r="J475" s="15" t="str">
        <f>IF(VLOOKUP(A475,[2]ImportationMaterialProgrammingE!B$4:U$1048576,20,0)=0,"",VLOOKUP(A475,[2]ImportationMaterialProgrammingE!B$4:U$1048576,20,0))</f>
        <v>16/03/2022</v>
      </c>
      <c r="K475" s="15" t="s">
        <v>630</v>
      </c>
      <c r="L475" s="15" t="str">
        <f>IF(VLOOKUP(A475,[2]ImportationMaterialProgrammingE!B$3:Y$1048576,24,0)&lt;&gt;"","Sim","Não")</f>
        <v>Não</v>
      </c>
      <c r="M475" s="15" t="str">
        <f>IF(VLOOKUP(A475,[2]ImportationMaterialProgrammingE!B:X,23,0)="DTA TRANSP",VLOOKUP(A475,[2]ImportationMaterialProgrammingE!B:V,21,0),"")</f>
        <v/>
      </c>
      <c r="N475" s="15" t="str">
        <f>IF(VLOOKUP(A475,[2]ImportationMaterialProgrammingE!B:Y,24,0)=0,"",VLOOKUP(A475,[2]ImportationMaterialProgrammingE!B:Y,24,0))</f>
        <v/>
      </c>
      <c r="O475" s="21">
        <v>7.9399999999999998E-2</v>
      </c>
      <c r="P475" s="3" t="e">
        <f>#N/A</f>
        <v>#N/A</v>
      </c>
      <c r="S475" s="16" t="str">
        <f>VLOOKUP(A475,[2]ImportationMaterialProgrammingE!B:AN,39,0)</f>
        <v>2204777071</v>
      </c>
      <c r="T475" s="22">
        <f>VLOOKUP(F475,[3]Relatório!$A$1:$AK$65536,29,0)</f>
        <v>44631</v>
      </c>
      <c r="U475" s="22">
        <v>44631</v>
      </c>
      <c r="V475" s="17" t="str">
        <f>VLOOKUP(A475,[2]ImportationMaterialProgrammingE!B:F,5,0)</f>
        <v>VERDE</v>
      </c>
      <c r="W475" s="22">
        <f>VLOOKUP(F475,[3]Relatório!$A$1:$AK$65536,33,0)</f>
        <v>44634</v>
      </c>
      <c r="X475" s="22">
        <v>44634</v>
      </c>
      <c r="Y475" s="18" t="e">
        <f>#N/A</f>
        <v>#N/A</v>
      </c>
      <c r="AB475" s="15" t="str">
        <f>VLOOKUP(A475,[2]ImportationMaterialProgrammingE!B:X,23,0)</f>
        <v>EM DESOVA</v>
      </c>
      <c r="AC475" s="1" t="str">
        <f>IF(AB475="DTA TRANSP","",VLOOKUP(A475,[2]ImportationMaterialProgrammingE!$B:$V,21,0))</f>
        <v>15/03/2022</v>
      </c>
      <c r="AD475" s="1" t="s">
        <v>620</v>
      </c>
      <c r="AE475" s="1" t="e">
        <f>#N/A</f>
        <v>#N/A</v>
      </c>
      <c r="AF475" s="22">
        <f>VLOOKUP(F475,[3]Relatório!$A$1:$AK$65536,36,0)</f>
        <v>44634</v>
      </c>
      <c r="AG475" s="22">
        <v>44634</v>
      </c>
      <c r="AH475" s="3" t="s">
        <v>457</v>
      </c>
      <c r="AJ475" s="24"/>
      <c r="AK475" s="24"/>
      <c r="AL475" s="24"/>
      <c r="AM475" s="24"/>
    </row>
    <row r="476" spans="1:39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 t="str">
        <f>VLOOKUP(A476,[2]ImportationMaterialProgrammingE!B$3:C$1048576,2,0)</f>
        <v xml:space="preserve">540201864 </v>
      </c>
      <c r="F476" s="40">
        <v>540201864</v>
      </c>
      <c r="G476" s="3" t="s">
        <v>585</v>
      </c>
      <c r="I476" s="17" t="e">
        <f>#N/A</f>
        <v>#N/A</v>
      </c>
      <c r="J476" s="15" t="str">
        <f>IF(VLOOKUP(A476,[2]ImportationMaterialProgrammingE!B$4:U$1048576,20,0)=0,"",VLOOKUP(A476,[2]ImportationMaterialProgrammingE!B$4:U$1048576,20,0))</f>
        <v>14/03/2022</v>
      </c>
      <c r="K476" s="15" t="s">
        <v>631</v>
      </c>
      <c r="L476" s="15" t="str">
        <f>IF(VLOOKUP(A476,[2]ImportationMaterialProgrammingE!B$3:Y$1048576,24,0)&lt;&gt;"","Sim","Não")</f>
        <v>Não</v>
      </c>
      <c r="M476" s="15" t="str">
        <f>IF(VLOOKUP(A476,[2]ImportationMaterialProgrammingE!B:X,23,0)="DTA TRANSP",VLOOKUP(A476,[2]ImportationMaterialProgrammingE!B:V,21,0),"")</f>
        <v/>
      </c>
      <c r="N476" s="15" t="str">
        <f>IF(VLOOKUP(A476,[2]ImportationMaterialProgrammingE!B:Y,24,0)=0,"",VLOOKUP(A476,[2]ImportationMaterialProgrammingE!B:Y,24,0))</f>
        <v/>
      </c>
      <c r="P476" s="3" t="e">
        <f>#N/A</f>
        <v>#N/A</v>
      </c>
      <c r="S476" s="16" t="str">
        <f>VLOOKUP(A476,[2]ImportationMaterialProgrammingE!B:AN,39,0)</f>
        <v>2204777063</v>
      </c>
      <c r="T476" s="22">
        <f>VLOOKUP(F476,[3]Relatório!$A$1:$AK$65536,29,0)</f>
        <v>44631</v>
      </c>
      <c r="U476" s="22">
        <v>44631</v>
      </c>
      <c r="V476" s="17" t="str">
        <f>VLOOKUP(A476,[2]ImportationMaterialProgrammingE!B:F,5,0)</f>
        <v>VERDE</v>
      </c>
      <c r="W476" s="22">
        <f>VLOOKUP(F476,[3]Relatório!$A$1:$AK$65536,33,0)</f>
        <v>44634</v>
      </c>
      <c r="X476" s="22">
        <v>44634</v>
      </c>
      <c r="Y476" s="18" t="e">
        <f>#N/A</f>
        <v>#N/A</v>
      </c>
      <c r="AB476" s="15" t="str">
        <f>VLOOKUP(A476,[2]ImportationMaterialProgrammingE!B:X,23,0)</f>
        <v>SBL</v>
      </c>
      <c r="AC476" s="1" t="str">
        <f>IF(AB476="DTA TRANSP","",VLOOKUP(A476,[2]ImportationMaterialProgrammingE!$B:$V,21,0))</f>
        <v>14/03/2022</v>
      </c>
      <c r="AD476" s="1" t="s">
        <v>631</v>
      </c>
      <c r="AE476" s="1" t="e">
        <f>#N/A</f>
        <v>#N/A</v>
      </c>
      <c r="AF476" s="22">
        <f>VLOOKUP(F476,[3]Relatório!$A$1:$AK$65536,36,0)</f>
        <v>44634</v>
      </c>
      <c r="AG476" s="22">
        <v>44634</v>
      </c>
      <c r="AH476" s="3" t="s">
        <v>457</v>
      </c>
      <c r="AJ476" s="24"/>
      <c r="AK476" s="24"/>
      <c r="AL476" s="24"/>
      <c r="AM476" s="24"/>
    </row>
    <row r="477" spans="1:39" hidden="1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 t="str">
        <f>VLOOKUP(A477,[2]ImportationMaterialProgrammingE!B$3:C$1048576,2,0)</f>
        <v xml:space="preserve">540201867 </v>
      </c>
      <c r="F477" s="40">
        <v>540201867</v>
      </c>
      <c r="G477" s="3" t="s">
        <v>585</v>
      </c>
      <c r="I477" s="17" t="e">
        <f>#N/A</f>
        <v>#N/A</v>
      </c>
      <c r="J477" s="15" t="str">
        <f>IF(VLOOKUP(A477,[2]ImportationMaterialProgrammingE!B$4:U$1048576,20,0)=0,"",VLOOKUP(A477,[2]ImportationMaterialProgrammingE!B$4:U$1048576,20,0))</f>
        <v>21/03/2022</v>
      </c>
      <c r="K477" s="15" t="s">
        <v>612</v>
      </c>
      <c r="L477" s="15" t="str">
        <f>IF(VLOOKUP(A477,[2]ImportationMaterialProgrammingE!B$3:Y$1048576,24,0)&lt;&gt;"","Sim","Não")</f>
        <v>Sim</v>
      </c>
      <c r="M477" s="15" t="str">
        <f>IF(VLOOKUP(A477,[2]ImportationMaterialProgrammingE!B:X,23,0)="DTA TRANSP",VLOOKUP(A477,[2]ImportationMaterialProgrammingE!B:V,21,0),"")</f>
        <v/>
      </c>
      <c r="N477" s="15" t="str">
        <f>IF(VLOOKUP(A477,[2]ImportationMaterialProgrammingE!B:Y,24,0)=0,"",VLOOKUP(A477,[2]ImportationMaterialProgrammingE!B:Y,24,0))</f>
        <v>15/03/2022</v>
      </c>
      <c r="P477" s="3" t="e">
        <f>#N/A</f>
        <v>#N/A</v>
      </c>
      <c r="S477" s="16" t="str">
        <f>VLOOKUP(A477,[2]ImportationMaterialProgrammingE!B:AN,39,0)</f>
        <v xml:space="preserve">          </v>
      </c>
      <c r="T477" s="22">
        <f>VLOOKUP(F477,[3]Relatório!$A$1:$AK$65536,29,0)</f>
        <v>44641</v>
      </c>
      <c r="U477" s="22">
        <v>44641</v>
      </c>
      <c r="V477" s="17" t="str">
        <f>VLOOKUP(A477,[2]ImportationMaterialProgrammingE!B:F,5,0)</f>
        <v/>
      </c>
      <c r="W477" s="22">
        <f>VLOOKUP(F477,[3]Relatório!$A$1:$AK$65536,33,0)</f>
        <v>44641</v>
      </c>
      <c r="X477" s="22">
        <v>44641</v>
      </c>
      <c r="Y477" s="18" t="e">
        <f>#N/A</f>
        <v>#N/A</v>
      </c>
      <c r="AB477" s="15" t="str">
        <f>VLOOKUP(A477,[2]ImportationMaterialProgrammingE!B:X,23,0)</f>
        <v>DTA EADI</v>
      </c>
      <c r="AC477" s="1" t="str">
        <f>IF(AB477="DTA TRANSP","",VLOOKUP(A477,[2]ImportationMaterialProgrammingE!$B:$V,21,0))</f>
        <v/>
      </c>
      <c r="AD477" s="1" t="s">
        <v>587</v>
      </c>
      <c r="AE477" s="1" t="e">
        <f>#N/A</f>
        <v>#N/A</v>
      </c>
      <c r="AF477" s="22" t="str">
        <f>VLOOKUP(F477,[3]Relatório!$A$1:$AK$65536,36,0)</f>
        <v/>
      </c>
      <c r="AG477" s="22" t="s">
        <v>587</v>
      </c>
      <c r="AJ477" s="24"/>
      <c r="AK477" s="24"/>
      <c r="AL477" s="24"/>
      <c r="AM477" s="24"/>
    </row>
    <row r="478" spans="1:39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 t="str">
        <f>VLOOKUP(A478,[2]ImportationMaterialProgrammingE!B$3:C$1048576,2,0)</f>
        <v xml:space="preserve">540201882 </v>
      </c>
      <c r="F478" s="40">
        <v>540201882</v>
      </c>
      <c r="G478" s="3" t="s">
        <v>585</v>
      </c>
      <c r="I478" s="17" t="e">
        <f>#N/A</f>
        <v>#N/A</v>
      </c>
      <c r="J478" s="15" t="str">
        <f>IF(VLOOKUP(A478,[2]ImportationMaterialProgrammingE!B$4:U$1048576,20,0)=0,"",VLOOKUP(A478,[2]ImportationMaterialProgrammingE!B$4:U$1048576,20,0))</f>
        <v>14/03/2022</v>
      </c>
      <c r="K478" s="15" t="s">
        <v>631</v>
      </c>
      <c r="L478" s="15" t="str">
        <f>IF(VLOOKUP(A478,[2]ImportationMaterialProgrammingE!B$3:Y$1048576,24,0)&lt;&gt;"","Sim","Não")</f>
        <v>Não</v>
      </c>
      <c r="M478" s="15" t="str">
        <f>IF(VLOOKUP(A478,[2]ImportationMaterialProgrammingE!B:X,23,0)="DTA TRANSP",VLOOKUP(A478,[2]ImportationMaterialProgrammingE!B:V,21,0),"")</f>
        <v/>
      </c>
      <c r="N478" s="15" t="str">
        <f>IF(VLOOKUP(A478,[2]ImportationMaterialProgrammingE!B:Y,24,0)=0,"",VLOOKUP(A478,[2]ImportationMaterialProgrammingE!B:Y,24,0))</f>
        <v/>
      </c>
      <c r="O478" s="21">
        <v>5.33E-2</v>
      </c>
      <c r="P478" s="3" t="e">
        <f>#N/A</f>
        <v>#N/A</v>
      </c>
      <c r="S478" s="16" t="str">
        <f>VLOOKUP(A478,[2]ImportationMaterialProgrammingE!B:AN,39,0)</f>
        <v>2204893209</v>
      </c>
      <c r="T478" s="22">
        <f>VLOOKUP(F478,[3]Relatório!$A$1:$AK$65536,29,0)</f>
        <v>44634</v>
      </c>
      <c r="U478" s="22">
        <v>44634</v>
      </c>
      <c r="V478" s="17" t="str">
        <f>VLOOKUP(A478,[2]ImportationMaterialProgrammingE!B:F,5,0)</f>
        <v>VERDE</v>
      </c>
      <c r="W478" s="22">
        <f>VLOOKUP(F478,[3]Relatório!$A$1:$AK$65536,33,0)</f>
        <v>44635</v>
      </c>
      <c r="X478" s="22">
        <v>44635</v>
      </c>
      <c r="Y478" s="18" t="e">
        <f>#N/A</f>
        <v>#N/A</v>
      </c>
      <c r="AB478" s="15" t="str">
        <f>VLOOKUP(A478,[2]ImportationMaterialProgrammingE!B:X,23,0)</f>
        <v>SBL</v>
      </c>
      <c r="AC478" s="1" t="str">
        <f>IF(AB478="DTA TRANSP","",VLOOKUP(A478,[2]ImportationMaterialProgrammingE!$B:$V,21,0))</f>
        <v>15/03/2022</v>
      </c>
      <c r="AD478" s="1" t="s">
        <v>620</v>
      </c>
      <c r="AE478" s="1" t="e">
        <f>#N/A</f>
        <v>#N/A</v>
      </c>
      <c r="AF478" s="22">
        <f>VLOOKUP(F478,[3]Relatório!$A$1:$AK$65536,36,0)</f>
        <v>44638</v>
      </c>
      <c r="AG478" s="22">
        <v>44638</v>
      </c>
      <c r="AJ478" s="24"/>
      <c r="AK478" s="24"/>
      <c r="AL478" s="24"/>
      <c r="AM478" s="24"/>
    </row>
    <row r="479" spans="1:39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 t="str">
        <f>VLOOKUP(A479,[2]ImportationMaterialProgrammingE!B$3:C$1048576,2,0)</f>
        <v xml:space="preserve">540201870 </v>
      </c>
      <c r="F479" s="40">
        <v>540201870</v>
      </c>
      <c r="G479" s="3" t="s">
        <v>585</v>
      </c>
      <c r="I479" s="17" t="e">
        <f>#N/A</f>
        <v>#N/A</v>
      </c>
      <c r="J479" s="15" t="str">
        <f>IF(VLOOKUP(A479,[2]ImportationMaterialProgrammingE!B$4:U$1048576,20,0)=0,"",VLOOKUP(A479,[2]ImportationMaterialProgrammingE!B$4:U$1048576,20,0))</f>
        <v>14/03/2022</v>
      </c>
      <c r="K479" s="15" t="s">
        <v>631</v>
      </c>
      <c r="L479" s="15" t="str">
        <f>IF(VLOOKUP(A479,[2]ImportationMaterialProgrammingE!B$3:Y$1048576,24,0)&lt;&gt;"","Sim","Não")</f>
        <v>Não</v>
      </c>
      <c r="M479" s="15" t="str">
        <f>IF(VLOOKUP(A479,[2]ImportationMaterialProgrammingE!B:X,23,0)="DTA TRANSP",VLOOKUP(A479,[2]ImportationMaterialProgrammingE!B:V,21,0),"")</f>
        <v/>
      </c>
      <c r="N479" s="15" t="str">
        <f>IF(VLOOKUP(A479,[2]ImportationMaterialProgrammingE!B:Y,24,0)=0,"",VLOOKUP(A479,[2]ImportationMaterialProgrammingE!B:Y,24,0))</f>
        <v/>
      </c>
      <c r="P479" s="3" t="e">
        <f>#N/A</f>
        <v>#N/A</v>
      </c>
      <c r="R479" s="3" t="s">
        <v>456</v>
      </c>
      <c r="S479" s="16" t="str">
        <f>VLOOKUP(A479,[2]ImportationMaterialProgrammingE!B:AN,39,0)</f>
        <v>2204531510</v>
      </c>
      <c r="T479" s="22">
        <f>VLOOKUP(F479,[3]Relatório!$A$1:$AK$65536,29,0)</f>
        <v>44629</v>
      </c>
      <c r="U479" s="22">
        <v>44629</v>
      </c>
      <c r="V479" s="17" t="str">
        <f>VLOOKUP(A479,[2]ImportationMaterialProgrammingE!B:F,5,0)</f>
        <v>VERDE</v>
      </c>
      <c r="W479" s="22">
        <f>VLOOKUP(F479,[3]Relatório!$A$1:$AK$65536,33,0)</f>
        <v>44629</v>
      </c>
      <c r="X479" s="22">
        <v>44629</v>
      </c>
      <c r="Y479" s="18" t="e">
        <f>#N/A</f>
        <v>#N/A</v>
      </c>
      <c r="AB479" s="15" t="str">
        <f>VLOOKUP(A479,[2]ImportationMaterialProgrammingE!B:X,23,0)</f>
        <v>FINALIZADO</v>
      </c>
      <c r="AC479" s="1" t="str">
        <f>IF(AB479="DTA TRANSP","",VLOOKUP(A479,[2]ImportationMaterialProgrammingE!$B:$V,21,0))</f>
        <v>14/03/2022</v>
      </c>
      <c r="AD479" s="1" t="s">
        <v>631</v>
      </c>
      <c r="AE479" s="1" t="e">
        <f>#N/A</f>
        <v>#N/A</v>
      </c>
      <c r="AF479" s="22">
        <f>VLOOKUP(F479,[3]Relatório!$A$1:$AK$65536,36,0)</f>
        <v>44631</v>
      </c>
      <c r="AG479" s="22">
        <v>44631</v>
      </c>
      <c r="AH479" s="3" t="s">
        <v>457</v>
      </c>
      <c r="AJ479" s="24"/>
      <c r="AK479" s="24"/>
      <c r="AL479" s="24"/>
      <c r="AM479" s="24"/>
    </row>
    <row r="480" spans="1:39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 t="str">
        <f>VLOOKUP(A480,[2]ImportationMaterialProgrammingE!B$3:C$1048576,2,0)</f>
        <v xml:space="preserve">540201872 </v>
      </c>
      <c r="F480" s="40">
        <v>540201872</v>
      </c>
      <c r="G480" s="3" t="s">
        <v>585</v>
      </c>
      <c r="I480" s="17" t="e">
        <f>#N/A</f>
        <v>#N/A</v>
      </c>
      <c r="J480" s="15" t="str">
        <f>IF(VLOOKUP(A480,[2]ImportationMaterialProgrammingE!B$4:U$1048576,20,0)=0,"",VLOOKUP(A480,[2]ImportationMaterialProgrammingE!B$4:U$1048576,20,0))</f>
        <v>14/03/2022</v>
      </c>
      <c r="K480" s="15" t="s">
        <v>631</v>
      </c>
      <c r="L480" s="15" t="str">
        <f>IF(VLOOKUP(A480,[2]ImportationMaterialProgrammingE!B$3:Y$1048576,24,0)&lt;&gt;"","Sim","Não")</f>
        <v>Não</v>
      </c>
      <c r="M480" s="15" t="str">
        <f>IF(VLOOKUP(A480,[2]ImportationMaterialProgrammingE!B:X,23,0)="DTA TRANSP",VLOOKUP(A480,[2]ImportationMaterialProgrammingE!B:V,21,0),"")</f>
        <v/>
      </c>
      <c r="N480" s="15" t="str">
        <f>IF(VLOOKUP(A480,[2]ImportationMaterialProgrammingE!B:Y,24,0)=0,"",VLOOKUP(A480,[2]ImportationMaterialProgrammingE!B:Y,24,0))</f>
        <v/>
      </c>
      <c r="P480" s="3" t="e">
        <f>#N/A</f>
        <v>#N/A</v>
      </c>
      <c r="S480" s="16" t="str">
        <f>VLOOKUP(A480,[2]ImportationMaterialProgrammingE!B:AN,39,0)</f>
        <v>2204777187</v>
      </c>
      <c r="T480" s="22">
        <f>VLOOKUP(F480,[3]Relatório!$A$1:$AK$65536,29,0)</f>
        <v>44631</v>
      </c>
      <c r="U480" s="22">
        <v>44631</v>
      </c>
      <c r="V480" s="17" t="str">
        <f>VLOOKUP(A480,[2]ImportationMaterialProgrammingE!B:F,5,0)</f>
        <v>VERDE</v>
      </c>
      <c r="W480" s="22">
        <f>VLOOKUP(F480,[3]Relatório!$A$1:$AK$65536,33,0)</f>
        <v>44634</v>
      </c>
      <c r="X480" s="22">
        <v>44634</v>
      </c>
      <c r="Y480" s="18" t="e">
        <f>#N/A</f>
        <v>#N/A</v>
      </c>
      <c r="AB480" s="15" t="str">
        <f>VLOOKUP(A480,[2]ImportationMaterialProgrammingE!B:X,23,0)</f>
        <v>FINALIZADO</v>
      </c>
      <c r="AC480" s="1" t="str">
        <f>IF(AB480="DTA TRANSP","",VLOOKUP(A480,[2]ImportationMaterialProgrammingE!$B:$V,21,0))</f>
        <v>14/03/2022</v>
      </c>
      <c r="AD480" s="1" t="s">
        <v>631</v>
      </c>
      <c r="AE480" s="1" t="e">
        <f>#N/A</f>
        <v>#N/A</v>
      </c>
      <c r="AF480" s="22">
        <f>VLOOKUP(F480,[3]Relatório!$A$1:$AK$65536,36,0)</f>
        <v>44634</v>
      </c>
      <c r="AG480" s="22">
        <v>44634</v>
      </c>
      <c r="AH480" s="3" t="s">
        <v>457</v>
      </c>
      <c r="AJ480" s="24"/>
      <c r="AK480" s="24"/>
      <c r="AL480" s="24"/>
      <c r="AM480" s="24"/>
    </row>
    <row r="481" spans="1:39" hidden="1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 t="str">
        <f>VLOOKUP(A481,[2]ImportationMaterialProgrammingE!B$3:C$1048576,2,0)</f>
        <v xml:space="preserve">540201875 </v>
      </c>
      <c r="F481" s="40">
        <v>540201875</v>
      </c>
      <c r="G481" s="3" t="s">
        <v>585</v>
      </c>
      <c r="I481" s="17" t="e">
        <f>#N/A</f>
        <v>#N/A</v>
      </c>
      <c r="J481" s="15" t="str">
        <f>IF(VLOOKUP(A481,[2]ImportationMaterialProgrammingE!B$4:U$1048576,20,0)=0,"",VLOOKUP(A481,[2]ImportationMaterialProgrammingE!B$4:U$1048576,20,0))</f>
        <v/>
      </c>
      <c r="K481" s="15" t="s">
        <v>587</v>
      </c>
      <c r="L481" s="15" t="str">
        <f>IF(VLOOKUP(A481,[2]ImportationMaterialProgrammingE!B$3:Y$1048576,24,0)&lt;&gt;"","Sim","Não")</f>
        <v>Sim</v>
      </c>
      <c r="M481" s="15" t="str">
        <f>IF(VLOOKUP(A481,[2]ImportationMaterialProgrammingE!B:X,23,0)="DTA TRANSP",VLOOKUP(A481,[2]ImportationMaterialProgrammingE!B:V,21,0),"")</f>
        <v/>
      </c>
      <c r="N481" s="15" t="str">
        <f>IF(VLOOKUP(A481,[2]ImportationMaterialProgrammingE!B:Y,24,0)=0,"",VLOOKUP(A481,[2]ImportationMaterialProgrammingE!B:Y,24,0))</f>
        <v>17/03/2022</v>
      </c>
      <c r="O481" s="21">
        <v>8.6099999999999996E-2</v>
      </c>
      <c r="P481" s="3" t="e">
        <f>#N/A</f>
        <v>#N/A</v>
      </c>
      <c r="S481" s="16" t="str">
        <f>VLOOKUP(A481,[2]ImportationMaterialProgrammingE!B:AN,39,0)</f>
        <v xml:space="preserve">          </v>
      </c>
      <c r="T481" s="22" t="str">
        <f>VLOOKUP(F481,[3]Relatório!$A$1:$AK$65536,29,0)</f>
        <v/>
      </c>
      <c r="U481" s="22" t="s">
        <v>587</v>
      </c>
      <c r="V481" s="17" t="str">
        <f>VLOOKUP(A481,[2]ImportationMaterialProgrammingE!B:F,5,0)</f>
        <v/>
      </c>
      <c r="W481" s="22" t="str">
        <f>VLOOKUP(F481,[3]Relatório!$A$1:$AK$65536,33,0)</f>
        <v/>
      </c>
      <c r="X481" s="22" t="s">
        <v>587</v>
      </c>
      <c r="Y481" s="18" t="e">
        <f>#N/A</f>
        <v>#N/A</v>
      </c>
      <c r="AB481" s="15" t="str">
        <f>VLOOKUP(A481,[2]ImportationMaterialProgrammingE!B:X,23,0)</f>
        <v>DTA EADI</v>
      </c>
      <c r="AC481" s="1" t="str">
        <f>IF(AB481="DTA TRANSP","",VLOOKUP(A481,[2]ImportationMaterialProgrammingE!$B:$V,21,0))</f>
        <v/>
      </c>
      <c r="AD481" s="1" t="s">
        <v>587</v>
      </c>
      <c r="AE481" s="1" t="e">
        <f>#N/A</f>
        <v>#N/A</v>
      </c>
      <c r="AF481" s="22" t="str">
        <f>VLOOKUP(F481,[3]Relatório!$A$1:$AK$65536,36,0)</f>
        <v/>
      </c>
      <c r="AG481" s="22" t="s">
        <v>587</v>
      </c>
      <c r="AJ481" s="24"/>
      <c r="AK481" s="24"/>
      <c r="AL481" s="24"/>
      <c r="AM481" s="24"/>
    </row>
    <row r="482" spans="1:39" hidden="1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 t="str">
        <f>VLOOKUP(A482,[2]ImportationMaterialProgrammingE!B$3:C$1048576,2,0)</f>
        <v xml:space="preserve">540201878 </v>
      </c>
      <c r="F482" s="40">
        <v>540201878</v>
      </c>
      <c r="G482" s="3" t="s">
        <v>585</v>
      </c>
      <c r="I482" s="17" t="e">
        <f>#N/A</f>
        <v>#N/A</v>
      </c>
      <c r="J482" s="15" t="str">
        <f>IF(VLOOKUP(A482,[2]ImportationMaterialProgrammingE!B$4:U$1048576,20,0)=0,"",VLOOKUP(A482,[2]ImportationMaterialProgrammingE!B$4:U$1048576,20,0))</f>
        <v/>
      </c>
      <c r="K482" s="15" t="s">
        <v>587</v>
      </c>
      <c r="L482" s="15" t="str">
        <f>IF(VLOOKUP(A482,[2]ImportationMaterialProgrammingE!B$3:Y$1048576,24,0)&lt;&gt;"","Sim","Não")</f>
        <v>Sim</v>
      </c>
      <c r="M482" s="15" t="str">
        <f>IF(VLOOKUP(A482,[2]ImportationMaterialProgrammingE!B:X,23,0)="DTA TRANSP",VLOOKUP(A482,[2]ImportationMaterialProgrammingE!B:V,21,0),"")</f>
        <v/>
      </c>
      <c r="N482" s="15" t="str">
        <f>IF(VLOOKUP(A482,[2]ImportationMaterialProgrammingE!B:Y,24,0)=0,"",VLOOKUP(A482,[2]ImportationMaterialProgrammingE!B:Y,24,0))</f>
        <v>17/03/2022</v>
      </c>
      <c r="P482" s="3" t="e">
        <f>#N/A</f>
        <v>#N/A</v>
      </c>
      <c r="S482" s="16" t="str">
        <f>VLOOKUP(A482,[2]ImportationMaterialProgrammingE!B:AN,39,0)</f>
        <v xml:space="preserve">          </v>
      </c>
      <c r="T482" s="22" t="str">
        <f>VLOOKUP(F482,[3]Relatório!$A$1:$AK$65536,29,0)</f>
        <v/>
      </c>
      <c r="U482" s="22" t="s">
        <v>587</v>
      </c>
      <c r="V482" s="17" t="str">
        <f>VLOOKUP(A482,[2]ImportationMaterialProgrammingE!B:F,5,0)</f>
        <v/>
      </c>
      <c r="W482" s="22" t="str">
        <f>VLOOKUP(F482,[3]Relatório!$A$1:$AK$65536,33,0)</f>
        <v/>
      </c>
      <c r="X482" s="22" t="s">
        <v>587</v>
      </c>
      <c r="Y482" s="18" t="e">
        <f>#N/A</f>
        <v>#N/A</v>
      </c>
      <c r="AB482" s="15" t="str">
        <f>VLOOKUP(A482,[2]ImportationMaterialProgrammingE!B:X,23,0)</f>
        <v>DTA EADI</v>
      </c>
      <c r="AC482" s="1" t="str">
        <f>IF(AB482="DTA TRANSP","",VLOOKUP(A482,[2]ImportationMaterialProgrammingE!$B:$V,21,0))</f>
        <v/>
      </c>
      <c r="AD482" s="1" t="s">
        <v>587</v>
      </c>
      <c r="AE482" s="1" t="e">
        <f>#N/A</f>
        <v>#N/A</v>
      </c>
      <c r="AF482" s="22" t="str">
        <f>VLOOKUP(F482,[3]Relatório!$A$1:$AK$65536,36,0)</f>
        <v/>
      </c>
      <c r="AG482" s="22" t="s">
        <v>587</v>
      </c>
      <c r="AJ482" s="24"/>
      <c r="AK482" s="24"/>
      <c r="AL482" s="24"/>
      <c r="AM482" s="24"/>
    </row>
    <row r="483" spans="1:39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 t="str">
        <f>VLOOKUP(A483,[2]ImportationMaterialProgrammingE!B$3:C$1048576,2,0)</f>
        <v xml:space="preserve">540201880 </v>
      </c>
      <c r="F483" s="40">
        <v>540201880</v>
      </c>
      <c r="G483" s="3" t="s">
        <v>585</v>
      </c>
      <c r="I483" s="17" t="e">
        <f>#N/A</f>
        <v>#N/A</v>
      </c>
      <c r="J483" s="15" t="str">
        <f>IF(VLOOKUP(A483,[2]ImportationMaterialProgrammingE!B$4:U$1048576,20,0)=0,"",VLOOKUP(A483,[2]ImportationMaterialProgrammingE!B$4:U$1048576,20,0))</f>
        <v>18/03/2022</v>
      </c>
      <c r="K483" s="15" t="s">
        <v>617</v>
      </c>
      <c r="L483" s="15" t="str">
        <f>IF(VLOOKUP(A483,[2]ImportationMaterialProgrammingE!B$3:Y$1048576,24,0)&lt;&gt;"","Sim","Não")</f>
        <v>Não</v>
      </c>
      <c r="M483" s="15" t="str">
        <f>IF(VLOOKUP(A483,[2]ImportationMaterialProgrammingE!B:X,23,0)="DTA TRANSP",VLOOKUP(A483,[2]ImportationMaterialProgrammingE!B:V,21,0),"")</f>
        <v/>
      </c>
      <c r="N483" s="15" t="str">
        <f>IF(VLOOKUP(A483,[2]ImportationMaterialProgrammingE!B:Y,24,0)=0,"",VLOOKUP(A483,[2]ImportationMaterialProgrammingE!B:Y,24,0))</f>
        <v/>
      </c>
      <c r="P483" s="3" t="e">
        <f>#N/A</f>
        <v>#N/A</v>
      </c>
      <c r="S483" s="16" t="str">
        <f>VLOOKUP(A483,[2]ImportationMaterialProgrammingE!B:AN,39,0)</f>
        <v>2204893462</v>
      </c>
      <c r="T483" s="22">
        <f>VLOOKUP(F483,[3]Relatório!$A$1:$AK$65536,29,0)</f>
        <v>44634</v>
      </c>
      <c r="U483" s="22">
        <v>44634</v>
      </c>
      <c r="V483" s="17" t="str">
        <f>VLOOKUP(A483,[2]ImportationMaterialProgrammingE!B:F,5,0)</f>
        <v>VERDE</v>
      </c>
      <c r="W483" s="22">
        <f>VLOOKUP(F483,[3]Relatório!$A$1:$AK$65536,33,0)</f>
        <v>44635</v>
      </c>
      <c r="X483" s="22">
        <v>44635</v>
      </c>
      <c r="Y483" s="18" t="e">
        <f>#N/A</f>
        <v>#N/A</v>
      </c>
      <c r="AB483" s="15" t="str">
        <f>VLOOKUP(A483,[2]ImportationMaterialProgrammingE!B:X,23,0)</f>
        <v>MBB</v>
      </c>
      <c r="AC483" s="1" t="str">
        <f>IF(AB483="DTA TRANSP","",VLOOKUP(A483,[2]ImportationMaterialProgrammingE!$B:$V,21,0))</f>
        <v>21/03/2022</v>
      </c>
      <c r="AD483" s="1" t="s">
        <v>612</v>
      </c>
      <c r="AE483" s="1" t="e">
        <f>#N/A</f>
        <v>#N/A</v>
      </c>
      <c r="AF483" s="22">
        <f>VLOOKUP(F483,[3]Relatório!$A$1:$AK$65536,36,0)</f>
        <v>44638</v>
      </c>
      <c r="AG483" s="22">
        <v>44638</v>
      </c>
      <c r="AJ483" s="24"/>
      <c r="AK483" s="24"/>
      <c r="AL483" s="24"/>
      <c r="AM483" s="24"/>
    </row>
    <row r="484" spans="1:39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 t="str">
        <f>VLOOKUP(A484,[2]ImportationMaterialProgrammingE!B$3:C$1048576,2,0)</f>
        <v xml:space="preserve">540201885 </v>
      </c>
      <c r="F484" s="40">
        <v>540201885</v>
      </c>
      <c r="G484" s="3" t="s">
        <v>585</v>
      </c>
      <c r="I484" s="17" t="e">
        <f>#N/A</f>
        <v>#N/A</v>
      </c>
      <c r="J484" s="15" t="str">
        <f>IF(VLOOKUP(A484,[2]ImportationMaterialProgrammingE!B$4:U$1048576,20,0)=0,"",VLOOKUP(A484,[2]ImportationMaterialProgrammingE!B$4:U$1048576,20,0))</f>
        <v>09/03/2022</v>
      </c>
      <c r="K484" s="15" t="s">
        <v>609</v>
      </c>
      <c r="L484" s="15" t="str">
        <f>IF(VLOOKUP(A484,[2]ImportationMaterialProgrammingE!B$3:Y$1048576,24,0)&lt;&gt;"","Sim","Não")</f>
        <v>Não</v>
      </c>
      <c r="M484" s="15" t="str">
        <f>IF(VLOOKUP(A484,[2]ImportationMaterialProgrammingE!B:X,23,0)="DTA TRANSP",VLOOKUP(A484,[2]ImportationMaterialProgrammingE!B:V,21,0),"")</f>
        <v/>
      </c>
      <c r="N484" s="15" t="str">
        <f>IF(VLOOKUP(A484,[2]ImportationMaterialProgrammingE!B:Y,24,0)=0,"",VLOOKUP(A484,[2]ImportationMaterialProgrammingE!B:Y,24,0))</f>
        <v/>
      </c>
      <c r="P484" s="3" t="e">
        <f>#N/A</f>
        <v>#N/A</v>
      </c>
      <c r="R484" s="3" t="s">
        <v>456</v>
      </c>
      <c r="S484" s="16" t="str">
        <f>VLOOKUP(A484,[2]ImportationMaterialProgrammingE!B:AN,39,0)</f>
        <v>2204433500</v>
      </c>
      <c r="T484" s="22">
        <f>VLOOKUP(F484,[3]Relatório!$A$1:$AK$65536,29,0)</f>
        <v>44628</v>
      </c>
      <c r="U484" s="22">
        <v>44628</v>
      </c>
      <c r="V484" s="17" t="str">
        <f>VLOOKUP(A484,[2]ImportationMaterialProgrammingE!B:F,5,0)</f>
        <v>VERDE</v>
      </c>
      <c r="W484" s="22">
        <f>VLOOKUP(F484,[3]Relatório!$A$1:$AK$65536,33,0)</f>
        <v>44628</v>
      </c>
      <c r="X484" s="22">
        <v>44628</v>
      </c>
      <c r="Y484" s="18" t="e">
        <f>#N/A</f>
        <v>#N/A</v>
      </c>
      <c r="AB484" s="15" t="str">
        <f>VLOOKUP(A484,[2]ImportationMaterialProgrammingE!B:X,23,0)</f>
        <v>FINALIZADO</v>
      </c>
      <c r="AC484" s="1" t="str">
        <f>IF(AB484="DTA TRANSP","",VLOOKUP(A484,[2]ImportationMaterialProgrammingE!$B:$V,21,0))</f>
        <v>09/03/2022</v>
      </c>
      <c r="AD484" s="1" t="s">
        <v>609</v>
      </c>
      <c r="AE484" s="1" t="e">
        <f>#N/A</f>
        <v>#N/A</v>
      </c>
      <c r="AF484" s="22">
        <f>VLOOKUP(F484,[3]Relatório!$A$1:$AK$65536,36,0)</f>
        <v>44629</v>
      </c>
      <c r="AG484" s="22">
        <v>44629</v>
      </c>
      <c r="AH484" s="3" t="s">
        <v>457</v>
      </c>
      <c r="AJ484" s="24"/>
      <c r="AK484" s="24"/>
      <c r="AL484" s="24"/>
      <c r="AM484" s="24"/>
    </row>
    <row r="485" spans="1:39" hidden="1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 t="str">
        <f>VLOOKUP(A485,[2]ImportationMaterialProgrammingE!B$3:C$1048576,2,0)</f>
        <v xml:space="preserve">540201973 </v>
      </c>
      <c r="F485" s="40">
        <v>540201973</v>
      </c>
      <c r="G485" s="3" t="s">
        <v>585</v>
      </c>
      <c r="I485" s="17" t="e">
        <f>#N/A</f>
        <v>#N/A</v>
      </c>
      <c r="J485" s="15" t="str">
        <f>IF(VLOOKUP(A485,[2]ImportationMaterialProgrammingE!B$4:U$1048576,20,0)=0,"",VLOOKUP(A485,[2]ImportationMaterialProgrammingE!B$4:U$1048576,20,0))</f>
        <v>16/03/2022</v>
      </c>
      <c r="K485" s="15" t="s">
        <v>630</v>
      </c>
      <c r="L485" s="15" t="str">
        <f>IF(VLOOKUP(A485,[2]ImportationMaterialProgrammingE!B$3:Y$1048576,24,0)&lt;&gt;"","Sim","Não")</f>
        <v>Não</v>
      </c>
      <c r="M485" s="15" t="str">
        <f>IF(VLOOKUP(A485,[2]ImportationMaterialProgrammingE!B:X,23,0)="DTA TRANSP",VLOOKUP(A485,[2]ImportationMaterialProgrammingE!B:V,21,0),"")</f>
        <v/>
      </c>
      <c r="N485" s="15" t="str">
        <f>IF(VLOOKUP(A485,[2]ImportationMaterialProgrammingE!B:Y,24,0)=0,"",VLOOKUP(A485,[2]ImportationMaterialProgrammingE!B:Y,24,0))</f>
        <v/>
      </c>
      <c r="P485" s="3" t="e">
        <f>#N/A</f>
        <v>#N/A</v>
      </c>
      <c r="S485" s="16" t="str">
        <f>VLOOKUP(A485,[2]ImportationMaterialProgrammingE!B:AN,39,0)</f>
        <v>2204966206</v>
      </c>
      <c r="T485" s="22">
        <f>VLOOKUP(F485,[3]Relatório!$A$1:$AK$65536,29,0)</f>
        <v>44635</v>
      </c>
      <c r="U485" s="22">
        <v>44635</v>
      </c>
      <c r="V485" s="17" t="str">
        <f>VLOOKUP(A485,[2]ImportationMaterialProgrammingE!B:F,5,0)</f>
        <v>VERDE</v>
      </c>
      <c r="W485" s="22">
        <f>VLOOKUP(F485,[3]Relatório!$A$1:$AK$65536,33,0)</f>
        <v>44636</v>
      </c>
      <c r="X485" s="22">
        <v>44636</v>
      </c>
      <c r="Y485" s="18" t="e">
        <f>#N/A</f>
        <v>#N/A</v>
      </c>
      <c r="AB485" s="15" t="str">
        <f>VLOOKUP(A485,[2]ImportationMaterialProgrammingE!B:X,23,0)</f>
        <v/>
      </c>
      <c r="AC485" s="1" t="str">
        <f>IF(AB485="DTA TRANSP","",VLOOKUP(A485,[2]ImportationMaterialProgrammingE!$B:$V,21,0))</f>
        <v/>
      </c>
      <c r="AD485" s="1" t="s">
        <v>587</v>
      </c>
      <c r="AE485" s="1" t="e">
        <f>#N/A</f>
        <v>#N/A</v>
      </c>
      <c r="AF485" s="22" t="str">
        <f>VLOOKUP(F485,[3]Relatório!$A$1:$AK$65536,36,0)</f>
        <v/>
      </c>
      <c r="AG485" s="22" t="s">
        <v>587</v>
      </c>
      <c r="AJ485" s="24"/>
      <c r="AK485" s="24"/>
      <c r="AL485" s="24"/>
      <c r="AM485" s="24"/>
    </row>
    <row r="486" spans="1:39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 t="str">
        <f>VLOOKUP(A486,[2]ImportationMaterialProgrammingE!B$3:C$1048576,2,0)</f>
        <v xml:space="preserve">540201886 </v>
      </c>
      <c r="F486" s="40">
        <v>540201886</v>
      </c>
      <c r="G486" s="3" t="s">
        <v>585</v>
      </c>
      <c r="I486" s="17" t="e">
        <f>#N/A</f>
        <v>#N/A</v>
      </c>
      <c r="J486" s="15" t="str">
        <f>IF(VLOOKUP(A486,[2]ImportationMaterialProgrammingE!B$4:U$1048576,20,0)=0,"",VLOOKUP(A486,[2]ImportationMaterialProgrammingE!B$4:U$1048576,20,0))</f>
        <v/>
      </c>
      <c r="K486" s="15" t="s">
        <v>587</v>
      </c>
      <c r="L486" s="15" t="str">
        <f>IF(VLOOKUP(A486,[2]ImportationMaterialProgrammingE!B$3:Y$1048576,24,0)&lt;&gt;"","Sim","Não")</f>
        <v>Sim</v>
      </c>
      <c r="M486" s="15" t="str">
        <f>IF(VLOOKUP(A486,[2]ImportationMaterialProgrammingE!B:X,23,0)="DTA TRANSP",VLOOKUP(A486,[2]ImportationMaterialProgrammingE!B:V,21,0),"")</f>
        <v/>
      </c>
      <c r="N486" s="15" t="str">
        <f>IF(VLOOKUP(A486,[2]ImportationMaterialProgrammingE!B:Y,24,0)=0,"",VLOOKUP(A486,[2]ImportationMaterialProgrammingE!B:Y,24,0))</f>
        <v>16/03/2022</v>
      </c>
      <c r="O486" s="21">
        <v>6.2300000000000001E-2</v>
      </c>
      <c r="P486" s="3" t="e">
        <f>#N/A</f>
        <v>#N/A</v>
      </c>
      <c r="S486" s="16" t="str">
        <f>VLOOKUP(A486,[2]ImportationMaterialProgrammingE!B:AN,39,0)</f>
        <v xml:space="preserve">          </v>
      </c>
      <c r="T486" s="22">
        <f>VLOOKUP(F486,[3]Relatório!$A$1:$AK$65536,29,0)</f>
        <v>44641</v>
      </c>
      <c r="U486" s="22">
        <v>44641</v>
      </c>
      <c r="V486" s="17" t="str">
        <f>VLOOKUP(A486,[2]ImportationMaterialProgrammingE!B:F,5,0)</f>
        <v/>
      </c>
      <c r="W486" s="22">
        <f>VLOOKUP(F486,[3]Relatório!$A$1:$AK$65536,33,0)</f>
        <v>44641</v>
      </c>
      <c r="X486" s="22">
        <v>44641</v>
      </c>
      <c r="Y486" s="18" t="e">
        <f>#N/A</f>
        <v>#N/A</v>
      </c>
      <c r="AB486" s="15" t="str">
        <f>VLOOKUP(A486,[2]ImportationMaterialProgrammingE!B:X,23,0)</f>
        <v>MBB</v>
      </c>
      <c r="AC486" s="1" t="str">
        <f>IF(AB486="DTA TRANSP","",VLOOKUP(A486,[2]ImportationMaterialProgrammingE!$B:$V,21,0))</f>
        <v>17/03/2022</v>
      </c>
      <c r="AD486" s="1" t="s">
        <v>622</v>
      </c>
      <c r="AE486" s="1" t="e">
        <f>#N/A</f>
        <v>#N/A</v>
      </c>
      <c r="AF486" s="22">
        <f>VLOOKUP(F486,[3]Relatório!$A$1:$AK$65536,36,0)</f>
        <v>44641</v>
      </c>
      <c r="AG486" s="22">
        <v>44641</v>
      </c>
      <c r="AJ486" s="24"/>
      <c r="AK486" s="24"/>
      <c r="AL486" s="24"/>
      <c r="AM486" s="24"/>
    </row>
    <row r="487" spans="1:39" hidden="1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 t="str">
        <f>VLOOKUP(A487,[2]ImportationMaterialProgrammingE!B$3:C$1048576,2,0)</f>
        <v xml:space="preserve">540201893 </v>
      </c>
      <c r="F487" s="40">
        <v>540201893</v>
      </c>
      <c r="G487" s="3" t="s">
        <v>585</v>
      </c>
      <c r="I487" s="17" t="e">
        <f>#N/A</f>
        <v>#N/A</v>
      </c>
      <c r="J487" s="15" t="str">
        <f>IF(VLOOKUP(A487,[2]ImportationMaterialProgrammingE!B$4:U$1048576,20,0)=0,"",VLOOKUP(A487,[2]ImportationMaterialProgrammingE!B$4:U$1048576,20,0))</f>
        <v/>
      </c>
      <c r="K487" s="15" t="s">
        <v>587</v>
      </c>
      <c r="L487" s="15" t="str">
        <f>IF(VLOOKUP(A487,[2]ImportationMaterialProgrammingE!B$3:Y$1048576,24,0)&lt;&gt;"","Sim","Não")</f>
        <v>Sim</v>
      </c>
      <c r="M487" s="15" t="str">
        <f>IF(VLOOKUP(A487,[2]ImportationMaterialProgrammingE!B:X,23,0)="DTA TRANSP",VLOOKUP(A487,[2]ImportationMaterialProgrammingE!B:V,21,0),"")</f>
        <v/>
      </c>
      <c r="N487" s="15" t="str">
        <f>IF(VLOOKUP(A487,[2]ImportationMaterialProgrammingE!B:Y,24,0)=0,"",VLOOKUP(A487,[2]ImportationMaterialProgrammingE!B:Y,24,0))</f>
        <v>16/03/2022</v>
      </c>
      <c r="P487" s="3" t="e">
        <f>#N/A</f>
        <v>#N/A</v>
      </c>
      <c r="S487" s="16" t="str">
        <f>VLOOKUP(A487,[2]ImportationMaterialProgrammingE!B:AN,39,0)</f>
        <v xml:space="preserve">          </v>
      </c>
      <c r="T487" s="22" t="str">
        <f>VLOOKUP(F487,[3]Relatório!$A$1:$AK$65536,29,0)</f>
        <v/>
      </c>
      <c r="U487" s="22" t="s">
        <v>587</v>
      </c>
      <c r="V487" s="17" t="str">
        <f>VLOOKUP(A487,[2]ImportationMaterialProgrammingE!B:F,5,0)</f>
        <v/>
      </c>
      <c r="W487" s="22" t="str">
        <f>VLOOKUP(F487,[3]Relatório!$A$1:$AK$65536,33,0)</f>
        <v/>
      </c>
      <c r="X487" s="22" t="s">
        <v>587</v>
      </c>
      <c r="Y487" s="18" t="e">
        <f>#N/A</f>
        <v>#N/A</v>
      </c>
      <c r="Z487" s="3" t="s">
        <v>458</v>
      </c>
      <c r="AB487" s="15" t="str">
        <f>VLOOKUP(A487,[2]ImportationMaterialProgrammingE!B:X,23,0)</f>
        <v>DTA EADI</v>
      </c>
      <c r="AC487" s="1" t="str">
        <f>IF(AB487="DTA TRANSP","",VLOOKUP(A487,[2]ImportationMaterialProgrammingE!$B:$V,21,0))</f>
        <v/>
      </c>
      <c r="AD487" s="1" t="s">
        <v>587</v>
      </c>
      <c r="AE487" s="1" t="e">
        <f>#N/A</f>
        <v>#N/A</v>
      </c>
      <c r="AF487" s="22" t="str">
        <f>VLOOKUP(F487,[3]Relatório!$A$1:$AK$65536,36,0)</f>
        <v/>
      </c>
      <c r="AG487" s="22" t="s">
        <v>587</v>
      </c>
      <c r="AJ487" s="24"/>
      <c r="AK487" s="24"/>
      <c r="AL487" s="24"/>
      <c r="AM487" s="24"/>
    </row>
    <row r="488" spans="1:39" hidden="1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 t="str">
        <f>VLOOKUP(A488,[2]ImportationMaterialProgrammingE!B$3:C$1048576,2,0)</f>
        <v xml:space="preserve">540201895 </v>
      </c>
      <c r="F488" s="40">
        <v>540201895</v>
      </c>
      <c r="G488" s="3" t="s">
        <v>585</v>
      </c>
      <c r="I488" s="17" t="e">
        <f>#N/A</f>
        <v>#N/A</v>
      </c>
      <c r="J488" s="15" t="str">
        <f>IF(VLOOKUP(A488,[2]ImportationMaterialProgrammingE!B$4:U$1048576,20,0)=0,"",VLOOKUP(A488,[2]ImportationMaterialProgrammingE!B$4:U$1048576,20,0))</f>
        <v>23/03/2022</v>
      </c>
      <c r="K488" s="15" t="s">
        <v>626</v>
      </c>
      <c r="L488" s="15" t="str">
        <f>IF(VLOOKUP(A488,[2]ImportationMaterialProgrammingE!B$3:Y$1048576,24,0)&lt;&gt;"","Sim","Não")</f>
        <v>Não</v>
      </c>
      <c r="M488" s="15" t="str">
        <f>IF(VLOOKUP(A488,[2]ImportationMaterialProgrammingE!B:X,23,0)="DTA TRANSP",VLOOKUP(A488,[2]ImportationMaterialProgrammingE!B:V,21,0),"")</f>
        <v/>
      </c>
      <c r="N488" s="15" t="str">
        <f>IF(VLOOKUP(A488,[2]ImportationMaterialProgrammingE!B:Y,24,0)=0,"",VLOOKUP(A488,[2]ImportationMaterialProgrammingE!B:Y,24,0))</f>
        <v/>
      </c>
      <c r="P488" s="3" t="e">
        <f>#N/A</f>
        <v>#N/A</v>
      </c>
      <c r="S488" s="16" t="str">
        <f>VLOOKUP(A488,[2]ImportationMaterialProgrammingE!B:AN,39,0)</f>
        <v xml:space="preserve">          </v>
      </c>
      <c r="T488" s="22" t="str">
        <f>VLOOKUP(F488,[3]Relatório!$A$1:$AK$65536,29,0)</f>
        <v/>
      </c>
      <c r="U488" s="22" t="s">
        <v>587</v>
      </c>
      <c r="V488" s="17" t="str">
        <f>VLOOKUP(A488,[2]ImportationMaterialProgrammingE!B:F,5,0)</f>
        <v/>
      </c>
      <c r="W488" s="22" t="str">
        <f>VLOOKUP(F488,[3]Relatório!$A$1:$AK$65536,33,0)</f>
        <v/>
      </c>
      <c r="X488" s="22" t="s">
        <v>587</v>
      </c>
      <c r="Y488" s="18" t="e">
        <f>#N/A</f>
        <v>#N/A</v>
      </c>
      <c r="Z488" s="3" t="s">
        <v>458</v>
      </c>
      <c r="AB488" s="15" t="str">
        <f>VLOOKUP(A488,[2]ImportationMaterialProgrammingE!B:X,23,0)</f>
        <v/>
      </c>
      <c r="AC488" s="1" t="str">
        <f>IF(AB488="DTA TRANSP","",VLOOKUP(A488,[2]ImportationMaterialProgrammingE!$B:$V,21,0))</f>
        <v/>
      </c>
      <c r="AD488" s="1" t="s">
        <v>587</v>
      </c>
      <c r="AE488" s="1" t="e">
        <f>#N/A</f>
        <v>#N/A</v>
      </c>
      <c r="AF488" s="22" t="str">
        <f>VLOOKUP(F488,[3]Relatório!$A$1:$AK$65536,36,0)</f>
        <v/>
      </c>
      <c r="AG488" s="22" t="s">
        <v>587</v>
      </c>
      <c r="AJ488" s="24"/>
      <c r="AK488" s="24"/>
      <c r="AL488" s="24"/>
      <c r="AM488" s="24"/>
    </row>
    <row r="489" spans="1:39" hidden="1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 t="str">
        <f>VLOOKUP(A489,[2]ImportationMaterialProgrammingE!B$3:C$1048576,2,0)</f>
        <v xml:space="preserve">540201901 </v>
      </c>
      <c r="F489" s="40">
        <v>540201901</v>
      </c>
      <c r="G489" s="3" t="s">
        <v>585</v>
      </c>
      <c r="I489" s="17" t="e">
        <f>#N/A</f>
        <v>#N/A</v>
      </c>
      <c r="J489" s="15" t="str">
        <f>IF(VLOOKUP(A489,[2]ImportationMaterialProgrammingE!B$4:U$1048576,20,0)=0,"",VLOOKUP(A489,[2]ImportationMaterialProgrammingE!B$4:U$1048576,20,0))</f>
        <v/>
      </c>
      <c r="K489" s="15" t="s">
        <v>587</v>
      </c>
      <c r="L489" s="15" t="str">
        <f>IF(VLOOKUP(A489,[2]ImportationMaterialProgrammingE!B$3:Y$1048576,24,0)&lt;&gt;"","Sim","Não")</f>
        <v>Sim</v>
      </c>
      <c r="M489" s="15" t="str">
        <f>IF(VLOOKUP(A489,[2]ImportationMaterialProgrammingE!B:X,23,0)="DTA TRANSP",VLOOKUP(A489,[2]ImportationMaterialProgrammingE!B:V,21,0),"")</f>
        <v/>
      </c>
      <c r="N489" s="15" t="str">
        <f>IF(VLOOKUP(A489,[2]ImportationMaterialProgrammingE!B:Y,24,0)=0,"",VLOOKUP(A489,[2]ImportationMaterialProgrammingE!B:Y,24,0))</f>
        <v>17/03/2022</v>
      </c>
      <c r="P489" s="3" t="e">
        <f>#N/A</f>
        <v>#N/A</v>
      </c>
      <c r="S489" s="16" t="str">
        <f>VLOOKUP(A489,[2]ImportationMaterialProgrammingE!B:AN,39,0)</f>
        <v xml:space="preserve">          </v>
      </c>
      <c r="T489" s="22">
        <f>VLOOKUP(F489,[3]Relatório!$A$1:$AK$65536,29,0)</f>
        <v>44638</v>
      </c>
      <c r="U489" s="22">
        <v>44638</v>
      </c>
      <c r="V489" s="17" t="str">
        <f>VLOOKUP(A489,[2]ImportationMaterialProgrammingE!B:F,5,0)</f>
        <v/>
      </c>
      <c r="W489" s="22">
        <f>VLOOKUP(F489,[3]Relatório!$A$1:$AK$65536,33,0)</f>
        <v>44641</v>
      </c>
      <c r="X489" s="22">
        <v>44641</v>
      </c>
      <c r="Y489" s="18" t="e">
        <f>#N/A</f>
        <v>#N/A</v>
      </c>
      <c r="AB489" s="15" t="str">
        <f>VLOOKUP(A489,[2]ImportationMaterialProgrammingE!B:X,23,0)</f>
        <v>DTA EADI</v>
      </c>
      <c r="AC489" s="1" t="str">
        <f>IF(AB489="DTA TRANSP","",VLOOKUP(A489,[2]ImportationMaterialProgrammingE!$B:$V,21,0))</f>
        <v/>
      </c>
      <c r="AD489" s="1" t="s">
        <v>587</v>
      </c>
      <c r="AE489" s="1" t="e">
        <f>#N/A</f>
        <v>#N/A</v>
      </c>
      <c r="AF489" s="22" t="str">
        <f>VLOOKUP(F489,[3]Relatório!$A$1:$AK$65536,36,0)</f>
        <v/>
      </c>
      <c r="AG489" s="22" t="s">
        <v>587</v>
      </c>
      <c r="AJ489" s="24"/>
      <c r="AK489" s="24"/>
      <c r="AL489" s="24"/>
      <c r="AM489" s="24"/>
    </row>
    <row r="490" spans="1:39" hidden="1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 t="str">
        <f>VLOOKUP(A490,[2]ImportationMaterialProgrammingE!B$3:C$1048576,2,0)</f>
        <v xml:space="preserve">540201904 </v>
      </c>
      <c r="F490" s="40">
        <v>540201904</v>
      </c>
      <c r="G490" s="3" t="s">
        <v>585</v>
      </c>
      <c r="I490" s="17" t="e">
        <f>#N/A</f>
        <v>#N/A</v>
      </c>
      <c r="J490" s="15" t="str">
        <f>IF(VLOOKUP(A490,[2]ImportationMaterialProgrammingE!B$4:U$1048576,20,0)=0,"",VLOOKUP(A490,[2]ImportationMaterialProgrammingE!B$4:U$1048576,20,0))</f>
        <v/>
      </c>
      <c r="K490" s="15" t="s">
        <v>587</v>
      </c>
      <c r="L490" s="15" t="str">
        <f>IF(VLOOKUP(A490,[2]ImportationMaterialProgrammingE!B$3:Y$1048576,24,0)&lt;&gt;"","Sim","Não")</f>
        <v>Não</v>
      </c>
      <c r="M490" s="15" t="str">
        <f>IF(VLOOKUP(A490,[2]ImportationMaterialProgrammingE!B:X,23,0)="DTA TRANSP",VLOOKUP(A490,[2]ImportationMaterialProgrammingE!B:V,21,0),"")</f>
        <v>17/03/2022</v>
      </c>
      <c r="N490" s="15" t="str">
        <f>IF(VLOOKUP(A490,[2]ImportationMaterialProgrammingE!B:Y,24,0)=0,"",VLOOKUP(A490,[2]ImportationMaterialProgrammingE!B:Y,24,0))</f>
        <v/>
      </c>
      <c r="P490" s="3" t="e">
        <f>#N/A</f>
        <v>#N/A</v>
      </c>
      <c r="S490" s="16" t="str">
        <f>VLOOKUP(A490,[2]ImportationMaterialProgrammingE!B:AN,39,0)</f>
        <v xml:space="preserve">          </v>
      </c>
      <c r="T490" s="22">
        <f>VLOOKUP(F490,[3]Relatório!$A$1:$AK$65536,29,0)</f>
        <v>44641</v>
      </c>
      <c r="U490" s="22">
        <v>44641</v>
      </c>
      <c r="V490" s="17" t="str">
        <f>VLOOKUP(A490,[2]ImportationMaterialProgrammingE!B:F,5,0)</f>
        <v/>
      </c>
      <c r="W490" s="22">
        <f>VLOOKUP(F490,[3]Relatório!$A$1:$AK$65536,33,0)</f>
        <v>44642</v>
      </c>
      <c r="X490" s="22">
        <v>44642</v>
      </c>
      <c r="Y490" s="18" t="e">
        <f>#N/A</f>
        <v>#N/A</v>
      </c>
      <c r="Z490" s="3" t="s">
        <v>458</v>
      </c>
      <c r="AB490" s="15" t="str">
        <f>VLOOKUP(A490,[2]ImportationMaterialProgrammingE!B:X,23,0)</f>
        <v>DTA TRANSP</v>
      </c>
      <c r="AC490" s="1" t="str">
        <f>IF(AB490="DTA TRANSP","",VLOOKUP(A490,[2]ImportationMaterialProgrammingE!$B:$V,21,0))</f>
        <v/>
      </c>
      <c r="AD490" s="1" t="s">
        <v>587</v>
      </c>
      <c r="AE490" s="1" t="e">
        <f>#N/A</f>
        <v>#N/A</v>
      </c>
      <c r="AF490" s="22" t="str">
        <f>VLOOKUP(F490,[3]Relatório!$A$1:$AK$65536,36,0)</f>
        <v/>
      </c>
      <c r="AG490" s="22" t="s">
        <v>587</v>
      </c>
      <c r="AJ490" s="24"/>
      <c r="AK490" s="24"/>
      <c r="AL490" s="24"/>
      <c r="AM490" s="24"/>
    </row>
    <row r="491" spans="1:39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 t="str">
        <f>VLOOKUP(A491,[2]ImportationMaterialProgrammingE!B$3:C$1048576,2,0)</f>
        <v xml:space="preserve">540201907 </v>
      </c>
      <c r="F491" s="40">
        <v>540201907</v>
      </c>
      <c r="G491" s="3" t="s">
        <v>585</v>
      </c>
      <c r="I491" s="17" t="e">
        <f>#N/A</f>
        <v>#N/A</v>
      </c>
      <c r="J491" s="15" t="str">
        <f>IF(VLOOKUP(A491,[2]ImportationMaterialProgrammingE!B$4:U$1048576,20,0)=0,"",VLOOKUP(A491,[2]ImportationMaterialProgrammingE!B$4:U$1048576,20,0))</f>
        <v>21/03/2022</v>
      </c>
      <c r="K491" s="15" t="s">
        <v>612</v>
      </c>
      <c r="L491" s="15" t="str">
        <f>IF(VLOOKUP(A491,[2]ImportationMaterialProgrammingE!B$3:Y$1048576,24,0)&lt;&gt;"","Sim","Não")</f>
        <v>Não</v>
      </c>
      <c r="M491" s="15" t="str">
        <f>IF(VLOOKUP(A491,[2]ImportationMaterialProgrammingE!B:X,23,0)="DTA TRANSP",VLOOKUP(A491,[2]ImportationMaterialProgrammingE!B:V,21,0),"")</f>
        <v/>
      </c>
      <c r="N491" s="15" t="str">
        <f>IF(VLOOKUP(A491,[2]ImportationMaterialProgrammingE!B:Y,24,0)=0,"",VLOOKUP(A491,[2]ImportationMaterialProgrammingE!B:Y,24,0))</f>
        <v/>
      </c>
      <c r="P491" s="3" t="e">
        <f>#N/A</f>
        <v>#N/A</v>
      </c>
      <c r="S491" s="16" t="str">
        <f>VLOOKUP(A491,[2]ImportationMaterialProgrammingE!B:AN,39,0)</f>
        <v>2204893330</v>
      </c>
      <c r="T491" s="22">
        <f>VLOOKUP(F491,[3]Relatório!$A$1:$AK$65536,29,0)</f>
        <v>44634</v>
      </c>
      <c r="U491" s="22">
        <v>44634</v>
      </c>
      <c r="V491" s="17" t="str">
        <f>VLOOKUP(A491,[2]ImportationMaterialProgrammingE!B:F,5,0)</f>
        <v>VERDE</v>
      </c>
      <c r="W491" s="22">
        <f>VLOOKUP(F491,[3]Relatório!$A$1:$AK$65536,33,0)</f>
        <v>44635</v>
      </c>
      <c r="X491" s="22">
        <v>44635</v>
      </c>
      <c r="Y491" s="18" t="e">
        <f>#N/A</f>
        <v>#N/A</v>
      </c>
      <c r="Z491" s="3" t="s">
        <v>458</v>
      </c>
      <c r="AB491" s="15" t="str">
        <f>VLOOKUP(A491,[2]ImportationMaterialProgrammingE!B:X,23,0)</f>
        <v/>
      </c>
      <c r="AC491" s="1" t="str">
        <f>IF(AB491="DTA TRANSP","",VLOOKUP(A491,[2]ImportationMaterialProgrammingE!$B:$V,21,0))</f>
        <v/>
      </c>
      <c r="AD491" s="1" t="s">
        <v>587</v>
      </c>
      <c r="AE491" s="1" t="e">
        <f>#N/A</f>
        <v>#N/A</v>
      </c>
      <c r="AF491" s="22">
        <f>VLOOKUP(F491,[3]Relatório!$A$1:$AK$65536,36,0)</f>
        <v>44642</v>
      </c>
      <c r="AG491" s="22">
        <v>44642</v>
      </c>
      <c r="AJ491" s="24"/>
      <c r="AK491" s="24"/>
      <c r="AL491" s="24"/>
      <c r="AM491" s="24"/>
    </row>
    <row r="492" spans="1:39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 t="str">
        <f>VLOOKUP(A492,[2]ImportationMaterialProgrammingE!B$3:C$1048576,2,0)</f>
        <v xml:space="preserve">540201890 </v>
      </c>
      <c r="F492" s="40">
        <v>540201890</v>
      </c>
      <c r="G492" s="3" t="s">
        <v>585</v>
      </c>
      <c r="I492" s="17" t="e">
        <f>#N/A</f>
        <v>#N/A</v>
      </c>
      <c r="J492" s="15" t="str">
        <f>IF(VLOOKUP(A492,[2]ImportationMaterialProgrammingE!B$4:U$1048576,20,0)=0,"",VLOOKUP(A492,[2]ImportationMaterialProgrammingE!B$4:U$1048576,20,0))</f>
        <v>08/03/2022</v>
      </c>
      <c r="K492" s="15" t="s">
        <v>628</v>
      </c>
      <c r="L492" s="15" t="str">
        <f>IF(VLOOKUP(A492,[2]ImportationMaterialProgrammingE!B$3:Y$1048576,24,0)&lt;&gt;"","Sim","Não")</f>
        <v>Não</v>
      </c>
      <c r="M492" s="15" t="str">
        <f>IF(VLOOKUP(A492,[2]ImportationMaterialProgrammingE!B:X,23,0)="DTA TRANSP",VLOOKUP(A492,[2]ImportationMaterialProgrammingE!B:V,21,0),"")</f>
        <v/>
      </c>
      <c r="N492" s="15" t="str">
        <f>IF(VLOOKUP(A492,[2]ImportationMaterialProgrammingE!B:Y,24,0)=0,"",VLOOKUP(A492,[2]ImportationMaterialProgrammingE!B:Y,24,0))</f>
        <v/>
      </c>
      <c r="P492" s="3" t="e">
        <f>#N/A</f>
        <v>#N/A</v>
      </c>
      <c r="R492" s="3" t="s">
        <v>456</v>
      </c>
      <c r="S492" s="16" t="str">
        <f>VLOOKUP(A492,[2]ImportationMaterialProgrammingE!B:AN,39,0)</f>
        <v>2204463565</v>
      </c>
      <c r="T492" s="22">
        <f>VLOOKUP(F492,[3]Relatório!$A$1:$AK$65536,29,0)</f>
        <v>44628</v>
      </c>
      <c r="U492" s="22">
        <v>44628</v>
      </c>
      <c r="V492" s="17" t="str">
        <f>VLOOKUP(A492,[2]ImportationMaterialProgrammingE!B:F,5,0)</f>
        <v>VERDE</v>
      </c>
      <c r="W492" s="22">
        <f>VLOOKUP(F492,[3]Relatório!$A$1:$AK$65536,33,0)</f>
        <v>44629</v>
      </c>
      <c r="X492" s="22">
        <v>44629</v>
      </c>
      <c r="Y492" s="18" t="e">
        <f>#N/A</f>
        <v>#N/A</v>
      </c>
      <c r="AB492" s="15" t="str">
        <f>VLOOKUP(A492,[2]ImportationMaterialProgrammingE!B:X,23,0)</f>
        <v>FINALIZADO</v>
      </c>
      <c r="AC492" s="1" t="str">
        <f>IF(AB492="DTA TRANSP","",VLOOKUP(A492,[2]ImportationMaterialProgrammingE!$B:$V,21,0))</f>
        <v>08/03/2022</v>
      </c>
      <c r="AD492" s="1" t="s">
        <v>628</v>
      </c>
      <c r="AE492" s="1" t="e">
        <f>#N/A</f>
        <v>#N/A</v>
      </c>
      <c r="AF492" s="22">
        <f>VLOOKUP(F492,[3]Relatório!$A$1:$AK$65536,36,0)</f>
        <v>44629</v>
      </c>
      <c r="AG492" s="22">
        <v>44629</v>
      </c>
      <c r="AH492" s="3" t="s">
        <v>457</v>
      </c>
      <c r="AJ492" s="24"/>
      <c r="AK492" s="24"/>
      <c r="AL492" s="24"/>
      <c r="AM492" s="24"/>
    </row>
    <row r="493" spans="1:39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 t="str">
        <f>VLOOKUP(A493,[2]ImportationMaterialProgrammingE!B$3:C$1048576,2,0)</f>
        <v xml:space="preserve">540201892 </v>
      </c>
      <c r="F493" s="40">
        <v>540201892</v>
      </c>
      <c r="G493" s="3" t="s">
        <v>585</v>
      </c>
      <c r="I493" s="17" t="e">
        <f>#N/A</f>
        <v>#N/A</v>
      </c>
      <c r="J493" s="15" t="str">
        <f>IF(VLOOKUP(A493,[2]ImportationMaterialProgrammingE!B$4:U$1048576,20,0)=0,"",VLOOKUP(A493,[2]ImportationMaterialProgrammingE!B$4:U$1048576,20,0))</f>
        <v>15/03/2022</v>
      </c>
      <c r="K493" s="15" t="s">
        <v>620</v>
      </c>
      <c r="L493" s="15" t="str">
        <f>IF(VLOOKUP(A493,[2]ImportationMaterialProgrammingE!B$3:Y$1048576,24,0)&lt;&gt;"","Sim","Não")</f>
        <v>Não</v>
      </c>
      <c r="M493" s="15" t="str">
        <f>IF(VLOOKUP(A493,[2]ImportationMaterialProgrammingE!B:X,23,0)="DTA TRANSP",VLOOKUP(A493,[2]ImportationMaterialProgrammingE!B:V,21,0),"")</f>
        <v/>
      </c>
      <c r="N493" s="15" t="str">
        <f>IF(VLOOKUP(A493,[2]ImportationMaterialProgrammingE!B:Y,24,0)=0,"",VLOOKUP(A493,[2]ImportationMaterialProgrammingE!B:Y,24,0))</f>
        <v/>
      </c>
      <c r="P493" s="3" t="e">
        <f>#N/A</f>
        <v>#N/A</v>
      </c>
      <c r="S493" s="16" t="str">
        <f>VLOOKUP(A493,[2]ImportationMaterialProgrammingE!B:AN,39,0)</f>
        <v>2204895627</v>
      </c>
      <c r="T493" s="22">
        <f>VLOOKUP(F493,[3]Relatório!$A$1:$AK$65536,29,0)</f>
        <v>44634</v>
      </c>
      <c r="U493" s="22">
        <v>44634</v>
      </c>
      <c r="V493" s="17" t="str">
        <f>VLOOKUP(A493,[2]ImportationMaterialProgrammingE!B:F,5,0)</f>
        <v>VERDE</v>
      </c>
      <c r="W493" s="22">
        <f>VLOOKUP(F493,[3]Relatório!$A$1:$AK$65536,33,0)</f>
        <v>44635</v>
      </c>
      <c r="X493" s="22">
        <v>44635</v>
      </c>
      <c r="Y493" s="18" t="e">
        <f>#N/A</f>
        <v>#N/A</v>
      </c>
      <c r="Z493" s="3" t="s">
        <v>458</v>
      </c>
      <c r="AB493" s="15" t="str">
        <f>VLOOKUP(A493,[2]ImportationMaterialProgrammingE!B:X,23,0)</f>
        <v>FINALIZADO</v>
      </c>
      <c r="AC493" s="1" t="str">
        <f>IF(AB493="DTA TRANSP","",VLOOKUP(A493,[2]ImportationMaterialProgrammingE!$B:$V,21,0))</f>
        <v>15/03/2022</v>
      </c>
      <c r="AD493" s="1" t="s">
        <v>620</v>
      </c>
      <c r="AE493" s="1" t="e">
        <f>#N/A</f>
        <v>#N/A</v>
      </c>
      <c r="AF493" s="22">
        <f>VLOOKUP(F493,[3]Relatório!$A$1:$AK$65536,36,0)</f>
        <v>44638</v>
      </c>
      <c r="AG493" s="22">
        <v>44638</v>
      </c>
      <c r="AJ493" s="24"/>
      <c r="AK493" s="24"/>
      <c r="AL493" s="24"/>
      <c r="AM493" s="24"/>
    </row>
    <row r="494" spans="1:39" hidden="1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 t="str">
        <f>VLOOKUP(A494,[2]ImportationMaterialProgrammingE!B$3:C$1048576,2,0)</f>
        <v xml:space="preserve">540201915 </v>
      </c>
      <c r="F494" s="40">
        <v>540201915</v>
      </c>
      <c r="G494" s="3" t="s">
        <v>585</v>
      </c>
      <c r="I494" s="17" t="e">
        <f>#N/A</f>
        <v>#N/A</v>
      </c>
      <c r="J494" s="15" t="str">
        <f>IF(VLOOKUP(A494,[2]ImportationMaterialProgrammingE!B$4:U$1048576,20,0)=0,"",VLOOKUP(A494,[2]ImportationMaterialProgrammingE!B$4:U$1048576,20,0))</f>
        <v/>
      </c>
      <c r="K494" s="15" t="s">
        <v>587</v>
      </c>
      <c r="L494" s="15" t="str">
        <f>IF(VLOOKUP(A494,[2]ImportationMaterialProgrammingE!B$3:Y$1048576,24,0)&lt;&gt;"","Sim","Não")</f>
        <v>Sim</v>
      </c>
      <c r="M494" s="15" t="str">
        <f>IF(VLOOKUP(A494,[2]ImportationMaterialProgrammingE!B:X,23,0)="DTA TRANSP",VLOOKUP(A494,[2]ImportationMaterialProgrammingE!B:V,21,0),"")</f>
        <v/>
      </c>
      <c r="N494" s="15" t="str">
        <f>IF(VLOOKUP(A494,[2]ImportationMaterialProgrammingE!B:Y,24,0)=0,"",VLOOKUP(A494,[2]ImportationMaterialProgrammingE!B:Y,24,0))</f>
        <v>17/03/2022</v>
      </c>
      <c r="P494" s="3" t="e">
        <f>#N/A</f>
        <v>#N/A</v>
      </c>
      <c r="S494" s="16" t="str">
        <f>VLOOKUP(A494,[2]ImportationMaterialProgrammingE!B:AN,39,0)</f>
        <v xml:space="preserve">          </v>
      </c>
      <c r="T494" s="22">
        <f>VLOOKUP(F494,[3]Relatório!$A$1:$AK$65536,29,0)</f>
        <v>44638</v>
      </c>
      <c r="U494" s="22">
        <v>44638</v>
      </c>
      <c r="V494" s="17" t="str">
        <f>VLOOKUP(A494,[2]ImportationMaterialProgrammingE!B:F,5,0)</f>
        <v/>
      </c>
      <c r="W494" s="22">
        <f>VLOOKUP(F494,[3]Relatório!$A$1:$AK$65536,33,0)</f>
        <v>44638</v>
      </c>
      <c r="X494" s="22">
        <v>44638</v>
      </c>
      <c r="Y494" s="18" t="e">
        <f>#N/A</f>
        <v>#N/A</v>
      </c>
      <c r="Z494" s="3" t="s">
        <v>458</v>
      </c>
      <c r="AB494" s="15" t="str">
        <f>VLOOKUP(A494,[2]ImportationMaterialProgrammingE!B:X,23,0)</f>
        <v>DTA EADI</v>
      </c>
      <c r="AC494" s="1" t="str">
        <f>IF(AB494="DTA TRANSP","",VLOOKUP(A494,[2]ImportationMaterialProgrammingE!$B:$V,21,0))</f>
        <v/>
      </c>
      <c r="AD494" s="1" t="s">
        <v>587</v>
      </c>
      <c r="AE494" s="1" t="e">
        <f>#N/A</f>
        <v>#N/A</v>
      </c>
      <c r="AF494" s="22" t="str">
        <f>VLOOKUP(F494,[3]Relatório!$A$1:$AK$65536,36,0)</f>
        <v/>
      </c>
      <c r="AG494" s="22" t="s">
        <v>587</v>
      </c>
      <c r="AJ494" s="24"/>
      <c r="AK494" s="24"/>
      <c r="AL494" s="24"/>
      <c r="AM494" s="24"/>
    </row>
    <row r="495" spans="1:39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 t="str">
        <f>VLOOKUP(A495,[2]ImportationMaterialProgrammingE!B$3:C$1048576,2,0)</f>
        <v xml:space="preserve">540201717 </v>
      </c>
      <c r="F495" s="40">
        <v>540201717</v>
      </c>
      <c r="G495" s="3" t="s">
        <v>585</v>
      </c>
      <c r="I495" s="17" t="e">
        <f>#N/A</f>
        <v>#N/A</v>
      </c>
      <c r="J495" s="15" t="str">
        <f>IF(VLOOKUP(A495,[2]ImportationMaterialProgrammingE!B$4:U$1048576,20,0)=0,"",VLOOKUP(A495,[2]ImportationMaterialProgrammingE!B$4:U$1048576,20,0))</f>
        <v>11/03/2022</v>
      </c>
      <c r="K495" s="15" t="s">
        <v>607</v>
      </c>
      <c r="L495" s="15" t="str">
        <f>IF(VLOOKUP(A495,[2]ImportationMaterialProgrammingE!B$3:Y$1048576,24,0)&lt;&gt;"","Sim","Não")</f>
        <v>Não</v>
      </c>
      <c r="M495" s="15" t="str">
        <f>IF(VLOOKUP(A495,[2]ImportationMaterialProgrammingE!B:X,23,0)="DTA TRANSP",VLOOKUP(A495,[2]ImportationMaterialProgrammingE!B:V,21,0),"")</f>
        <v/>
      </c>
      <c r="N495" s="15" t="str">
        <f>IF(VLOOKUP(A495,[2]ImportationMaterialProgrammingE!B:Y,24,0)=0,"",VLOOKUP(A495,[2]ImportationMaterialProgrammingE!B:Y,24,0))</f>
        <v/>
      </c>
      <c r="O495" s="21">
        <v>5.3999999999999999E-2</v>
      </c>
      <c r="P495" s="3" t="e">
        <f>#N/A</f>
        <v>#N/A</v>
      </c>
      <c r="S495" s="16" t="str">
        <f>VLOOKUP(A495,[2]ImportationMaterialProgrammingE!B:AN,39,0)</f>
        <v>2204634572</v>
      </c>
      <c r="T495" s="22">
        <f>VLOOKUP(F495,[3]Relatório!$A$1:$AK$65536,29,0)</f>
        <v>44630</v>
      </c>
      <c r="U495" s="22">
        <v>44630</v>
      </c>
      <c r="V495" s="17" t="str">
        <f>VLOOKUP(A495,[2]ImportationMaterialProgrammingE!B:F,5,0)</f>
        <v>VERDE</v>
      </c>
      <c r="W495" s="22">
        <f>VLOOKUP(F495,[3]Relatório!$A$1:$AK$65536,33,0)</f>
        <v>44630</v>
      </c>
      <c r="X495" s="22">
        <v>44630</v>
      </c>
      <c r="Y495" s="18" t="e">
        <f>#N/A</f>
        <v>#N/A</v>
      </c>
      <c r="AB495" s="15" t="str">
        <f>VLOOKUP(A495,[2]ImportationMaterialProgrammingE!B:X,23,0)</f>
        <v>FINALIZADO</v>
      </c>
      <c r="AC495" s="1" t="str">
        <f>IF(AB495="DTA TRANSP","",VLOOKUP(A495,[2]ImportationMaterialProgrammingE!$B:$V,21,0))</f>
        <v>11/03/2022</v>
      </c>
      <c r="AD495" s="1" t="s">
        <v>607</v>
      </c>
      <c r="AE495" s="1" t="e">
        <f>#N/A</f>
        <v>#N/A</v>
      </c>
      <c r="AF495" s="22">
        <f>VLOOKUP(F495,[3]Relatório!$A$1:$AK$65536,36,0)</f>
        <v>44630</v>
      </c>
      <c r="AG495" s="22">
        <v>44630</v>
      </c>
      <c r="AH495" s="3" t="s">
        <v>457</v>
      </c>
      <c r="AJ495" s="24"/>
      <c r="AK495" s="24"/>
      <c r="AL495" s="24"/>
      <c r="AM495" s="24"/>
    </row>
    <row r="496" spans="1:39" hidden="1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 t="str">
        <f>VLOOKUP(A496,[2]ImportationMaterialProgrammingE!B$3:C$1048576,2,0)</f>
        <v xml:space="preserve">540201917 </v>
      </c>
      <c r="F496" s="40">
        <v>540201917</v>
      </c>
      <c r="G496" s="3" t="s">
        <v>585</v>
      </c>
      <c r="I496" s="17" t="e">
        <f>#N/A</f>
        <v>#N/A</v>
      </c>
      <c r="J496" s="15" t="str">
        <f>IF(VLOOKUP(A496,[2]ImportationMaterialProgrammingE!B$4:U$1048576,20,0)=0,"",VLOOKUP(A496,[2]ImportationMaterialProgrammingE!B$4:U$1048576,20,0))</f>
        <v/>
      </c>
      <c r="K496" s="15" t="s">
        <v>587</v>
      </c>
      <c r="L496" s="15" t="str">
        <f>IF(VLOOKUP(A496,[2]ImportationMaterialProgrammingE!B$3:Y$1048576,24,0)&lt;&gt;"","Sim","Não")</f>
        <v>Sim</v>
      </c>
      <c r="M496" s="15" t="str">
        <f>IF(VLOOKUP(A496,[2]ImportationMaterialProgrammingE!B:X,23,0)="DTA TRANSP",VLOOKUP(A496,[2]ImportationMaterialProgrammingE!B:V,21,0),"")</f>
        <v/>
      </c>
      <c r="N496" s="15" t="str">
        <f>IF(VLOOKUP(A496,[2]ImportationMaterialProgrammingE!B:Y,24,0)=0,"",VLOOKUP(A496,[2]ImportationMaterialProgrammingE!B:Y,24,0))</f>
        <v>17/03/2022</v>
      </c>
      <c r="P496" s="3" t="e">
        <f>#N/A</f>
        <v>#N/A</v>
      </c>
      <c r="S496" s="16" t="str">
        <f>VLOOKUP(A496,[2]ImportationMaterialProgrammingE!B:AN,39,0)</f>
        <v xml:space="preserve">          </v>
      </c>
      <c r="T496" s="22">
        <f>VLOOKUP(F496,[3]Relatório!$A$1:$AK$65536,29,0)</f>
        <v>44638</v>
      </c>
      <c r="U496" s="22">
        <v>44638</v>
      </c>
      <c r="V496" s="17" t="str">
        <f>VLOOKUP(A496,[2]ImportationMaterialProgrammingE!B:F,5,0)</f>
        <v/>
      </c>
      <c r="W496" s="22">
        <f>VLOOKUP(F496,[3]Relatório!$A$1:$AK$65536,33,0)</f>
        <v>44641</v>
      </c>
      <c r="X496" s="22">
        <v>44641</v>
      </c>
      <c r="Y496" s="18" t="e">
        <f>#N/A</f>
        <v>#N/A</v>
      </c>
      <c r="Z496" s="3" t="s">
        <v>458</v>
      </c>
      <c r="AB496" s="15" t="str">
        <f>VLOOKUP(A496,[2]ImportationMaterialProgrammingE!B:X,23,0)</f>
        <v>DTA EADI</v>
      </c>
      <c r="AC496" s="1" t="str">
        <f>IF(AB496="DTA TRANSP","",VLOOKUP(A496,[2]ImportationMaterialProgrammingE!$B:$V,21,0))</f>
        <v/>
      </c>
      <c r="AD496" s="1" t="s">
        <v>587</v>
      </c>
      <c r="AE496" s="1" t="e">
        <f>#N/A</f>
        <v>#N/A</v>
      </c>
      <c r="AF496" s="22" t="str">
        <f>VLOOKUP(F496,[3]Relatório!$A$1:$AK$65536,36,0)</f>
        <v/>
      </c>
      <c r="AG496" s="22" t="s">
        <v>587</v>
      </c>
      <c r="AJ496" s="24"/>
      <c r="AK496" s="24"/>
      <c r="AL496" s="24"/>
      <c r="AM496" s="24"/>
    </row>
    <row r="497" spans="1:39" hidden="1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 t="str">
        <f>VLOOKUP(A497,[2]ImportationMaterialProgrammingE!B$3:C$1048576,2,0)</f>
        <v xml:space="preserve">540201939 </v>
      </c>
      <c r="F497" s="40">
        <v>540201939</v>
      </c>
      <c r="G497" s="3" t="s">
        <v>585</v>
      </c>
      <c r="I497" s="17" t="e">
        <f>#N/A</f>
        <v>#N/A</v>
      </c>
      <c r="J497" s="15" t="str">
        <f>IF(VLOOKUP(A497,[2]ImportationMaterialProgrammingE!B$4:U$1048576,20,0)=0,"",VLOOKUP(A497,[2]ImportationMaterialProgrammingE!B$4:U$1048576,20,0))</f>
        <v/>
      </c>
      <c r="K497" s="15" t="s">
        <v>587</v>
      </c>
      <c r="L497" s="15" t="str">
        <f>IF(VLOOKUP(A497,[2]ImportationMaterialProgrammingE!B$3:Y$1048576,24,0)&lt;&gt;"","Sim","Não")</f>
        <v>Sim</v>
      </c>
      <c r="M497" s="15" t="str">
        <f>IF(VLOOKUP(A497,[2]ImportationMaterialProgrammingE!B:X,23,0)="DTA TRANSP",VLOOKUP(A497,[2]ImportationMaterialProgrammingE!B:V,21,0),"")</f>
        <v/>
      </c>
      <c r="N497" s="15" t="str">
        <f>IF(VLOOKUP(A497,[2]ImportationMaterialProgrammingE!B:Y,24,0)=0,"",VLOOKUP(A497,[2]ImportationMaterialProgrammingE!B:Y,24,0))</f>
        <v>17/03/2022</v>
      </c>
      <c r="P497" s="3" t="e">
        <f>#N/A</f>
        <v>#N/A</v>
      </c>
      <c r="S497" s="16" t="str">
        <f>VLOOKUP(A497,[2]ImportationMaterialProgrammingE!B:AN,39,0)</f>
        <v xml:space="preserve">          </v>
      </c>
      <c r="T497" s="22" t="str">
        <f>VLOOKUP(F497,[3]Relatório!$A$1:$AK$65536,29,0)</f>
        <v/>
      </c>
      <c r="U497" s="22" t="s">
        <v>587</v>
      </c>
      <c r="V497" s="17" t="str">
        <f>VLOOKUP(A497,[2]ImportationMaterialProgrammingE!B:F,5,0)</f>
        <v/>
      </c>
      <c r="W497" s="22" t="str">
        <f>VLOOKUP(F497,[3]Relatório!$A$1:$AK$65536,33,0)</f>
        <v/>
      </c>
      <c r="X497" s="22" t="s">
        <v>587</v>
      </c>
      <c r="Y497" s="18" t="e">
        <f>#N/A</f>
        <v>#N/A</v>
      </c>
      <c r="Z497" s="3" t="s">
        <v>458</v>
      </c>
      <c r="AB497" s="15" t="str">
        <f>VLOOKUP(A497,[2]ImportationMaterialProgrammingE!B:X,23,0)</f>
        <v>DTA EADI</v>
      </c>
      <c r="AC497" s="1" t="str">
        <f>IF(AB497="DTA TRANSP","",VLOOKUP(A497,[2]ImportationMaterialProgrammingE!$B:$V,21,0))</f>
        <v>21/03/2022</v>
      </c>
      <c r="AD497" s="1" t="s">
        <v>612</v>
      </c>
      <c r="AE497" s="1" t="e">
        <f>#N/A</f>
        <v>#N/A</v>
      </c>
      <c r="AF497" s="22" t="str">
        <f>VLOOKUP(F497,[3]Relatório!$A$1:$AK$65536,36,0)</f>
        <v/>
      </c>
      <c r="AG497" s="22" t="s">
        <v>587</v>
      </c>
      <c r="AJ497" s="24"/>
      <c r="AK497" s="24"/>
      <c r="AL497" s="24"/>
      <c r="AM497" s="24"/>
    </row>
    <row r="498" spans="1:39" hidden="1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 t="str">
        <f>VLOOKUP(A498,[2]ImportationMaterialProgrammingE!B$3:C$1048576,2,0)</f>
        <v xml:space="preserve">540201921 </v>
      </c>
      <c r="F498" s="40">
        <v>540201921</v>
      </c>
      <c r="G498" s="3" t="s">
        <v>585</v>
      </c>
      <c r="I498" s="17" t="e">
        <f>#N/A</f>
        <v>#N/A</v>
      </c>
      <c r="J498" s="15" t="str">
        <f>IF(VLOOKUP(A498,[2]ImportationMaterialProgrammingE!B$4:U$1048576,20,0)=0,"",VLOOKUP(A498,[2]ImportationMaterialProgrammingE!B$4:U$1048576,20,0))</f>
        <v/>
      </c>
      <c r="K498" s="15" t="s">
        <v>587</v>
      </c>
      <c r="L498" s="15" t="str">
        <f>IF(VLOOKUP(A498,[2]ImportationMaterialProgrammingE!B$3:Y$1048576,24,0)&lt;&gt;"","Sim","Não")</f>
        <v>Não</v>
      </c>
      <c r="M498" s="15" t="str">
        <f>IF(VLOOKUP(A498,[2]ImportationMaterialProgrammingE!B:X,23,0)="DTA TRANSP",VLOOKUP(A498,[2]ImportationMaterialProgrammingE!B:V,21,0),"")</f>
        <v>17/03/2022</v>
      </c>
      <c r="N498" s="15" t="str">
        <f>IF(VLOOKUP(A498,[2]ImportationMaterialProgrammingE!B:Y,24,0)=0,"",VLOOKUP(A498,[2]ImportationMaterialProgrammingE!B:Y,24,0))</f>
        <v/>
      </c>
      <c r="P498" s="3" t="e">
        <f>#N/A</f>
        <v>#N/A</v>
      </c>
      <c r="S498" s="16" t="str">
        <f>VLOOKUP(A498,[2]ImportationMaterialProgrammingE!B:AN,39,0)</f>
        <v xml:space="preserve">          </v>
      </c>
      <c r="T498" s="22">
        <f>VLOOKUP(F498,[3]Relatório!$A$1:$AK$65536,29,0)</f>
        <v>44641</v>
      </c>
      <c r="U498" s="22">
        <v>44641</v>
      </c>
      <c r="V498" s="17" t="str">
        <f>VLOOKUP(A498,[2]ImportationMaterialProgrammingE!B:F,5,0)</f>
        <v/>
      </c>
      <c r="W498" s="22">
        <f>VLOOKUP(F498,[3]Relatório!$A$1:$AK$65536,33,0)</f>
        <v>44641</v>
      </c>
      <c r="X498" s="22">
        <v>44641</v>
      </c>
      <c r="Y498" s="18" t="e">
        <f>#N/A</f>
        <v>#N/A</v>
      </c>
      <c r="AB498" s="15" t="str">
        <f>VLOOKUP(A498,[2]ImportationMaterialProgrammingE!B:X,23,0)</f>
        <v>DTA TRANSP</v>
      </c>
      <c r="AC498" s="1" t="str">
        <f>IF(AB498="DTA TRANSP","",VLOOKUP(A498,[2]ImportationMaterialProgrammingE!$B:$V,21,0))</f>
        <v/>
      </c>
      <c r="AD498" s="1" t="s">
        <v>587</v>
      </c>
      <c r="AE498" s="1" t="e">
        <f>#N/A</f>
        <v>#N/A</v>
      </c>
      <c r="AF498" s="22" t="str">
        <f>VLOOKUP(F498,[3]Relatório!$A$1:$AK$65536,36,0)</f>
        <v/>
      </c>
      <c r="AG498" s="22" t="s">
        <v>587</v>
      </c>
      <c r="AJ498" s="24"/>
      <c r="AK498" s="24"/>
      <c r="AL498" s="24"/>
      <c r="AM498" s="24"/>
    </row>
    <row r="499" spans="1:39" hidden="1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 t="str">
        <f>VLOOKUP(A499,[2]ImportationMaterialProgrammingE!B$3:C$1048576,2,0)</f>
        <v xml:space="preserve">540201931 </v>
      </c>
      <c r="F499" s="40">
        <v>540201931</v>
      </c>
      <c r="G499" s="3" t="s">
        <v>585</v>
      </c>
      <c r="I499" s="17" t="e">
        <f>#N/A</f>
        <v>#N/A</v>
      </c>
      <c r="J499" s="15" t="str">
        <f>IF(VLOOKUP(A499,[2]ImportationMaterialProgrammingE!B$4:U$1048576,20,0)=0,"",VLOOKUP(A499,[2]ImportationMaterialProgrammingE!B$4:U$1048576,20,0))</f>
        <v>22/03/2022</v>
      </c>
      <c r="K499" s="15" t="s">
        <v>605</v>
      </c>
      <c r="L499" s="15" t="str">
        <f>IF(VLOOKUP(A499,[2]ImportationMaterialProgrammingE!B$3:Y$1048576,24,0)&lt;&gt;"","Sim","Não")</f>
        <v>Sim</v>
      </c>
      <c r="M499" s="15" t="str">
        <f>IF(VLOOKUP(A499,[2]ImportationMaterialProgrammingE!B:X,23,0)="DTA TRANSP",VLOOKUP(A499,[2]ImportationMaterialProgrammingE!B:V,21,0),"")</f>
        <v/>
      </c>
      <c r="N499" s="15" t="str">
        <f>IF(VLOOKUP(A499,[2]ImportationMaterialProgrammingE!B:Y,24,0)=0,"",VLOOKUP(A499,[2]ImportationMaterialProgrammingE!B:Y,24,0))</f>
        <v>17/03/2022</v>
      </c>
      <c r="P499" s="3" t="e">
        <f>#N/A</f>
        <v>#N/A</v>
      </c>
      <c r="S499" s="16" t="str">
        <f>VLOOKUP(A499,[2]ImportationMaterialProgrammingE!B:AN,39,0)</f>
        <v xml:space="preserve">          </v>
      </c>
      <c r="T499" s="22">
        <f>VLOOKUP(F499,[3]Relatório!$A$1:$AK$65536,29,0)</f>
        <v>44642</v>
      </c>
      <c r="U499" s="22">
        <v>44642</v>
      </c>
      <c r="V499" s="17" t="str">
        <f>VLOOKUP(A499,[2]ImportationMaterialProgrammingE!B:F,5,0)</f>
        <v/>
      </c>
      <c r="W499" s="22">
        <f>VLOOKUP(F499,[3]Relatório!$A$1:$AK$65536,33,0)</f>
        <v>44642</v>
      </c>
      <c r="X499" s="22">
        <v>44642</v>
      </c>
      <c r="Y499" s="18" t="e">
        <f>#N/A</f>
        <v>#N/A</v>
      </c>
      <c r="Z499" s="3" t="s">
        <v>458</v>
      </c>
      <c r="AB499" s="15" t="str">
        <f>VLOOKUP(A499,[2]ImportationMaterialProgrammingE!B:X,23,0)</f>
        <v>DTA EADI</v>
      </c>
      <c r="AC499" s="1" t="str">
        <f>IF(AB499="DTA TRANSP","",VLOOKUP(A499,[2]ImportationMaterialProgrammingE!$B:$V,21,0))</f>
        <v/>
      </c>
      <c r="AD499" s="1" t="s">
        <v>587</v>
      </c>
      <c r="AE499" s="1" t="e">
        <f>#N/A</f>
        <v>#N/A</v>
      </c>
      <c r="AF499" s="22" t="str">
        <f>VLOOKUP(F499,[3]Relatório!$A$1:$AK$65536,36,0)</f>
        <v/>
      </c>
      <c r="AG499" s="22" t="s">
        <v>587</v>
      </c>
      <c r="AJ499" s="24"/>
      <c r="AK499" s="24"/>
      <c r="AL499" s="24"/>
      <c r="AM499" s="24"/>
    </row>
    <row r="500" spans="1:39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 t="str">
        <f>VLOOKUP(A500,[2]ImportationMaterialProgrammingE!B$3:C$1048576,2,0)</f>
        <v xml:space="preserve">540201936 </v>
      </c>
      <c r="F500" s="40">
        <v>540201936</v>
      </c>
      <c r="G500" s="3" t="s">
        <v>585</v>
      </c>
      <c r="I500" s="17" t="e">
        <f>#N/A</f>
        <v>#N/A</v>
      </c>
      <c r="J500" s="15" t="str">
        <f>IF(VLOOKUP(A500,[2]ImportationMaterialProgrammingE!B$4:U$1048576,20,0)=0,"",VLOOKUP(A500,[2]ImportationMaterialProgrammingE!B$4:U$1048576,20,0))</f>
        <v>21/03/2022</v>
      </c>
      <c r="K500" s="15" t="s">
        <v>612</v>
      </c>
      <c r="L500" s="15" t="str">
        <f>IF(VLOOKUP(A500,[2]ImportationMaterialProgrammingE!B$3:Y$1048576,24,0)&lt;&gt;"","Sim","Não")</f>
        <v>Não</v>
      </c>
      <c r="M500" s="15" t="str">
        <f>IF(VLOOKUP(A500,[2]ImportationMaterialProgrammingE!B:X,23,0)="DTA TRANSP",VLOOKUP(A500,[2]ImportationMaterialProgrammingE!B:V,21,0),"")</f>
        <v/>
      </c>
      <c r="N500" s="15" t="str">
        <f>IF(VLOOKUP(A500,[2]ImportationMaterialProgrammingE!B:Y,24,0)=0,"",VLOOKUP(A500,[2]ImportationMaterialProgrammingE!B:Y,24,0))</f>
        <v/>
      </c>
      <c r="P500" s="3" t="e">
        <f>#N/A</f>
        <v>#N/A</v>
      </c>
      <c r="S500" s="16" t="str">
        <f>VLOOKUP(A500,[2]ImportationMaterialProgrammingE!B:AN,39,0)</f>
        <v>2205036598</v>
      </c>
      <c r="T500" s="22">
        <f>VLOOKUP(F500,[3]Relatório!$A$1:$AK$65536,29,0)</f>
        <v>44636</v>
      </c>
      <c r="U500" s="22">
        <v>44636</v>
      </c>
      <c r="V500" s="17" t="str">
        <f>VLOOKUP(A500,[2]ImportationMaterialProgrammingE!B:F,5,0)</f>
        <v>VERDE</v>
      </c>
      <c r="W500" s="22">
        <f>VLOOKUP(F500,[3]Relatório!$A$1:$AK$65536,33,0)</f>
        <v>44636</v>
      </c>
      <c r="X500" s="22">
        <v>44636</v>
      </c>
      <c r="Y500" s="18" t="e">
        <f>#N/A</f>
        <v>#N/A</v>
      </c>
      <c r="Z500" s="3" t="s">
        <v>458</v>
      </c>
      <c r="AB500" s="15" t="str">
        <f>VLOOKUP(A500,[2]ImportationMaterialProgrammingE!B:X,23,0)</f>
        <v>SBL</v>
      </c>
      <c r="AC500" s="1" t="str">
        <f>IF(AB500="DTA TRANSP","",VLOOKUP(A500,[2]ImportationMaterialProgrammingE!$B:$V,21,0))</f>
        <v>21/03/2022</v>
      </c>
      <c r="AD500" s="1" t="s">
        <v>612</v>
      </c>
      <c r="AE500" s="1" t="e">
        <f>#N/A</f>
        <v>#N/A</v>
      </c>
      <c r="AF500" s="22">
        <f>VLOOKUP(F500,[3]Relatório!$A$1:$AK$65536,36,0)</f>
        <v>44638</v>
      </c>
      <c r="AG500" s="22">
        <v>44638</v>
      </c>
      <c r="AJ500" s="24"/>
      <c r="AK500" s="24"/>
      <c r="AL500" s="24"/>
      <c r="AM500" s="24"/>
    </row>
    <row r="501" spans="1:39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 t="str">
        <f>VLOOKUP(A501,[2]ImportationMaterialProgrammingE!B$3:C$1048576,2,0)</f>
        <v xml:space="preserve">540201942 </v>
      </c>
      <c r="F501" s="40">
        <v>540201942</v>
      </c>
      <c r="G501" s="3" t="s">
        <v>585</v>
      </c>
      <c r="I501" s="17" t="e">
        <f>#N/A</f>
        <v>#N/A</v>
      </c>
      <c r="J501" s="15" t="str">
        <f>IF(VLOOKUP(A501,[2]ImportationMaterialProgrammingE!B$4:U$1048576,20,0)=0,"",VLOOKUP(A501,[2]ImportationMaterialProgrammingE!B$4:U$1048576,20,0))</f>
        <v>10/03/2022</v>
      </c>
      <c r="K501" s="15" t="s">
        <v>610</v>
      </c>
      <c r="L501" s="15" t="str">
        <f>IF(VLOOKUP(A501,[2]ImportationMaterialProgrammingE!B$3:Y$1048576,24,0)&lt;&gt;"","Sim","Não")</f>
        <v>Não</v>
      </c>
      <c r="M501" s="15" t="str">
        <f>IF(VLOOKUP(A501,[2]ImportationMaterialProgrammingE!B:X,23,0)="DTA TRANSP",VLOOKUP(A501,[2]ImportationMaterialProgrammingE!B:V,21,0),"")</f>
        <v/>
      </c>
      <c r="N501" s="15" t="str">
        <f>IF(VLOOKUP(A501,[2]ImportationMaterialProgrammingE!B:Y,24,0)=0,"",VLOOKUP(A501,[2]ImportationMaterialProgrammingE!B:Y,24,0))</f>
        <v/>
      </c>
      <c r="P501" s="3" t="e">
        <f>#N/A</f>
        <v>#N/A</v>
      </c>
      <c r="S501" s="16" t="str">
        <f>VLOOKUP(A501,[2]ImportationMaterialProgrammingE!B:AN,39,0)</f>
        <v>2204633126</v>
      </c>
      <c r="T501" s="22">
        <f>VLOOKUP(F501,[3]Relatório!$A$1:$AK$65536,29,0)</f>
        <v>44630</v>
      </c>
      <c r="U501" s="22">
        <v>44630</v>
      </c>
      <c r="V501" s="17" t="str">
        <f>VLOOKUP(A501,[2]ImportationMaterialProgrammingE!B:F,5,0)</f>
        <v>VERDE</v>
      </c>
      <c r="W501" s="22">
        <f>VLOOKUP(F501,[3]Relatório!$A$1:$AK$65536,33,0)</f>
        <v>44630</v>
      </c>
      <c r="X501" s="22">
        <v>44630</v>
      </c>
      <c r="Y501" s="18" t="e">
        <f>#N/A</f>
        <v>#N/A</v>
      </c>
      <c r="AB501" s="15" t="str">
        <f>VLOOKUP(A501,[2]ImportationMaterialProgrammingE!B:X,23,0)</f>
        <v>FINALIZADO</v>
      </c>
      <c r="AC501" s="1" t="str">
        <f>IF(AB501="DTA TRANSP","",VLOOKUP(A501,[2]ImportationMaterialProgrammingE!$B:$V,21,0))</f>
        <v>10/03/2022</v>
      </c>
      <c r="AD501" s="1" t="s">
        <v>610</v>
      </c>
      <c r="AE501" s="1" t="e">
        <f>#N/A</f>
        <v>#N/A</v>
      </c>
      <c r="AF501" s="22">
        <f>VLOOKUP(F501,[3]Relatório!$A$1:$AK$65536,36,0)</f>
        <v>44630</v>
      </c>
      <c r="AG501" s="22">
        <v>44630</v>
      </c>
      <c r="AH501" s="3" t="s">
        <v>457</v>
      </c>
      <c r="AJ501" s="24"/>
      <c r="AK501" s="24"/>
      <c r="AL501" s="24"/>
      <c r="AM501" s="24"/>
    </row>
    <row r="502" spans="1:39" hidden="1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 t="str">
        <f>VLOOKUP(A502,[2]ImportationMaterialProgrammingE!B$3:C$1048576,2,0)</f>
        <v xml:space="preserve">540201954 </v>
      </c>
      <c r="F502" s="40">
        <v>540201954</v>
      </c>
      <c r="G502" s="3" t="s">
        <v>585</v>
      </c>
      <c r="I502" s="17" t="e">
        <f>#N/A</f>
        <v>#N/A</v>
      </c>
      <c r="J502" s="15" t="str">
        <f>IF(VLOOKUP(A502,[2]ImportationMaterialProgrammingE!B$4:U$1048576,20,0)=0,"",VLOOKUP(A502,[2]ImportationMaterialProgrammingE!B$4:U$1048576,20,0))</f>
        <v>08/03/2022</v>
      </c>
      <c r="K502" s="15" t="s">
        <v>628</v>
      </c>
      <c r="L502" s="15" t="str">
        <f>IF(VLOOKUP(A502,[2]ImportationMaterialProgrammingE!B$3:Y$1048576,24,0)&lt;&gt;"","Sim","Não")</f>
        <v>Não</v>
      </c>
      <c r="M502" s="15" t="str">
        <f>IF(VLOOKUP(A502,[2]ImportationMaterialProgrammingE!B:X,23,0)="DTA TRANSP",VLOOKUP(A502,[2]ImportationMaterialProgrammingE!B:V,21,0),"")</f>
        <v/>
      </c>
      <c r="N502" s="15" t="str">
        <f>IF(VLOOKUP(A502,[2]ImportationMaterialProgrammingE!B:Y,24,0)=0,"",VLOOKUP(A502,[2]ImportationMaterialProgrammingE!B:Y,24,0))</f>
        <v/>
      </c>
      <c r="P502" s="3" t="e">
        <f>#N/A</f>
        <v>#N/A</v>
      </c>
      <c r="R502" s="3" t="s">
        <v>456</v>
      </c>
      <c r="S502" s="16" t="str">
        <f>VLOOKUP(A502,[2]ImportationMaterialProgrammingE!B:AN,39,0)</f>
        <v>2204463794</v>
      </c>
      <c r="T502" s="22">
        <f>VLOOKUP(F502,[3]Relatório!$A$1:$AK$65536,29,0)</f>
        <v>44628</v>
      </c>
      <c r="U502" s="22">
        <v>44628</v>
      </c>
      <c r="V502" s="17" t="str">
        <f>VLOOKUP(A502,[2]ImportationMaterialProgrammingE!B:F,5,0)</f>
        <v>VERMELHO</v>
      </c>
      <c r="W502" s="22" t="str">
        <f>VLOOKUP(F502,[3]Relatório!$A$1:$AK$65536,33,0)</f>
        <v/>
      </c>
      <c r="X502" s="22" t="s">
        <v>587</v>
      </c>
      <c r="Y502" s="18" t="e">
        <f>#N/A</f>
        <v>#N/A</v>
      </c>
      <c r="AB502" s="15" t="str">
        <f>VLOOKUP(A502,[2]ImportationMaterialProgrammingE!B:X,23,0)</f>
        <v>MBB</v>
      </c>
      <c r="AC502" s="1" t="str">
        <f>IF(AB502="DTA TRANSP","",VLOOKUP(A502,[2]ImportationMaterialProgrammingE!$B:$V,21,0))</f>
        <v/>
      </c>
      <c r="AD502" s="1" t="s">
        <v>587</v>
      </c>
      <c r="AE502" s="1" t="e">
        <f>#N/A</f>
        <v>#N/A</v>
      </c>
      <c r="AF502" s="22" t="str">
        <f>VLOOKUP(F502,[3]Relatório!$A$1:$AK$65536,36,0)</f>
        <v/>
      </c>
      <c r="AG502" s="22" t="s">
        <v>587</v>
      </c>
      <c r="AJ502" s="24"/>
      <c r="AK502" s="24"/>
      <c r="AL502" s="24"/>
      <c r="AM502" s="24"/>
    </row>
    <row r="503" spans="1:39" hidden="1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 t="str">
        <f>VLOOKUP(A503,[2]ImportationMaterialProgrammingE!B$3:C$1048576,2,0)</f>
        <v xml:space="preserve">540201933 </v>
      </c>
      <c r="F503" s="40">
        <v>540201933</v>
      </c>
      <c r="G503" s="3" t="s">
        <v>585</v>
      </c>
      <c r="I503" s="17" t="e">
        <f>#N/A</f>
        <v>#N/A</v>
      </c>
      <c r="J503" s="15" t="str">
        <f>IF(VLOOKUP(A503,[2]ImportationMaterialProgrammingE!B$4:U$1048576,20,0)=0,"",VLOOKUP(A503,[2]ImportationMaterialProgrammingE!B$4:U$1048576,20,0))</f>
        <v/>
      </c>
      <c r="K503" s="15" t="s">
        <v>587</v>
      </c>
      <c r="L503" s="15" t="str">
        <f>IF(VLOOKUP(A503,[2]ImportationMaterialProgrammingE!B$3:Y$1048576,24,0)&lt;&gt;"","Sim","Não")</f>
        <v>Sim</v>
      </c>
      <c r="M503" s="15" t="str">
        <f>IF(VLOOKUP(A503,[2]ImportationMaterialProgrammingE!B:X,23,0)="DTA TRANSP",VLOOKUP(A503,[2]ImportationMaterialProgrammingE!B:V,21,0),"")</f>
        <v/>
      </c>
      <c r="N503" s="15" t="str">
        <f>IF(VLOOKUP(A503,[2]ImportationMaterialProgrammingE!B:Y,24,0)=0,"",VLOOKUP(A503,[2]ImportationMaterialProgrammingE!B:Y,24,0))</f>
        <v>16/03/2022</v>
      </c>
      <c r="P503" s="3" t="e">
        <f>#N/A</f>
        <v>#N/A</v>
      </c>
      <c r="S503" s="16" t="str">
        <f>VLOOKUP(A503,[2]ImportationMaterialProgrammingE!B:AN,39,0)</f>
        <v xml:space="preserve">          </v>
      </c>
      <c r="T503" s="22" t="str">
        <f>VLOOKUP(F503,[3]Relatório!$A$1:$AK$65536,29,0)</f>
        <v/>
      </c>
      <c r="U503" s="22" t="s">
        <v>587</v>
      </c>
      <c r="V503" s="17" t="str">
        <f>VLOOKUP(A503,[2]ImportationMaterialProgrammingE!B:F,5,0)</f>
        <v/>
      </c>
      <c r="W503" s="22" t="str">
        <f>VLOOKUP(F503,[3]Relatório!$A$1:$AK$65536,33,0)</f>
        <v/>
      </c>
      <c r="X503" s="22" t="s">
        <v>587</v>
      </c>
      <c r="Y503" s="18" t="e">
        <f>#N/A</f>
        <v>#N/A</v>
      </c>
      <c r="AB503" s="15" t="str">
        <f>VLOOKUP(A503,[2]ImportationMaterialProgrammingE!B:X,23,0)</f>
        <v>DTA EADI</v>
      </c>
      <c r="AC503" s="1" t="str">
        <f>IF(AB503="DTA TRANSP","",VLOOKUP(A503,[2]ImportationMaterialProgrammingE!$B:$V,21,0))</f>
        <v/>
      </c>
      <c r="AD503" s="1" t="s">
        <v>587</v>
      </c>
      <c r="AE503" s="1" t="e">
        <f>#N/A</f>
        <v>#N/A</v>
      </c>
      <c r="AF503" s="22" t="str">
        <f>VLOOKUP(F503,[3]Relatório!$A$1:$AK$65536,36,0)</f>
        <v/>
      </c>
      <c r="AG503" s="22" t="s">
        <v>587</v>
      </c>
      <c r="AJ503" s="24"/>
      <c r="AK503" s="24"/>
      <c r="AL503" s="24"/>
      <c r="AM503" s="24"/>
    </row>
    <row r="504" spans="1:39" hidden="1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 t="str">
        <f>VLOOKUP(A504,[2]ImportationMaterialProgrammingE!B$3:C$1048576,2,0)</f>
        <v xml:space="preserve">540201952 </v>
      </c>
      <c r="F504" s="40">
        <v>540201952</v>
      </c>
      <c r="G504" s="3" t="s">
        <v>585</v>
      </c>
      <c r="I504" s="17" t="e">
        <f>#N/A</f>
        <v>#N/A</v>
      </c>
      <c r="J504" s="15" t="str">
        <f>IF(VLOOKUP(A504,[2]ImportationMaterialProgrammingE!B$4:U$1048576,20,0)=0,"",VLOOKUP(A504,[2]ImportationMaterialProgrammingE!B$4:U$1048576,20,0))</f>
        <v/>
      </c>
      <c r="K504" s="15" t="s">
        <v>587</v>
      </c>
      <c r="L504" s="15" t="str">
        <f>IF(VLOOKUP(A504,[2]ImportationMaterialProgrammingE!B$3:Y$1048576,24,0)&lt;&gt;"","Sim","Não")</f>
        <v>Não</v>
      </c>
      <c r="M504" s="15" t="str">
        <f>IF(VLOOKUP(A504,[2]ImportationMaterialProgrammingE!B:X,23,0)="DTA TRANSP",VLOOKUP(A504,[2]ImportationMaterialProgrammingE!B:V,21,0),"")</f>
        <v>21/03/2022</v>
      </c>
      <c r="N504" s="15" t="str">
        <f>IF(VLOOKUP(A504,[2]ImportationMaterialProgrammingE!B:Y,24,0)=0,"",VLOOKUP(A504,[2]ImportationMaterialProgrammingE!B:Y,24,0))</f>
        <v/>
      </c>
      <c r="P504" s="3" t="e">
        <f>#N/A</f>
        <v>#N/A</v>
      </c>
      <c r="S504" s="16" t="str">
        <f>VLOOKUP(A504,[2]ImportationMaterialProgrammingE!B:AN,39,0)</f>
        <v xml:space="preserve">          </v>
      </c>
      <c r="T504" s="22" t="str">
        <f>VLOOKUP(F504,[3]Relatório!$A$1:$AK$65536,29,0)</f>
        <v/>
      </c>
      <c r="U504" s="22" t="s">
        <v>587</v>
      </c>
      <c r="V504" s="17" t="str">
        <f>VLOOKUP(A504,[2]ImportationMaterialProgrammingE!B:F,5,0)</f>
        <v/>
      </c>
      <c r="W504" s="22" t="str">
        <f>VLOOKUP(F504,[3]Relatório!$A$1:$AK$65536,33,0)</f>
        <v/>
      </c>
      <c r="X504" s="22" t="s">
        <v>587</v>
      </c>
      <c r="Y504" s="18" t="e">
        <f>#N/A</f>
        <v>#N/A</v>
      </c>
      <c r="Z504" s="3" t="s">
        <v>458</v>
      </c>
      <c r="AB504" s="15" t="str">
        <f>VLOOKUP(A504,[2]ImportationMaterialProgrammingE!B:X,23,0)</f>
        <v>DTA TRANSP</v>
      </c>
      <c r="AC504" s="1" t="str">
        <f>IF(AB504="DTA TRANSP","",VLOOKUP(A504,[2]ImportationMaterialProgrammingE!$B:$V,21,0))</f>
        <v/>
      </c>
      <c r="AD504" s="1" t="s">
        <v>587</v>
      </c>
      <c r="AE504" s="1" t="e">
        <f>#N/A</f>
        <v>#N/A</v>
      </c>
      <c r="AF504" s="22" t="str">
        <f>VLOOKUP(F504,[3]Relatório!$A$1:$AK$65536,36,0)</f>
        <v/>
      </c>
      <c r="AG504" s="22" t="s">
        <v>587</v>
      </c>
      <c r="AJ504" s="24"/>
      <c r="AK504" s="24"/>
      <c r="AL504" s="24"/>
      <c r="AM504" s="24"/>
    </row>
    <row r="505" spans="1:39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 t="str">
        <f>VLOOKUP(A505,[2]ImportationMaterialProgrammingE!B$3:C$1048576,2,0)</f>
        <v xml:space="preserve">540201972 </v>
      </c>
      <c r="F505" s="40">
        <v>540201972</v>
      </c>
      <c r="G505" s="3" t="s">
        <v>585</v>
      </c>
      <c r="I505" s="17" t="e">
        <f>#N/A</f>
        <v>#N/A</v>
      </c>
      <c r="J505" s="15" t="str">
        <f>IF(VLOOKUP(A505,[2]ImportationMaterialProgrammingE!B$4:U$1048576,20,0)=0,"",VLOOKUP(A505,[2]ImportationMaterialProgrammingE!B$4:U$1048576,20,0))</f>
        <v>15/03/2022</v>
      </c>
      <c r="K505" s="15" t="s">
        <v>620</v>
      </c>
      <c r="L505" s="15" t="str">
        <f>IF(VLOOKUP(A505,[2]ImportationMaterialProgrammingE!B$3:Y$1048576,24,0)&lt;&gt;"","Sim","Não")</f>
        <v>Não</v>
      </c>
      <c r="M505" s="15" t="str">
        <f>IF(VLOOKUP(A505,[2]ImportationMaterialProgrammingE!B:X,23,0)="DTA TRANSP",VLOOKUP(A505,[2]ImportationMaterialProgrammingE!B:V,21,0),"")</f>
        <v/>
      </c>
      <c r="N505" s="15" t="str">
        <f>IF(VLOOKUP(A505,[2]ImportationMaterialProgrammingE!B:Y,24,0)=0,"",VLOOKUP(A505,[2]ImportationMaterialProgrammingE!B:Y,24,0))</f>
        <v/>
      </c>
      <c r="P505" s="3" t="e">
        <f>#N/A</f>
        <v>#N/A</v>
      </c>
      <c r="S505" s="16" t="str">
        <f>VLOOKUP(A505,[2]ImportationMaterialProgrammingE!B:AN,39,0)</f>
        <v>2204895481</v>
      </c>
      <c r="T505" s="22">
        <f>VLOOKUP(F505,[3]Relatório!$A$1:$AK$65536,29,0)</f>
        <v>44634</v>
      </c>
      <c r="U505" s="22">
        <v>44634</v>
      </c>
      <c r="V505" s="17" t="str">
        <f>VLOOKUP(A505,[2]ImportationMaterialProgrammingE!B:F,5,0)</f>
        <v>VERDE</v>
      </c>
      <c r="W505" s="22">
        <f>VLOOKUP(F505,[3]Relatório!$A$1:$AK$65536,33,0)</f>
        <v>44635</v>
      </c>
      <c r="X505" s="22">
        <v>44635</v>
      </c>
      <c r="Y505" s="18" t="e">
        <f>#N/A</f>
        <v>#N/A</v>
      </c>
      <c r="AB505" s="15" t="str">
        <f>VLOOKUP(A505,[2]ImportationMaterialProgrammingE!B:X,23,0)</f>
        <v>FINALIZADO</v>
      </c>
      <c r="AC505" s="1" t="str">
        <f>IF(AB505="DTA TRANSP","",VLOOKUP(A505,[2]ImportationMaterialProgrammingE!$B:$V,21,0))</f>
        <v>16/03/2022</v>
      </c>
      <c r="AD505" s="1" t="s">
        <v>630</v>
      </c>
      <c r="AE505" s="1" t="e">
        <f>#N/A</f>
        <v>#N/A</v>
      </c>
      <c r="AF505" s="22">
        <f>VLOOKUP(F505,[3]Relatório!$A$1:$AK$65536,36,0)</f>
        <v>44635</v>
      </c>
      <c r="AG505" s="22">
        <v>44635</v>
      </c>
      <c r="AJ505" s="24"/>
      <c r="AK505" s="24"/>
      <c r="AL505" s="24"/>
      <c r="AM505" s="24"/>
    </row>
    <row r="506" spans="1:39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 t="str">
        <f>VLOOKUP(A506,[2]ImportationMaterialProgrammingE!B$3:C$1048576,2,0)</f>
        <v xml:space="preserve">540201944 </v>
      </c>
      <c r="F506" s="40">
        <v>540201944</v>
      </c>
      <c r="G506" s="3" t="s">
        <v>585</v>
      </c>
      <c r="I506" s="17" t="e">
        <f>#N/A</f>
        <v>#N/A</v>
      </c>
      <c r="J506" s="15" t="str">
        <f>IF(VLOOKUP(A506,[2]ImportationMaterialProgrammingE!B$4:U$1048576,20,0)=0,"",VLOOKUP(A506,[2]ImportationMaterialProgrammingE!B$4:U$1048576,20,0))</f>
        <v/>
      </c>
      <c r="K506" s="15" t="s">
        <v>587</v>
      </c>
      <c r="L506" s="15" t="str">
        <f>IF(VLOOKUP(A506,[2]ImportationMaterialProgrammingE!B$3:Y$1048576,24,0)&lt;&gt;"","Sim","Não")</f>
        <v>Não</v>
      </c>
      <c r="M506" s="15" t="str">
        <f>IF(VLOOKUP(A506,[2]ImportationMaterialProgrammingE!B:X,23,0)="DTA TRANSP",VLOOKUP(A506,[2]ImportationMaterialProgrammingE!B:V,21,0),"")</f>
        <v/>
      </c>
      <c r="N506" s="15" t="str">
        <f>IF(VLOOKUP(A506,[2]ImportationMaterialProgrammingE!B:Y,24,0)=0,"",VLOOKUP(A506,[2]ImportationMaterialProgrammingE!B:Y,24,0))</f>
        <v/>
      </c>
      <c r="P506" s="3" t="e">
        <f>#N/A</f>
        <v>#N/A</v>
      </c>
      <c r="S506" s="16" t="str">
        <f>VLOOKUP(A506,[2]ImportationMaterialProgrammingE!B:AN,39,0)</f>
        <v>2204748764</v>
      </c>
      <c r="T506" s="22">
        <f>VLOOKUP(F506,[3]Relatório!$A$1:$AK$65536,29,0)</f>
        <v>44631</v>
      </c>
      <c r="U506" s="22">
        <v>44631</v>
      </c>
      <c r="V506" s="17" t="str">
        <f>VLOOKUP(A506,[2]ImportationMaterialProgrammingE!B:F,5,0)</f>
        <v>VERDE</v>
      </c>
      <c r="W506" s="22">
        <f>VLOOKUP(F506,[3]Relatório!$A$1:$AK$65536,33,0)</f>
        <v>44634</v>
      </c>
      <c r="X506" s="22">
        <v>44634</v>
      </c>
      <c r="Y506" s="18" t="e">
        <f>#N/A</f>
        <v>#N/A</v>
      </c>
      <c r="AB506" s="15" t="str">
        <f>VLOOKUP(A506,[2]ImportationMaterialProgrammingE!B:X,23,0)</f>
        <v/>
      </c>
      <c r="AC506" s="1" t="str">
        <f>IF(AB506="DTA TRANSP","",VLOOKUP(A506,[2]ImportationMaterialProgrammingE!$B:$V,21,0))</f>
        <v/>
      </c>
      <c r="AD506" s="1" t="s">
        <v>587</v>
      </c>
      <c r="AE506" s="1" t="e">
        <f>#N/A</f>
        <v>#N/A</v>
      </c>
      <c r="AF506" s="22">
        <f>VLOOKUP(F506,[3]Relatório!$A$1:$AK$65536,36,0)</f>
        <v>44641</v>
      </c>
      <c r="AG506" s="22">
        <v>44641</v>
      </c>
      <c r="AJ506" s="24"/>
      <c r="AK506" s="24"/>
      <c r="AL506" s="24"/>
      <c r="AM506" s="24"/>
    </row>
    <row r="507" spans="1:39" hidden="1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 t="str">
        <f>VLOOKUP(A507,[2]ImportationMaterialProgrammingE!B$3:C$1048576,2,0)</f>
        <v xml:space="preserve">540201945 </v>
      </c>
      <c r="F507" s="40">
        <v>540201945</v>
      </c>
      <c r="G507" s="3" t="s">
        <v>585</v>
      </c>
      <c r="I507" s="17" t="e">
        <f>#N/A</f>
        <v>#N/A</v>
      </c>
      <c r="J507" s="15" t="str">
        <f>IF(VLOOKUP(A507,[2]ImportationMaterialProgrammingE!B$4:U$1048576,20,0)=0,"",VLOOKUP(A507,[2]ImportationMaterialProgrammingE!B$4:U$1048576,20,0))</f>
        <v/>
      </c>
      <c r="K507" s="15" t="s">
        <v>587</v>
      </c>
      <c r="L507" s="15" t="str">
        <f>IF(VLOOKUP(A507,[2]ImportationMaterialProgrammingE!B$3:Y$1048576,24,0)&lt;&gt;"","Sim","Não")</f>
        <v>Não</v>
      </c>
      <c r="M507" s="15" t="str">
        <f>IF(VLOOKUP(A507,[2]ImportationMaterialProgrammingE!B:X,23,0)="DTA TRANSP",VLOOKUP(A507,[2]ImportationMaterialProgrammingE!B:V,21,0),"")</f>
        <v>21/03/2022</v>
      </c>
      <c r="N507" s="15" t="str">
        <f>IF(VLOOKUP(A507,[2]ImportationMaterialProgrammingE!B:Y,24,0)=0,"",VLOOKUP(A507,[2]ImportationMaterialProgrammingE!B:Y,24,0))</f>
        <v/>
      </c>
      <c r="P507" s="3" t="e">
        <f>#N/A</f>
        <v>#N/A</v>
      </c>
      <c r="S507" s="16" t="str">
        <f>VLOOKUP(A507,[2]ImportationMaterialProgrammingE!B:AN,39,0)</f>
        <v xml:space="preserve">          </v>
      </c>
      <c r="T507" s="22" t="str">
        <f>VLOOKUP(F507,[3]Relatório!$A$1:$AK$65536,29,0)</f>
        <v/>
      </c>
      <c r="U507" s="22" t="s">
        <v>587</v>
      </c>
      <c r="V507" s="17" t="str">
        <f>VLOOKUP(A507,[2]ImportationMaterialProgrammingE!B:F,5,0)</f>
        <v/>
      </c>
      <c r="W507" s="22" t="str">
        <f>VLOOKUP(F507,[3]Relatório!$A$1:$AK$65536,33,0)</f>
        <v/>
      </c>
      <c r="X507" s="22" t="s">
        <v>587</v>
      </c>
      <c r="Y507" s="18" t="e">
        <f>#N/A</f>
        <v>#N/A</v>
      </c>
      <c r="AB507" s="15" t="str">
        <f>VLOOKUP(A507,[2]ImportationMaterialProgrammingE!B:X,23,0)</f>
        <v>DTA TRANSP</v>
      </c>
      <c r="AC507" s="1" t="str">
        <f>IF(AB507="DTA TRANSP","",VLOOKUP(A507,[2]ImportationMaterialProgrammingE!$B:$V,21,0))</f>
        <v/>
      </c>
      <c r="AD507" s="1" t="s">
        <v>587</v>
      </c>
      <c r="AE507" s="1" t="e">
        <f>#N/A</f>
        <v>#N/A</v>
      </c>
      <c r="AF507" s="22" t="str">
        <f>VLOOKUP(F507,[3]Relatório!$A$1:$AK$65536,36,0)</f>
        <v/>
      </c>
      <c r="AG507" s="22" t="s">
        <v>587</v>
      </c>
      <c r="AJ507" s="24"/>
      <c r="AK507" s="24"/>
      <c r="AL507" s="24"/>
      <c r="AM507" s="24"/>
    </row>
    <row r="508" spans="1:39" hidden="1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 t="str">
        <f>VLOOKUP(A508,[2]ImportationMaterialProgrammingE!B$3:C$1048576,2,0)</f>
        <v xml:space="preserve">540201956 </v>
      </c>
      <c r="F508" s="40">
        <v>540201956</v>
      </c>
      <c r="G508" s="3" t="s">
        <v>585</v>
      </c>
      <c r="I508" s="17" t="e">
        <f>#N/A</f>
        <v>#N/A</v>
      </c>
      <c r="J508" s="15" t="str">
        <f>IF(VLOOKUP(A508,[2]ImportationMaterialProgrammingE!B$4:U$1048576,20,0)=0,"",VLOOKUP(A508,[2]ImportationMaterialProgrammingE!B$4:U$1048576,20,0))</f>
        <v/>
      </c>
      <c r="K508" s="15" t="s">
        <v>587</v>
      </c>
      <c r="L508" s="15" t="str">
        <f>IF(VLOOKUP(A508,[2]ImportationMaterialProgrammingE!B$3:Y$1048576,24,0)&lt;&gt;"","Sim","Não")</f>
        <v>Não</v>
      </c>
      <c r="M508" s="15" t="str">
        <f>IF(VLOOKUP(A508,[2]ImportationMaterialProgrammingE!B:X,23,0)="DTA TRANSP",VLOOKUP(A508,[2]ImportationMaterialProgrammingE!B:V,21,0),"")</f>
        <v>21/03/2022</v>
      </c>
      <c r="N508" s="15" t="str">
        <f>IF(VLOOKUP(A508,[2]ImportationMaterialProgrammingE!B:Y,24,0)=0,"",VLOOKUP(A508,[2]ImportationMaterialProgrammingE!B:Y,24,0))</f>
        <v/>
      </c>
      <c r="P508" s="3" t="e">
        <f>#N/A</f>
        <v>#N/A</v>
      </c>
      <c r="S508" s="16" t="str">
        <f>VLOOKUP(A508,[2]ImportationMaterialProgrammingE!B:AN,39,0)</f>
        <v xml:space="preserve">          </v>
      </c>
      <c r="T508" s="22" t="str">
        <f>VLOOKUP(F508,[3]Relatório!$A$1:$AK$65536,29,0)</f>
        <v/>
      </c>
      <c r="U508" s="22" t="s">
        <v>587</v>
      </c>
      <c r="V508" s="17" t="str">
        <f>VLOOKUP(A508,[2]ImportationMaterialProgrammingE!B:F,5,0)</f>
        <v/>
      </c>
      <c r="W508" s="22" t="str">
        <f>VLOOKUP(F508,[3]Relatório!$A$1:$AK$65536,33,0)</f>
        <v/>
      </c>
      <c r="X508" s="22" t="s">
        <v>587</v>
      </c>
      <c r="Y508" s="18" t="e">
        <f>#N/A</f>
        <v>#N/A</v>
      </c>
      <c r="AB508" s="15" t="str">
        <f>VLOOKUP(A508,[2]ImportationMaterialProgrammingE!B:X,23,0)</f>
        <v>DTA TRANSP</v>
      </c>
      <c r="AC508" s="1" t="str">
        <f>IF(AB508="DTA TRANSP","",VLOOKUP(A508,[2]ImportationMaterialProgrammingE!$B:$V,21,0))</f>
        <v/>
      </c>
      <c r="AD508" s="1" t="s">
        <v>587</v>
      </c>
      <c r="AE508" s="1" t="e">
        <f>#N/A</f>
        <v>#N/A</v>
      </c>
      <c r="AF508" s="22" t="str">
        <f>VLOOKUP(F508,[3]Relatório!$A$1:$AK$65536,36,0)</f>
        <v/>
      </c>
      <c r="AG508" s="22" t="s">
        <v>587</v>
      </c>
      <c r="AJ508" s="24"/>
      <c r="AK508" s="24"/>
      <c r="AL508" s="24"/>
      <c r="AM508" s="24"/>
    </row>
    <row r="509" spans="1:39" hidden="1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 t="str">
        <f>VLOOKUP(A509,[2]ImportationMaterialProgrammingE!B$3:C$1048576,2,0)</f>
        <v xml:space="preserve">540201968 </v>
      </c>
      <c r="F509" s="40">
        <v>540201968</v>
      </c>
      <c r="G509" s="3" t="s">
        <v>585</v>
      </c>
      <c r="I509" s="17" t="e">
        <f>#N/A</f>
        <v>#N/A</v>
      </c>
      <c r="J509" s="15" t="str">
        <f>IF(VLOOKUP(A509,[2]ImportationMaterialProgrammingE!B$4:U$1048576,20,0)=0,"",VLOOKUP(A509,[2]ImportationMaterialProgrammingE!B$4:U$1048576,20,0))</f>
        <v/>
      </c>
      <c r="K509" s="15" t="s">
        <v>587</v>
      </c>
      <c r="L509" s="15" t="str">
        <f>IF(VLOOKUP(A509,[2]ImportationMaterialProgrammingE!B$3:Y$1048576,24,0)&lt;&gt;"","Sim","Não")</f>
        <v>Sim</v>
      </c>
      <c r="M509" s="15" t="str">
        <f>IF(VLOOKUP(A509,[2]ImportationMaterialProgrammingE!B:X,23,0)="DTA TRANSP",VLOOKUP(A509,[2]ImportationMaterialProgrammingE!B:V,21,0),"")</f>
        <v/>
      </c>
      <c r="N509" s="15" t="str">
        <f>IF(VLOOKUP(A509,[2]ImportationMaterialProgrammingE!B:Y,24,0)=0,"",VLOOKUP(A509,[2]ImportationMaterialProgrammingE!B:Y,24,0))</f>
        <v>17/03/2022</v>
      </c>
      <c r="P509" s="3" t="e">
        <f>#N/A</f>
        <v>#N/A</v>
      </c>
      <c r="S509" s="16" t="str">
        <f>VLOOKUP(A509,[2]ImportationMaterialProgrammingE!B:AN,39,0)</f>
        <v xml:space="preserve">          </v>
      </c>
      <c r="T509" s="22" t="str">
        <f>VLOOKUP(F509,[3]Relatório!$A$1:$AK$65536,29,0)</f>
        <v/>
      </c>
      <c r="U509" s="22" t="s">
        <v>587</v>
      </c>
      <c r="V509" s="17" t="str">
        <f>VLOOKUP(A509,[2]ImportationMaterialProgrammingE!B:F,5,0)</f>
        <v/>
      </c>
      <c r="W509" s="22" t="str">
        <f>VLOOKUP(F509,[3]Relatório!$A$1:$AK$65536,33,0)</f>
        <v/>
      </c>
      <c r="X509" s="22" t="s">
        <v>587</v>
      </c>
      <c r="Y509" s="18" t="e">
        <f>#N/A</f>
        <v>#N/A</v>
      </c>
      <c r="AB509" s="15" t="str">
        <f>VLOOKUP(A509,[2]ImportationMaterialProgrammingE!B:X,23,0)</f>
        <v>DTA EADI</v>
      </c>
      <c r="AC509" s="1" t="str">
        <f>IF(AB509="DTA TRANSP","",VLOOKUP(A509,[2]ImportationMaterialProgrammingE!$B:$V,21,0))</f>
        <v>21/03/2022</v>
      </c>
      <c r="AD509" s="1" t="s">
        <v>612</v>
      </c>
      <c r="AE509" s="1" t="e">
        <f>#N/A</f>
        <v>#N/A</v>
      </c>
      <c r="AF509" s="22" t="str">
        <f>VLOOKUP(F509,[3]Relatório!$A$1:$AK$65536,36,0)</f>
        <v/>
      </c>
      <c r="AG509" s="22" t="s">
        <v>587</v>
      </c>
      <c r="AJ509" s="24"/>
      <c r="AK509" s="24"/>
      <c r="AL509" s="24"/>
      <c r="AM509" s="24"/>
    </row>
    <row r="510" spans="1:39" hidden="1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 t="str">
        <f>VLOOKUP(A510,[2]ImportationMaterialProgrammingE!B$3:C$1048576,2,0)</f>
        <v xml:space="preserve">540201958 </v>
      </c>
      <c r="F510" s="40">
        <v>540201958</v>
      </c>
      <c r="G510" s="3" t="s">
        <v>585</v>
      </c>
      <c r="I510" s="17" t="e">
        <f>#N/A</f>
        <v>#N/A</v>
      </c>
      <c r="J510" s="15" t="str">
        <f>IF(VLOOKUP(A510,[2]ImportationMaterialProgrammingE!B$4:U$1048576,20,0)=0,"",VLOOKUP(A510,[2]ImportationMaterialProgrammingE!B$4:U$1048576,20,0))</f>
        <v/>
      </c>
      <c r="K510" s="15" t="s">
        <v>587</v>
      </c>
      <c r="L510" s="15" t="str">
        <f>IF(VLOOKUP(A510,[2]ImportationMaterialProgrammingE!B$3:Y$1048576,24,0)&lt;&gt;"","Sim","Não")</f>
        <v>Sim</v>
      </c>
      <c r="M510" s="15" t="str">
        <f>IF(VLOOKUP(A510,[2]ImportationMaterialProgrammingE!B:X,23,0)="DTA TRANSP",VLOOKUP(A510,[2]ImportationMaterialProgrammingE!B:V,21,0),"")</f>
        <v/>
      </c>
      <c r="N510" s="15" t="str">
        <f>IF(VLOOKUP(A510,[2]ImportationMaterialProgrammingE!B:Y,24,0)=0,"",VLOOKUP(A510,[2]ImportationMaterialProgrammingE!B:Y,24,0))</f>
        <v>17/03/2022</v>
      </c>
      <c r="P510" s="3" t="e">
        <f>#N/A</f>
        <v>#N/A</v>
      </c>
      <c r="S510" s="16" t="str">
        <f>VLOOKUP(A510,[2]ImportationMaterialProgrammingE!B:AN,39,0)</f>
        <v xml:space="preserve">          </v>
      </c>
      <c r="T510" s="22" t="str">
        <f>VLOOKUP(F510,[3]Relatório!$A$1:$AK$65536,29,0)</f>
        <v/>
      </c>
      <c r="U510" s="22" t="s">
        <v>587</v>
      </c>
      <c r="V510" s="17" t="str">
        <f>VLOOKUP(A510,[2]ImportationMaterialProgrammingE!B:F,5,0)</f>
        <v/>
      </c>
      <c r="W510" s="22" t="str">
        <f>VLOOKUP(F510,[3]Relatório!$A$1:$AK$65536,33,0)</f>
        <v/>
      </c>
      <c r="X510" s="22" t="s">
        <v>587</v>
      </c>
      <c r="Y510" s="18" t="e">
        <f>#N/A</f>
        <v>#N/A</v>
      </c>
      <c r="AB510" s="15" t="str">
        <f>VLOOKUP(A510,[2]ImportationMaterialProgrammingE!B:X,23,0)</f>
        <v>DTA EADI</v>
      </c>
      <c r="AC510" s="1" t="str">
        <f>IF(AB510="DTA TRANSP","",VLOOKUP(A510,[2]ImportationMaterialProgrammingE!$B:$V,21,0))</f>
        <v>21/03/2022</v>
      </c>
      <c r="AD510" s="1" t="s">
        <v>612</v>
      </c>
      <c r="AE510" s="1" t="e">
        <f>#N/A</f>
        <v>#N/A</v>
      </c>
      <c r="AF510" s="22" t="str">
        <f>VLOOKUP(F510,[3]Relatório!$A$1:$AK$65536,36,0)</f>
        <v/>
      </c>
      <c r="AG510" s="22" t="s">
        <v>587</v>
      </c>
      <c r="AJ510" s="24"/>
      <c r="AK510" s="24"/>
      <c r="AL510" s="24"/>
      <c r="AM510" s="24"/>
    </row>
    <row r="511" spans="1:39" hidden="1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 t="str">
        <f>VLOOKUP(A511,[2]ImportationMaterialProgrammingE!B$3:C$1048576,2,0)</f>
        <v xml:space="preserve">540201960 </v>
      </c>
      <c r="F511" s="40">
        <v>540201960</v>
      </c>
      <c r="G511" s="3" t="s">
        <v>585</v>
      </c>
      <c r="I511" s="17" t="e">
        <f>#N/A</f>
        <v>#N/A</v>
      </c>
      <c r="J511" s="15" t="str">
        <f>IF(VLOOKUP(A511,[2]ImportationMaterialProgrammingE!B$4:U$1048576,20,0)=0,"",VLOOKUP(A511,[2]ImportationMaterialProgrammingE!B$4:U$1048576,20,0))</f>
        <v/>
      </c>
      <c r="K511" s="15" t="s">
        <v>587</v>
      </c>
      <c r="L511" s="15" t="str">
        <f>IF(VLOOKUP(A511,[2]ImportationMaterialProgrammingE!B$3:Y$1048576,24,0)&lt;&gt;"","Sim","Não")</f>
        <v>Sim</v>
      </c>
      <c r="M511" s="15" t="str">
        <f>IF(VLOOKUP(A511,[2]ImportationMaterialProgrammingE!B:X,23,0)="DTA TRANSP",VLOOKUP(A511,[2]ImportationMaterialProgrammingE!B:V,21,0),"")</f>
        <v/>
      </c>
      <c r="N511" s="15" t="str">
        <f>IF(VLOOKUP(A511,[2]ImportationMaterialProgrammingE!B:Y,24,0)=0,"",VLOOKUP(A511,[2]ImportationMaterialProgrammingE!B:Y,24,0))</f>
        <v>17/03/2022</v>
      </c>
      <c r="P511" s="3" t="e">
        <f>#N/A</f>
        <v>#N/A</v>
      </c>
      <c r="S511" s="16" t="str">
        <f>VLOOKUP(A511,[2]ImportationMaterialProgrammingE!B:AN,39,0)</f>
        <v xml:space="preserve">          </v>
      </c>
      <c r="T511" s="22" t="str">
        <f>VLOOKUP(F511,[3]Relatório!$A$1:$AK$65536,29,0)</f>
        <v/>
      </c>
      <c r="U511" s="22" t="s">
        <v>587</v>
      </c>
      <c r="V511" s="17" t="str">
        <f>VLOOKUP(A511,[2]ImportationMaterialProgrammingE!B:F,5,0)</f>
        <v/>
      </c>
      <c r="W511" s="22" t="str">
        <f>VLOOKUP(F511,[3]Relatório!$A$1:$AK$65536,33,0)</f>
        <v/>
      </c>
      <c r="X511" s="22" t="s">
        <v>587</v>
      </c>
      <c r="Y511" s="18" t="e">
        <f>#N/A</f>
        <v>#N/A</v>
      </c>
      <c r="AB511" s="15" t="str">
        <f>VLOOKUP(A511,[2]ImportationMaterialProgrammingE!B:X,23,0)</f>
        <v>DTA EADI</v>
      </c>
      <c r="AC511" s="1" t="str">
        <f>IF(AB511="DTA TRANSP","",VLOOKUP(A511,[2]ImportationMaterialProgrammingE!$B:$V,21,0))</f>
        <v>21/03/2022</v>
      </c>
      <c r="AD511" s="1" t="s">
        <v>612</v>
      </c>
      <c r="AE511" s="1" t="e">
        <f>#N/A</f>
        <v>#N/A</v>
      </c>
      <c r="AF511" s="22" t="str">
        <f>VLOOKUP(F511,[3]Relatório!$A$1:$AK$65536,36,0)</f>
        <v/>
      </c>
      <c r="AG511" s="22" t="s">
        <v>587</v>
      </c>
      <c r="AJ511" s="24"/>
      <c r="AK511" s="24"/>
      <c r="AL511" s="24"/>
      <c r="AM511" s="24"/>
    </row>
    <row r="512" spans="1:39" hidden="1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 t="str">
        <f>VLOOKUP(A512,[2]ImportationMaterialProgrammingE!B$3:C$1048576,2,0)</f>
        <v xml:space="preserve">540201961 </v>
      </c>
      <c r="F512" s="40">
        <v>540201961</v>
      </c>
      <c r="G512" s="3" t="s">
        <v>585</v>
      </c>
      <c r="I512" s="17" t="e">
        <f>#N/A</f>
        <v>#N/A</v>
      </c>
      <c r="J512" s="15" t="str">
        <f>IF(VLOOKUP(A512,[2]ImportationMaterialProgrammingE!B$4:U$1048576,20,0)=0,"",VLOOKUP(A512,[2]ImportationMaterialProgrammingE!B$4:U$1048576,20,0))</f>
        <v/>
      </c>
      <c r="K512" s="15" t="s">
        <v>587</v>
      </c>
      <c r="L512" s="15" t="str">
        <f>IF(VLOOKUP(A512,[2]ImportationMaterialProgrammingE!B$3:Y$1048576,24,0)&lt;&gt;"","Sim","Não")</f>
        <v>Sim</v>
      </c>
      <c r="M512" s="15" t="str">
        <f>IF(VLOOKUP(A512,[2]ImportationMaterialProgrammingE!B:X,23,0)="DTA TRANSP",VLOOKUP(A512,[2]ImportationMaterialProgrammingE!B:V,21,0),"")</f>
        <v/>
      </c>
      <c r="N512" s="15" t="str">
        <f>IF(VLOOKUP(A512,[2]ImportationMaterialProgrammingE!B:Y,24,0)=0,"",VLOOKUP(A512,[2]ImportationMaterialProgrammingE!B:Y,24,0))</f>
        <v>17/03/2022</v>
      </c>
      <c r="P512" s="3" t="e">
        <f>#N/A</f>
        <v>#N/A</v>
      </c>
      <c r="S512" s="16" t="str">
        <f>VLOOKUP(A512,[2]ImportationMaterialProgrammingE!B:AN,39,0)</f>
        <v xml:space="preserve">          </v>
      </c>
      <c r="T512" s="22" t="str">
        <f>VLOOKUP(F512,[3]Relatório!$A$1:$AK$65536,29,0)</f>
        <v/>
      </c>
      <c r="U512" s="22" t="s">
        <v>587</v>
      </c>
      <c r="V512" s="17" t="str">
        <f>VLOOKUP(A512,[2]ImportationMaterialProgrammingE!B:F,5,0)</f>
        <v/>
      </c>
      <c r="W512" s="22" t="str">
        <f>VLOOKUP(F512,[3]Relatório!$A$1:$AK$65536,33,0)</f>
        <v/>
      </c>
      <c r="X512" s="22" t="s">
        <v>587</v>
      </c>
      <c r="Y512" s="18" t="e">
        <f>#N/A</f>
        <v>#N/A</v>
      </c>
      <c r="AB512" s="15" t="str">
        <f>VLOOKUP(A512,[2]ImportationMaterialProgrammingE!B:X,23,0)</f>
        <v>DTA EADI</v>
      </c>
      <c r="AC512" s="1" t="str">
        <f>IF(AB512="DTA TRANSP","",VLOOKUP(A512,[2]ImportationMaterialProgrammingE!$B:$V,21,0))</f>
        <v>21/03/2022</v>
      </c>
      <c r="AD512" s="1" t="s">
        <v>612</v>
      </c>
      <c r="AE512" s="1" t="e">
        <f>#N/A</f>
        <v>#N/A</v>
      </c>
      <c r="AF512" s="22" t="str">
        <f>VLOOKUP(F512,[3]Relatório!$A$1:$AK$65536,36,0)</f>
        <v/>
      </c>
      <c r="AG512" s="22" t="s">
        <v>587</v>
      </c>
      <c r="AJ512" s="24"/>
      <c r="AK512" s="24"/>
      <c r="AL512" s="24"/>
      <c r="AM512" s="24"/>
    </row>
    <row r="513" spans="1:39" hidden="1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 t="str">
        <f>VLOOKUP(A513,[2]ImportationMaterialProgrammingE!B$3:C$1048576,2,0)</f>
        <v xml:space="preserve">540201964 </v>
      </c>
      <c r="F513" s="40">
        <v>540201964</v>
      </c>
      <c r="G513" s="3" t="s">
        <v>585</v>
      </c>
      <c r="I513" s="17" t="e">
        <f>#N/A</f>
        <v>#N/A</v>
      </c>
      <c r="J513" s="15" t="str">
        <f>IF(VLOOKUP(A513,[2]ImportationMaterialProgrammingE!B$4:U$1048576,20,0)=0,"",VLOOKUP(A513,[2]ImportationMaterialProgrammingE!B$4:U$1048576,20,0))</f>
        <v/>
      </c>
      <c r="K513" s="15" t="s">
        <v>587</v>
      </c>
      <c r="L513" s="15" t="str">
        <f>IF(VLOOKUP(A513,[2]ImportationMaterialProgrammingE!B$3:Y$1048576,24,0)&lt;&gt;"","Sim","Não")</f>
        <v>Sim</v>
      </c>
      <c r="M513" s="15" t="str">
        <f>IF(VLOOKUP(A513,[2]ImportationMaterialProgrammingE!B:X,23,0)="DTA TRANSP",VLOOKUP(A513,[2]ImportationMaterialProgrammingE!B:V,21,0),"")</f>
        <v/>
      </c>
      <c r="N513" s="15" t="str">
        <f>IF(VLOOKUP(A513,[2]ImportationMaterialProgrammingE!B:Y,24,0)=0,"",VLOOKUP(A513,[2]ImportationMaterialProgrammingE!B:Y,24,0))</f>
        <v>17/03/2022</v>
      </c>
      <c r="P513" s="3" t="e">
        <f>#N/A</f>
        <v>#N/A</v>
      </c>
      <c r="S513" s="16" t="str">
        <f>VLOOKUP(A513,[2]ImportationMaterialProgrammingE!B:AN,39,0)</f>
        <v xml:space="preserve">          </v>
      </c>
      <c r="T513" s="22" t="str">
        <f>VLOOKUP(F513,[3]Relatório!$A$1:$AK$65536,29,0)</f>
        <v/>
      </c>
      <c r="U513" s="22" t="s">
        <v>587</v>
      </c>
      <c r="V513" s="17" t="str">
        <f>VLOOKUP(A513,[2]ImportationMaterialProgrammingE!B:F,5,0)</f>
        <v/>
      </c>
      <c r="W513" s="22" t="str">
        <f>VLOOKUP(F513,[3]Relatório!$A$1:$AK$65536,33,0)</f>
        <v/>
      </c>
      <c r="X513" s="22" t="s">
        <v>587</v>
      </c>
      <c r="Y513" s="18" t="e">
        <f>#N/A</f>
        <v>#N/A</v>
      </c>
      <c r="AB513" s="15" t="str">
        <f>VLOOKUP(A513,[2]ImportationMaterialProgrammingE!B:X,23,0)</f>
        <v>DTA EADI</v>
      </c>
      <c r="AC513" s="1" t="str">
        <f>IF(AB513="DTA TRANSP","",VLOOKUP(A513,[2]ImportationMaterialProgrammingE!$B:$V,21,0))</f>
        <v>21/03/2022</v>
      </c>
      <c r="AD513" s="1" t="s">
        <v>612</v>
      </c>
      <c r="AE513" s="1" t="e">
        <f>#N/A</f>
        <v>#N/A</v>
      </c>
      <c r="AF513" s="22" t="str">
        <f>VLOOKUP(F513,[3]Relatório!$A$1:$AK$65536,36,0)</f>
        <v/>
      </c>
      <c r="AG513" s="22" t="s">
        <v>587</v>
      </c>
      <c r="AJ513" s="24"/>
      <c r="AK513" s="24"/>
      <c r="AL513" s="24"/>
      <c r="AM513" s="24"/>
    </row>
    <row r="514" spans="1:39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 t="str">
        <f>VLOOKUP(A514,[2]ImportationMaterialProgrammingE!B$3:C$1048576,2,0)</f>
        <v xml:space="preserve">540201969 </v>
      </c>
      <c r="F514" s="40">
        <v>540201969</v>
      </c>
      <c r="G514" s="3" t="s">
        <v>585</v>
      </c>
      <c r="I514" s="17" t="e">
        <f>#N/A</f>
        <v>#N/A</v>
      </c>
      <c r="J514" s="15" t="str">
        <f>IF(VLOOKUP(A514,[2]ImportationMaterialProgrammingE!B$4:U$1048576,20,0)=0,"",VLOOKUP(A514,[2]ImportationMaterialProgrammingE!B$4:U$1048576,20,0))</f>
        <v>10/03/2022</v>
      </c>
      <c r="K514" s="15" t="s">
        <v>610</v>
      </c>
      <c r="L514" s="15" t="str">
        <f>IF(VLOOKUP(A514,[2]ImportationMaterialProgrammingE!B$3:Y$1048576,24,0)&lt;&gt;"","Sim","Não")</f>
        <v>Não</v>
      </c>
      <c r="M514" s="15" t="str">
        <f>IF(VLOOKUP(A514,[2]ImportationMaterialProgrammingE!B:X,23,0)="DTA TRANSP",VLOOKUP(A514,[2]ImportationMaterialProgrammingE!B:V,21,0),"")</f>
        <v/>
      </c>
      <c r="N514" s="15" t="str">
        <f>IF(VLOOKUP(A514,[2]ImportationMaterialProgrammingE!B:Y,24,0)=0,"",VLOOKUP(A514,[2]ImportationMaterialProgrammingE!B:Y,24,0))</f>
        <v/>
      </c>
      <c r="P514" s="3" t="e">
        <f>#N/A</f>
        <v>#N/A</v>
      </c>
      <c r="S514" s="16" t="str">
        <f>VLOOKUP(A514,[2]ImportationMaterialProgrammingE!B:AN,39,0)</f>
        <v>2204634610</v>
      </c>
      <c r="T514" s="22">
        <f>VLOOKUP(F514,[3]Relatório!$A$1:$AK$65536,29,0)</f>
        <v>44630</v>
      </c>
      <c r="U514" s="22">
        <v>44630</v>
      </c>
      <c r="V514" s="17" t="str">
        <f>VLOOKUP(A514,[2]ImportationMaterialProgrammingE!B:F,5,0)</f>
        <v>VERDE</v>
      </c>
      <c r="W514" s="22">
        <f>VLOOKUP(F514,[3]Relatório!$A$1:$AK$65536,33,0)</f>
        <v>44630</v>
      </c>
      <c r="X514" s="22">
        <v>44630</v>
      </c>
      <c r="Y514" s="18" t="e">
        <f>#N/A</f>
        <v>#N/A</v>
      </c>
      <c r="AB514" s="15" t="str">
        <f>VLOOKUP(A514,[2]ImportationMaterialProgrammingE!B:X,23,0)</f>
        <v>FINALIZADO</v>
      </c>
      <c r="AC514" s="1" t="str">
        <f>IF(AB514="DTA TRANSP","",VLOOKUP(A514,[2]ImportationMaterialProgrammingE!$B:$V,21,0))</f>
        <v>11/03/2022</v>
      </c>
      <c r="AD514" s="1" t="s">
        <v>607</v>
      </c>
      <c r="AE514" s="1" t="e">
        <f>#N/A</f>
        <v>#N/A</v>
      </c>
      <c r="AF514" s="22">
        <f>VLOOKUP(F514,[3]Relatório!$A$1:$AK$65536,36,0)</f>
        <v>44630</v>
      </c>
      <c r="AG514" s="22">
        <v>44630</v>
      </c>
      <c r="AH514" s="3" t="s">
        <v>457</v>
      </c>
      <c r="AJ514" s="24"/>
      <c r="AK514" s="24"/>
      <c r="AL514" s="24"/>
      <c r="AM514" s="24"/>
    </row>
    <row r="515" spans="1:39" hidden="1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 t="str">
        <f>VLOOKUP(A515,[2]ImportationMaterialProgrammingE!B$3:C$1048576,2,0)</f>
        <v xml:space="preserve">540201965 </v>
      </c>
      <c r="F515" s="40">
        <v>540201965</v>
      </c>
      <c r="G515" s="3" t="s">
        <v>585</v>
      </c>
      <c r="I515" s="17" t="e">
        <f>#N/A</f>
        <v>#N/A</v>
      </c>
      <c r="J515" s="15" t="str">
        <f>IF(VLOOKUP(A515,[2]ImportationMaterialProgrammingE!B$4:U$1048576,20,0)=0,"",VLOOKUP(A515,[2]ImportationMaterialProgrammingE!B$4:U$1048576,20,0))</f>
        <v>14/03/2022</v>
      </c>
      <c r="K515" s="15" t="s">
        <v>631</v>
      </c>
      <c r="L515" s="15" t="str">
        <f>IF(VLOOKUP(A515,[2]ImportationMaterialProgrammingE!B$3:Y$1048576,24,0)&lt;&gt;"","Sim","Não")</f>
        <v>Não</v>
      </c>
      <c r="M515" s="15" t="str">
        <f>IF(VLOOKUP(A515,[2]ImportationMaterialProgrammingE!B:X,23,0)="DTA TRANSP",VLOOKUP(A515,[2]ImportationMaterialProgrammingE!B:V,21,0),"")</f>
        <v/>
      </c>
      <c r="N515" s="15" t="str">
        <f>IF(VLOOKUP(A515,[2]ImportationMaterialProgrammingE!B:Y,24,0)=0,"",VLOOKUP(A515,[2]ImportationMaterialProgrammingE!B:Y,24,0))</f>
        <v/>
      </c>
      <c r="P515" s="3" t="e">
        <f>#N/A</f>
        <v>#N/A</v>
      </c>
      <c r="S515" s="16" t="str">
        <f>VLOOKUP(A515,[2]ImportationMaterialProgrammingE!B:AN,39,0)</f>
        <v>2204693412</v>
      </c>
      <c r="T515" s="22">
        <f>VLOOKUP(F515,[3]Relatório!$A$1:$AK$65536,29,0)</f>
        <v>44630</v>
      </c>
      <c r="U515" s="22">
        <v>44630</v>
      </c>
      <c r="V515" s="17" t="str">
        <f>VLOOKUP(A515,[2]ImportationMaterialProgrammingE!B:F,5,0)</f>
        <v>VERMELHO</v>
      </c>
      <c r="W515" s="22" t="str">
        <f>VLOOKUP(F515,[3]Relatório!$A$1:$AK$65536,33,0)</f>
        <v/>
      </c>
      <c r="X515" s="22" t="s">
        <v>587</v>
      </c>
      <c r="Y515" s="18" t="e">
        <f>#N/A</f>
        <v>#N/A</v>
      </c>
      <c r="AB515" s="15" t="str">
        <f>VLOOKUP(A515,[2]ImportationMaterialProgrammingE!B:X,23,0)</f>
        <v/>
      </c>
      <c r="AC515" s="1" t="str">
        <f>IF(AB515="DTA TRANSP","",VLOOKUP(A515,[2]ImportationMaterialProgrammingE!$B:$V,21,0))</f>
        <v/>
      </c>
      <c r="AD515" s="1" t="s">
        <v>587</v>
      </c>
      <c r="AE515" s="1" t="e">
        <f>#N/A</f>
        <v>#N/A</v>
      </c>
      <c r="AF515" s="22" t="str">
        <f>VLOOKUP(F515,[3]Relatório!$A$1:$AK$65536,36,0)</f>
        <v/>
      </c>
      <c r="AG515" s="22" t="s">
        <v>587</v>
      </c>
      <c r="AJ515" s="24"/>
      <c r="AK515" s="24"/>
      <c r="AL515" s="24"/>
      <c r="AM515" s="24"/>
    </row>
    <row r="516" spans="1:39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 t="str">
        <f>VLOOKUP(A516,[2]ImportationMaterialProgrammingE!B$3:C$1048576,2,0)</f>
        <v xml:space="preserve">540201718 </v>
      </c>
      <c r="F516" s="40">
        <v>540201718</v>
      </c>
      <c r="G516" s="3" t="s">
        <v>585</v>
      </c>
      <c r="I516" s="17" t="e">
        <f>#N/A</f>
        <v>#N/A</v>
      </c>
      <c r="J516" s="15" t="str">
        <f>IF(VLOOKUP(A516,[2]ImportationMaterialProgrammingE!B$4:U$1048576,20,0)=0,"",VLOOKUP(A516,[2]ImportationMaterialProgrammingE!B$4:U$1048576,20,0))</f>
        <v>15/03/2022</v>
      </c>
      <c r="K516" s="15" t="s">
        <v>620</v>
      </c>
      <c r="L516" s="15" t="str">
        <f>IF(VLOOKUP(A516,[2]ImportationMaterialProgrammingE!B$3:Y$1048576,24,0)&lt;&gt;"","Sim","Não")</f>
        <v>Não</v>
      </c>
      <c r="M516" s="15" t="str">
        <f>IF(VLOOKUP(A516,[2]ImportationMaterialProgrammingE!B:X,23,0)="DTA TRANSP",VLOOKUP(A516,[2]ImportationMaterialProgrammingE!B:V,21,0),"")</f>
        <v/>
      </c>
      <c r="N516" s="15" t="str">
        <f>IF(VLOOKUP(A516,[2]ImportationMaterialProgrammingE!B:Y,24,0)=0,"",VLOOKUP(A516,[2]ImportationMaterialProgrammingE!B:Y,24,0))</f>
        <v/>
      </c>
      <c r="O516" s="21">
        <v>5.0700000000000002E-2</v>
      </c>
      <c r="P516" s="3" t="e">
        <f>#N/A</f>
        <v>#N/A</v>
      </c>
      <c r="S516" s="16" t="str">
        <f>VLOOKUP(A516,[2]ImportationMaterialProgrammingE!B:AN,39,0)</f>
        <v>2204893152</v>
      </c>
      <c r="T516" s="22">
        <f>VLOOKUP(F516,[3]Relatório!$A$1:$AK$65536,29,0)</f>
        <v>44634</v>
      </c>
      <c r="U516" s="22">
        <v>44634</v>
      </c>
      <c r="V516" s="17" t="str">
        <f>VLOOKUP(A516,[2]ImportationMaterialProgrammingE!B:F,5,0)</f>
        <v>VERDE</v>
      </c>
      <c r="W516" s="22">
        <f>VLOOKUP(F516,[3]Relatório!$A$1:$AK$65536,33,0)</f>
        <v>44635</v>
      </c>
      <c r="X516" s="22">
        <v>44635</v>
      </c>
      <c r="Y516" s="18" t="e">
        <f>#N/A</f>
        <v>#N/A</v>
      </c>
      <c r="AB516" s="15" t="str">
        <f>VLOOKUP(A516,[2]ImportationMaterialProgrammingE!B:X,23,0)</f>
        <v>SBL</v>
      </c>
      <c r="AC516" s="1" t="str">
        <f>IF(AB516="DTA TRANSP","",VLOOKUP(A516,[2]ImportationMaterialProgrammingE!$B:$V,21,0))</f>
        <v>21/03/2022</v>
      </c>
      <c r="AD516" s="1" t="s">
        <v>612</v>
      </c>
      <c r="AE516" s="1" t="e">
        <f>#N/A</f>
        <v>#N/A</v>
      </c>
      <c r="AF516" s="22">
        <f>VLOOKUP(F516,[3]Relatório!$A$1:$AK$65536,36,0)</f>
        <v>44638</v>
      </c>
      <c r="AG516" s="22">
        <v>44638</v>
      </c>
      <c r="AJ516" s="24"/>
      <c r="AK516" s="24"/>
      <c r="AL516" s="24"/>
      <c r="AM516" s="24"/>
    </row>
    <row r="517" spans="1:39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 t="str">
        <f>VLOOKUP(A517,[2]ImportationMaterialProgrammingE!B$3:C$1048576,2,0)</f>
        <v xml:space="preserve">540201966 </v>
      </c>
      <c r="F517" s="40">
        <v>540201966</v>
      </c>
      <c r="G517" s="3" t="s">
        <v>585</v>
      </c>
      <c r="I517" s="17" t="e">
        <f>#N/A</f>
        <v>#N/A</v>
      </c>
      <c r="J517" s="15" t="str">
        <f>IF(VLOOKUP(A517,[2]ImportationMaterialProgrammingE!B$4:U$1048576,20,0)=0,"",VLOOKUP(A517,[2]ImportationMaterialProgrammingE!B$4:U$1048576,20,0))</f>
        <v>17/03/2022</v>
      </c>
      <c r="K517" s="15" t="s">
        <v>622</v>
      </c>
      <c r="L517" s="15" t="str">
        <f>IF(VLOOKUP(A517,[2]ImportationMaterialProgrammingE!B$3:Y$1048576,24,0)&lt;&gt;"","Sim","Não")</f>
        <v>Não</v>
      </c>
      <c r="M517" s="15" t="str">
        <f>IF(VLOOKUP(A517,[2]ImportationMaterialProgrammingE!B:X,23,0)="DTA TRANSP",VLOOKUP(A517,[2]ImportationMaterialProgrammingE!B:V,21,0),"")</f>
        <v/>
      </c>
      <c r="N517" s="15" t="str">
        <f>IF(VLOOKUP(A517,[2]ImportationMaterialProgrammingE!B:Y,24,0)=0,"",VLOOKUP(A517,[2]ImportationMaterialProgrammingE!B:Y,24,0))</f>
        <v/>
      </c>
      <c r="P517" s="3" t="e">
        <f>#N/A</f>
        <v>#N/A</v>
      </c>
      <c r="S517" s="16" t="str">
        <f>VLOOKUP(A517,[2]ImportationMaterialProgrammingE!B:AN,39,0)</f>
        <v>2205036601</v>
      </c>
      <c r="T517" s="22">
        <f>VLOOKUP(F517,[3]Relatório!$A$1:$AK$65536,29,0)</f>
        <v>44636</v>
      </c>
      <c r="U517" s="22">
        <v>44636</v>
      </c>
      <c r="V517" s="17" t="str">
        <f>VLOOKUP(A517,[2]ImportationMaterialProgrammingE!B:F,5,0)</f>
        <v>VERDE</v>
      </c>
      <c r="W517" s="22">
        <f>VLOOKUP(F517,[3]Relatório!$A$1:$AK$65536,33,0)</f>
        <v>44636</v>
      </c>
      <c r="X517" s="22">
        <v>44636</v>
      </c>
      <c r="Y517" s="18" t="e">
        <f>#N/A</f>
        <v>#N/A</v>
      </c>
      <c r="AB517" s="15" t="str">
        <f>VLOOKUP(A517,[2]ImportationMaterialProgrammingE!B:X,23,0)</f>
        <v>MBB</v>
      </c>
      <c r="AC517" s="1" t="str">
        <f>IF(AB517="DTA TRANSP","",VLOOKUP(A517,[2]ImportationMaterialProgrammingE!$B:$V,21,0))</f>
        <v>17/03/2022</v>
      </c>
      <c r="AD517" s="1" t="s">
        <v>622</v>
      </c>
      <c r="AE517" s="1" t="e">
        <f>#N/A</f>
        <v>#N/A</v>
      </c>
      <c r="AF517" s="22">
        <f>VLOOKUP(F517,[3]Relatório!$A$1:$AK$65536,36,0)</f>
        <v>44638</v>
      </c>
      <c r="AG517" s="22">
        <v>44638</v>
      </c>
      <c r="AJ517" s="24"/>
      <c r="AK517" s="24"/>
      <c r="AL517" s="24"/>
      <c r="AM517" s="24"/>
    </row>
    <row r="518" spans="1:39" hidden="1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 t="str">
        <f>VLOOKUP(A518,[2]ImportationMaterialProgrammingE!B$3:C$1048576,2,0)</f>
        <v xml:space="preserve">540201967 </v>
      </c>
      <c r="F518" s="40">
        <v>540201967</v>
      </c>
      <c r="G518" s="3" t="s">
        <v>585</v>
      </c>
      <c r="I518" s="17" t="e">
        <f>#N/A</f>
        <v>#N/A</v>
      </c>
      <c r="J518" s="15" t="str">
        <f>IF(VLOOKUP(A518,[2]ImportationMaterialProgrammingE!B$4:U$1048576,20,0)=0,"",VLOOKUP(A518,[2]ImportationMaterialProgrammingE!B$4:U$1048576,20,0))</f>
        <v/>
      </c>
      <c r="K518" s="15" t="s">
        <v>587</v>
      </c>
      <c r="L518" s="15" t="str">
        <f>IF(VLOOKUP(A518,[2]ImportationMaterialProgrammingE!B$3:Y$1048576,24,0)&lt;&gt;"","Sim","Não")</f>
        <v>Sim</v>
      </c>
      <c r="M518" s="15" t="str">
        <f>IF(VLOOKUP(A518,[2]ImportationMaterialProgrammingE!B:X,23,0)="DTA TRANSP",VLOOKUP(A518,[2]ImportationMaterialProgrammingE!B:V,21,0),"")</f>
        <v/>
      </c>
      <c r="N518" s="15" t="str">
        <f>IF(VLOOKUP(A518,[2]ImportationMaterialProgrammingE!B:Y,24,0)=0,"",VLOOKUP(A518,[2]ImportationMaterialProgrammingE!B:Y,24,0))</f>
        <v>17/03/2022</v>
      </c>
      <c r="P518" s="3" t="e">
        <f>#N/A</f>
        <v>#N/A</v>
      </c>
      <c r="S518" s="16" t="str">
        <f>VLOOKUP(A518,[2]ImportationMaterialProgrammingE!B:AN,39,0)</f>
        <v xml:space="preserve">          </v>
      </c>
      <c r="T518" s="22" t="str">
        <f>VLOOKUP(F518,[3]Relatório!$A$1:$AK$65536,29,0)</f>
        <v/>
      </c>
      <c r="U518" s="22" t="s">
        <v>587</v>
      </c>
      <c r="V518" s="17" t="str">
        <f>VLOOKUP(A518,[2]ImportationMaterialProgrammingE!B:F,5,0)</f>
        <v/>
      </c>
      <c r="W518" s="22" t="str">
        <f>VLOOKUP(F518,[3]Relatório!$A$1:$AK$65536,33,0)</f>
        <v/>
      </c>
      <c r="X518" s="22" t="s">
        <v>587</v>
      </c>
      <c r="Y518" s="18" t="e">
        <f>#N/A</f>
        <v>#N/A</v>
      </c>
      <c r="AB518" s="15" t="str">
        <f>VLOOKUP(A518,[2]ImportationMaterialProgrammingE!B:X,23,0)</f>
        <v>DTA EADI</v>
      </c>
      <c r="AC518" s="1" t="str">
        <f>IF(AB518="DTA TRANSP","",VLOOKUP(A518,[2]ImportationMaterialProgrammingE!$B:$V,21,0))</f>
        <v>21/03/2022</v>
      </c>
      <c r="AD518" s="1" t="s">
        <v>612</v>
      </c>
      <c r="AE518" s="1" t="e">
        <f>#N/A</f>
        <v>#N/A</v>
      </c>
      <c r="AF518" s="22" t="str">
        <f>VLOOKUP(F518,[3]Relatório!$A$1:$AK$65536,36,0)</f>
        <v/>
      </c>
      <c r="AG518" s="22" t="s">
        <v>587</v>
      </c>
      <c r="AJ518" s="24"/>
      <c r="AK518" s="24"/>
      <c r="AL518" s="24"/>
      <c r="AM518" s="24"/>
    </row>
    <row r="519" spans="1:39" hidden="1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 t="str">
        <f>VLOOKUP(A519,[2]ImportationMaterialProgrammingE!B$3:C$1048576,2,0)</f>
        <v xml:space="preserve">540201970 </v>
      </c>
      <c r="F519" s="40">
        <v>540201970</v>
      </c>
      <c r="G519" s="3" t="s">
        <v>585</v>
      </c>
      <c r="I519" s="17" t="e">
        <f>#N/A</f>
        <v>#N/A</v>
      </c>
      <c r="J519" s="15" t="str">
        <f>IF(VLOOKUP(A519,[2]ImportationMaterialProgrammingE!B$4:U$1048576,20,0)=0,"",VLOOKUP(A519,[2]ImportationMaterialProgrammingE!B$4:U$1048576,20,0))</f>
        <v/>
      </c>
      <c r="K519" s="15" t="s">
        <v>587</v>
      </c>
      <c r="L519" s="15" t="str">
        <f>IF(VLOOKUP(A519,[2]ImportationMaterialProgrammingE!B$3:Y$1048576,24,0)&lt;&gt;"","Sim","Não")</f>
        <v>Não</v>
      </c>
      <c r="M519" s="15" t="str">
        <f>IF(VLOOKUP(A519,[2]ImportationMaterialProgrammingE!B:X,23,0)="DTA TRANSP",VLOOKUP(A519,[2]ImportationMaterialProgrammingE!B:V,21,0),"")</f>
        <v>21/03/2022</v>
      </c>
      <c r="N519" s="15" t="str">
        <f>IF(VLOOKUP(A519,[2]ImportationMaterialProgrammingE!B:Y,24,0)=0,"",VLOOKUP(A519,[2]ImportationMaterialProgrammingE!B:Y,24,0))</f>
        <v/>
      </c>
      <c r="P519" s="3" t="e">
        <f>#N/A</f>
        <v>#N/A</v>
      </c>
      <c r="S519" s="16" t="str">
        <f>VLOOKUP(A519,[2]ImportationMaterialProgrammingE!B:AN,39,0)</f>
        <v xml:space="preserve">          </v>
      </c>
      <c r="T519" s="22" t="str">
        <f>VLOOKUP(F519,[3]Relatório!$A$1:$AK$65536,29,0)</f>
        <v/>
      </c>
      <c r="U519" s="22" t="s">
        <v>587</v>
      </c>
      <c r="V519" s="17" t="str">
        <f>VLOOKUP(A519,[2]ImportationMaterialProgrammingE!B:F,5,0)</f>
        <v/>
      </c>
      <c r="W519" s="22" t="str">
        <f>VLOOKUP(F519,[3]Relatório!$A$1:$AK$65536,33,0)</f>
        <v/>
      </c>
      <c r="X519" s="22" t="s">
        <v>587</v>
      </c>
      <c r="Y519" s="18" t="e">
        <f>#N/A</f>
        <v>#N/A</v>
      </c>
      <c r="AB519" s="15" t="str">
        <f>VLOOKUP(A519,[2]ImportationMaterialProgrammingE!B:X,23,0)</f>
        <v>DTA TRANSP</v>
      </c>
      <c r="AC519" s="1" t="str">
        <f>IF(AB519="DTA TRANSP","",VLOOKUP(A519,[2]ImportationMaterialProgrammingE!$B:$V,21,0))</f>
        <v/>
      </c>
      <c r="AD519" s="1" t="s">
        <v>587</v>
      </c>
      <c r="AE519" s="1" t="e">
        <f>#N/A</f>
        <v>#N/A</v>
      </c>
      <c r="AF519" s="22" t="str">
        <f>VLOOKUP(F519,[3]Relatório!$A$1:$AK$65536,36,0)</f>
        <v/>
      </c>
      <c r="AG519" s="22" t="s">
        <v>587</v>
      </c>
      <c r="AJ519" s="24"/>
      <c r="AK519" s="24"/>
      <c r="AL519" s="24"/>
      <c r="AM519" s="24"/>
    </row>
    <row r="520" spans="1:39" hidden="1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 t="str">
        <f>VLOOKUP(A520,[2]ImportationMaterialProgrammingE!B$3:C$1048576,2,0)</f>
        <v xml:space="preserve">540201971 </v>
      </c>
      <c r="F520" s="40">
        <v>540201971</v>
      </c>
      <c r="G520" s="3" t="s">
        <v>585</v>
      </c>
      <c r="I520" s="17" t="e">
        <f>#N/A</f>
        <v>#N/A</v>
      </c>
      <c r="J520" s="15" t="str">
        <f>IF(VLOOKUP(A520,[2]ImportationMaterialProgrammingE!B$4:U$1048576,20,0)=0,"",VLOOKUP(A520,[2]ImportationMaterialProgrammingE!B$4:U$1048576,20,0))</f>
        <v>25/03/2022</v>
      </c>
      <c r="K520" s="15" t="s">
        <v>604</v>
      </c>
      <c r="L520" s="15" t="str">
        <f>IF(VLOOKUP(A520,[2]ImportationMaterialProgrammingE!B$3:Y$1048576,24,0)&lt;&gt;"","Sim","Não")</f>
        <v>Não</v>
      </c>
      <c r="M520" s="15" t="str">
        <f>IF(VLOOKUP(A520,[2]ImportationMaterialProgrammingE!B:X,23,0)="DTA TRANSP",VLOOKUP(A520,[2]ImportationMaterialProgrammingE!B:V,21,0),"")</f>
        <v/>
      </c>
      <c r="N520" s="15" t="str">
        <f>IF(VLOOKUP(A520,[2]ImportationMaterialProgrammingE!B:Y,24,0)=0,"",VLOOKUP(A520,[2]ImportationMaterialProgrammingE!B:Y,24,0))</f>
        <v/>
      </c>
      <c r="P520" s="3" t="e">
        <f>#N/A</f>
        <v>#N/A</v>
      </c>
      <c r="S520" s="16" t="str">
        <f>VLOOKUP(A520,[2]ImportationMaterialProgrammingE!B:AN,39,0)</f>
        <v xml:space="preserve">          </v>
      </c>
      <c r="T520" s="22" t="str">
        <f>VLOOKUP(F520,[3]Relatório!$A$1:$AK$65536,29,0)</f>
        <v/>
      </c>
      <c r="U520" s="22" t="s">
        <v>587</v>
      </c>
      <c r="V520" s="17" t="str">
        <f>VLOOKUP(A520,[2]ImportationMaterialProgrammingE!B:F,5,0)</f>
        <v/>
      </c>
      <c r="W520" s="22" t="str">
        <f>VLOOKUP(F520,[3]Relatório!$A$1:$AK$65536,33,0)</f>
        <v/>
      </c>
      <c r="X520" s="22" t="s">
        <v>587</v>
      </c>
      <c r="Y520" s="18" t="e">
        <f>#N/A</f>
        <v>#N/A</v>
      </c>
      <c r="AB520" s="15" t="str">
        <f>VLOOKUP(A520,[2]ImportationMaterialProgrammingE!B:X,23,0)</f>
        <v/>
      </c>
      <c r="AC520" s="1" t="str">
        <f>IF(AB520="DTA TRANSP","",VLOOKUP(A520,[2]ImportationMaterialProgrammingE!$B:$V,21,0))</f>
        <v/>
      </c>
      <c r="AD520" s="1" t="s">
        <v>587</v>
      </c>
      <c r="AE520" s="1" t="e">
        <f>#N/A</f>
        <v>#N/A</v>
      </c>
      <c r="AF520" s="22" t="str">
        <f>VLOOKUP(F520,[3]Relatório!$A$1:$AK$65536,36,0)</f>
        <v/>
      </c>
      <c r="AG520" s="22" t="s">
        <v>587</v>
      </c>
      <c r="AJ520" s="24"/>
      <c r="AK520" s="24"/>
      <c r="AL520" s="24"/>
      <c r="AM520" s="24"/>
    </row>
    <row r="521" spans="1:39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 t="str">
        <f>VLOOKUP(A521,[2]ImportationMaterialProgrammingE!B$3:C$1048576,2,0)</f>
        <v xml:space="preserve">540201974 </v>
      </c>
      <c r="F521" s="40">
        <v>540201974</v>
      </c>
      <c r="G521" s="3" t="s">
        <v>585</v>
      </c>
      <c r="I521" s="17" t="e">
        <f>#N/A</f>
        <v>#N/A</v>
      </c>
      <c r="J521" s="15" t="str">
        <f>IF(VLOOKUP(A521,[2]ImportationMaterialProgrammingE!B$4:U$1048576,20,0)=0,"",VLOOKUP(A521,[2]ImportationMaterialProgrammingE!B$4:U$1048576,20,0))</f>
        <v>08/03/2022</v>
      </c>
      <c r="K521" s="15" t="s">
        <v>628</v>
      </c>
      <c r="L521" s="15" t="str">
        <f>IF(VLOOKUP(A521,[2]ImportationMaterialProgrammingE!B$3:Y$1048576,24,0)&lt;&gt;"","Sim","Não")</f>
        <v>Não</v>
      </c>
      <c r="M521" s="15" t="str">
        <f>IF(VLOOKUP(A521,[2]ImportationMaterialProgrammingE!B:X,23,0)="DTA TRANSP",VLOOKUP(A521,[2]ImportationMaterialProgrammingE!B:V,21,0),"")</f>
        <v/>
      </c>
      <c r="N521" s="15" t="str">
        <f>IF(VLOOKUP(A521,[2]ImportationMaterialProgrammingE!B:Y,24,0)=0,"",VLOOKUP(A521,[2]ImportationMaterialProgrammingE!B:Y,24,0))</f>
        <v/>
      </c>
      <c r="P521" s="3" t="e">
        <f>#N/A</f>
        <v>#N/A</v>
      </c>
      <c r="R521" s="3" t="s">
        <v>456</v>
      </c>
      <c r="S521" s="16" t="str">
        <f>VLOOKUP(A521,[2]ImportationMaterialProgrammingE!B:AN,39,0)</f>
        <v>2204575371</v>
      </c>
      <c r="T521" s="22">
        <f>VLOOKUP(F521,[3]Relatório!$A$1:$AK$65536,29,0)</f>
        <v>44629</v>
      </c>
      <c r="U521" s="22">
        <v>44629</v>
      </c>
      <c r="V521" s="17" t="str">
        <f>VLOOKUP(A521,[2]ImportationMaterialProgrammingE!B:F,5,0)</f>
        <v>VERDE</v>
      </c>
      <c r="W521" s="22">
        <f>VLOOKUP(F521,[3]Relatório!$A$1:$AK$65536,33,0)</f>
        <v>44630</v>
      </c>
      <c r="X521" s="22">
        <v>44630</v>
      </c>
      <c r="Y521" s="18" t="e">
        <f>#N/A</f>
        <v>#N/A</v>
      </c>
      <c r="AB521" s="15" t="str">
        <f>VLOOKUP(A521,[2]ImportationMaterialProgrammingE!B:X,23,0)</f>
        <v>FINALIZADO</v>
      </c>
      <c r="AC521" s="1" t="str">
        <f>IF(AB521="DTA TRANSP","",VLOOKUP(A521,[2]ImportationMaterialProgrammingE!$B:$V,21,0))</f>
        <v>08/03/2022</v>
      </c>
      <c r="AD521" s="1" t="s">
        <v>628</v>
      </c>
      <c r="AE521" s="1" t="e">
        <f>#N/A</f>
        <v>#N/A</v>
      </c>
      <c r="AF521" s="22">
        <f>VLOOKUP(F521,[3]Relatório!$A$1:$AK$65536,36,0)</f>
        <v>44630</v>
      </c>
      <c r="AG521" s="22">
        <v>44630</v>
      </c>
      <c r="AH521" s="3" t="s">
        <v>457</v>
      </c>
      <c r="AJ521" s="24"/>
      <c r="AK521" s="24"/>
      <c r="AL521" s="24"/>
      <c r="AM521" s="24"/>
    </row>
    <row r="522" spans="1:39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 t="str">
        <f>VLOOKUP(A522,[2]ImportationMaterialProgrammingE!B$3:C$1048576,2,0)</f>
        <v xml:space="preserve">540201975 </v>
      </c>
      <c r="F522" s="40">
        <v>540201975</v>
      </c>
      <c r="G522" s="3" t="s">
        <v>585</v>
      </c>
      <c r="I522" s="17" t="e">
        <f>#N/A</f>
        <v>#N/A</v>
      </c>
      <c r="J522" s="15" t="str">
        <f>IF(VLOOKUP(A522,[2]ImportationMaterialProgrammingE!B$4:U$1048576,20,0)=0,"",VLOOKUP(A522,[2]ImportationMaterialProgrammingE!B$4:U$1048576,20,0))</f>
        <v>15/03/2022</v>
      </c>
      <c r="K522" s="15" t="s">
        <v>620</v>
      </c>
      <c r="L522" s="15" t="str">
        <f>IF(VLOOKUP(A522,[2]ImportationMaterialProgrammingE!B$3:Y$1048576,24,0)&lt;&gt;"","Sim","Não")</f>
        <v>Não</v>
      </c>
      <c r="M522" s="15" t="str">
        <f>IF(VLOOKUP(A522,[2]ImportationMaterialProgrammingE!B:X,23,0)="DTA TRANSP",VLOOKUP(A522,[2]ImportationMaterialProgrammingE!B:V,21,0),"")</f>
        <v/>
      </c>
      <c r="N522" s="15" t="str">
        <f>IF(VLOOKUP(A522,[2]ImportationMaterialProgrammingE!B:Y,24,0)=0,"",VLOOKUP(A522,[2]ImportationMaterialProgrammingE!B:Y,24,0))</f>
        <v/>
      </c>
      <c r="P522" s="3" t="e">
        <f>#N/A</f>
        <v>#N/A</v>
      </c>
      <c r="S522" s="16" t="str">
        <f>VLOOKUP(A522,[2]ImportationMaterialProgrammingE!B:AN,39,0)</f>
        <v>2204720207</v>
      </c>
      <c r="T522" s="22">
        <f>VLOOKUP(F522,[3]Relatório!$A$1:$AK$65536,29,0)</f>
        <v>44631</v>
      </c>
      <c r="U522" s="22">
        <v>44631</v>
      </c>
      <c r="V522" s="17" t="str">
        <f>VLOOKUP(A522,[2]ImportationMaterialProgrammingE!B:F,5,0)</f>
        <v>VERDE</v>
      </c>
      <c r="W522" s="22">
        <f>VLOOKUP(F522,[3]Relatório!$A$1:$AK$65536,33,0)</f>
        <v>44631</v>
      </c>
      <c r="X522" s="22">
        <v>44631</v>
      </c>
      <c r="Y522" s="18" t="e">
        <f>#N/A</f>
        <v>#N/A</v>
      </c>
      <c r="AB522" s="15" t="str">
        <f>VLOOKUP(A522,[2]ImportationMaterialProgrammingE!B:X,23,0)</f>
        <v>FINALIZADO</v>
      </c>
      <c r="AC522" s="1" t="str">
        <f>IF(AB522="DTA TRANSP","",VLOOKUP(A522,[2]ImportationMaterialProgrammingE!$B:$V,21,0))</f>
        <v>16/03/2022</v>
      </c>
      <c r="AD522" s="1" t="s">
        <v>630</v>
      </c>
      <c r="AE522" s="1" t="e">
        <f>#N/A</f>
        <v>#N/A</v>
      </c>
      <c r="AF522" s="22">
        <f>VLOOKUP(F522,[3]Relatório!$A$1:$AK$65536,36,0)</f>
        <v>44635</v>
      </c>
      <c r="AG522" s="22">
        <v>44635</v>
      </c>
      <c r="AJ522" s="24"/>
      <c r="AK522" s="24"/>
      <c r="AL522" s="24"/>
      <c r="AM522" s="24"/>
    </row>
    <row r="523" spans="1:39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 t="str">
        <f>VLOOKUP(A523,[2]ImportationMaterialProgrammingE!B$3:C$1048576,2,0)</f>
        <v xml:space="preserve">540201976 </v>
      </c>
      <c r="F523" s="40">
        <v>540201976</v>
      </c>
      <c r="G523" s="3" t="s">
        <v>585</v>
      </c>
      <c r="I523" s="17" t="e">
        <f>#N/A</f>
        <v>#N/A</v>
      </c>
      <c r="J523" s="15" t="str">
        <f>IF(VLOOKUP(A523,[2]ImportationMaterialProgrammingE!B$4:U$1048576,20,0)=0,"",VLOOKUP(A523,[2]ImportationMaterialProgrammingE!B$4:U$1048576,20,0))</f>
        <v>10/03/2022</v>
      </c>
      <c r="K523" s="15" t="s">
        <v>610</v>
      </c>
      <c r="L523" s="15" t="str">
        <f>IF(VLOOKUP(A523,[2]ImportationMaterialProgrammingE!B$3:Y$1048576,24,0)&lt;&gt;"","Sim","Não")</f>
        <v>Não</v>
      </c>
      <c r="M523" s="15" t="str">
        <f>IF(VLOOKUP(A523,[2]ImportationMaterialProgrammingE!B:X,23,0)="DTA TRANSP",VLOOKUP(A523,[2]ImportationMaterialProgrammingE!B:V,21,0),"")</f>
        <v/>
      </c>
      <c r="N523" s="15" t="str">
        <f>IF(VLOOKUP(A523,[2]ImportationMaterialProgrammingE!B:Y,24,0)=0,"",VLOOKUP(A523,[2]ImportationMaterialProgrammingE!B:Y,24,0))</f>
        <v/>
      </c>
      <c r="P523" s="3" t="e">
        <f>#N/A</f>
        <v>#N/A</v>
      </c>
      <c r="R523" s="3" t="s">
        <v>456</v>
      </c>
      <c r="S523" s="16" t="str">
        <f>VLOOKUP(A523,[2]ImportationMaterialProgrammingE!B:AN,39,0)</f>
        <v>2204487065</v>
      </c>
      <c r="T523" s="22">
        <f>VLOOKUP(F523,[3]Relatório!$A$1:$AK$65536,29,0)</f>
        <v>44628</v>
      </c>
      <c r="U523" s="22">
        <v>44628</v>
      </c>
      <c r="V523" s="17" t="str">
        <f>VLOOKUP(A523,[2]ImportationMaterialProgrammingE!B:F,5,0)</f>
        <v>VERDE</v>
      </c>
      <c r="W523" s="22">
        <f>VLOOKUP(F523,[3]Relatório!$A$1:$AK$65536,33,0)</f>
        <v>44629</v>
      </c>
      <c r="X523" s="22">
        <v>44629</v>
      </c>
      <c r="Y523" s="18" t="e">
        <f>#N/A</f>
        <v>#N/A</v>
      </c>
      <c r="AB523" s="15" t="str">
        <f>VLOOKUP(A523,[2]ImportationMaterialProgrammingE!B:X,23,0)</f>
        <v>FINALIZADO</v>
      </c>
      <c r="AC523" s="1" t="str">
        <f>IF(AB523="DTA TRANSP","",VLOOKUP(A523,[2]ImportationMaterialProgrammingE!$B:$V,21,0))</f>
        <v>09/03/2022</v>
      </c>
      <c r="AD523" s="1" t="s">
        <v>609</v>
      </c>
      <c r="AE523" s="1" t="e">
        <f>#N/A</f>
        <v>#N/A</v>
      </c>
      <c r="AF523" s="22">
        <f>VLOOKUP(F523,[3]Relatório!$A$1:$AK$65536,36,0)</f>
        <v>44629</v>
      </c>
      <c r="AG523" s="22">
        <v>44629</v>
      </c>
      <c r="AH523" s="3" t="s">
        <v>457</v>
      </c>
      <c r="AJ523" s="24"/>
      <c r="AK523" s="24"/>
      <c r="AL523" s="24"/>
      <c r="AM523" s="24"/>
    </row>
    <row r="524" spans="1:39" hidden="1" x14ac:dyDescent="0.25">
      <c r="A524" s="34">
        <v>80537767</v>
      </c>
      <c r="B524" s="33">
        <v>1250255057</v>
      </c>
      <c r="C524" s="33" t="s">
        <v>588</v>
      </c>
      <c r="D524" s="15">
        <f>VLOOKUP(C524,[1]CC!D$3:P$20,12,0)</f>
        <v>44639</v>
      </c>
      <c r="E524" s="16" t="str">
        <f>VLOOKUP(A524,[2]ImportationMaterialProgrammingE!B$3:C$1048576,2,0)</f>
        <v xml:space="preserve">540202297 </v>
      </c>
      <c r="F524" s="40">
        <v>540202297</v>
      </c>
      <c r="I524" s="17" t="e">
        <f>#N/A</f>
        <v>#N/A</v>
      </c>
      <c r="J524" s="15" t="str">
        <f>IF(VLOOKUP(A524,[2]ImportationMaterialProgrammingE!B$4:U$1048576,20,0)=0,"",VLOOKUP(A524,[2]ImportationMaterialProgrammingE!B$4:U$1048576,20,0))</f>
        <v/>
      </c>
      <c r="K524" s="15" t="s">
        <v>587</v>
      </c>
      <c r="L524" s="15" t="str">
        <f>IF(VLOOKUP(A524,[2]ImportationMaterialProgrammingE!B$3:Y$1048576,24,0)&lt;&gt;"","Sim","Não")</f>
        <v>Não</v>
      </c>
      <c r="M524" s="15" t="str">
        <f>IF(VLOOKUP(A524,[2]ImportationMaterialProgrammingE!B:X,23,0)="DTA TRANSP",VLOOKUP(A524,[2]ImportationMaterialProgrammingE!B:V,21,0),"")</f>
        <v>24/03/2022</v>
      </c>
      <c r="N524" s="15" t="str">
        <f>IF(VLOOKUP(A524,[2]ImportationMaterialProgrammingE!B:Y,24,0)=0,"",VLOOKUP(A524,[2]ImportationMaterialProgrammingE!B:Y,24,0))</f>
        <v/>
      </c>
      <c r="O524" s="22" t="e">
        <f>VLOOKUP(F524,[4]Relatório!$A:$AK,29,0)</f>
        <v>#N/A</v>
      </c>
      <c r="P524" s="3" t="e">
        <f>#N/A</f>
        <v>#N/A</v>
      </c>
      <c r="S524" s="16" t="str">
        <f>VLOOKUP(A524,[2]ImportationMaterialProgrammingE!B:AN,39,0)</f>
        <v xml:space="preserve">          </v>
      </c>
      <c r="T524" s="22" t="str">
        <f>VLOOKUP(F524,[3]Relatório!$A$1:$AK$65536,29,0)</f>
        <v/>
      </c>
      <c r="U524" s="22" t="s">
        <v>587</v>
      </c>
      <c r="V524" s="17" t="str">
        <f>VLOOKUP(A524,[2]ImportationMaterialProgrammingE!B:F,5,0)</f>
        <v/>
      </c>
      <c r="W524" s="22" t="str">
        <f>VLOOKUP(F524,[3]Relatório!$A$1:$AK$65536,33,0)</f>
        <v/>
      </c>
      <c r="X524" s="1" t="s">
        <v>587</v>
      </c>
      <c r="Y524" s="18" t="e">
        <f>#N/A</f>
        <v>#N/A</v>
      </c>
      <c r="AB524" s="15" t="str">
        <f>VLOOKUP(A524,[2]ImportationMaterialProgrammingE!B:X,23,0)</f>
        <v>DTA TRANSP</v>
      </c>
      <c r="AC524" s="1" t="str">
        <f>IF(AB524="DTA TRANSP","",VLOOKUP(A524,[2]ImportationMaterialProgrammingE!$B:$V,21,0))</f>
        <v/>
      </c>
      <c r="AD524" s="1" t="s">
        <v>587</v>
      </c>
      <c r="AE524" s="1" t="e">
        <f>#N/A</f>
        <v>#N/A</v>
      </c>
      <c r="AF524" s="22" t="str">
        <f>VLOOKUP(F524,[3]Relatório!$A$1:$AK$65536,36,0)</f>
        <v/>
      </c>
      <c r="AG524" s="22" t="s">
        <v>587</v>
      </c>
      <c r="AJ524" s="24"/>
      <c r="AK524" s="24"/>
      <c r="AL524" s="24"/>
      <c r="AM524" s="24"/>
    </row>
    <row r="525" spans="1:39" hidden="1" x14ac:dyDescent="0.25">
      <c r="A525" s="34">
        <v>80537779</v>
      </c>
      <c r="B525" s="33">
        <v>1250255055</v>
      </c>
      <c r="C525" s="33" t="s">
        <v>588</v>
      </c>
      <c r="D525" s="15">
        <f>VLOOKUP(C525,[1]CC!D$3:P$20,12,0)</f>
        <v>44639</v>
      </c>
      <c r="E525" s="16" t="e">
        <f>VLOOKUP(A525,[2]ImportationMaterialProgrammingE!B$3:C$1048576,2,0)</f>
        <v>#N/A</v>
      </c>
      <c r="F525" s="16" t="e">
        <v>#N/A</v>
      </c>
      <c r="I525" s="17" t="e">
        <f>#N/A</f>
        <v>#N/A</v>
      </c>
      <c r="J525" s="15" t="e">
        <f>IF(VLOOKUP(A525,[2]ImportationMaterialProgrammingE!B$4:U$1048576,20,0)=0,"",VLOOKUP(A525,[2]ImportationMaterialProgrammingE!B$4:U$1048576,20,0))</f>
        <v>#N/A</v>
      </c>
      <c r="K525" s="15" t="e">
        <v>#N/A</v>
      </c>
      <c r="L525" s="15" t="e">
        <f>IF(VLOOKUP(A525,[2]ImportationMaterialProgrammingE!B$3:Y$1048576,24,0)&lt;&gt;"","Sim","Não")</f>
        <v>#N/A</v>
      </c>
      <c r="M525" s="15" t="e">
        <f>IF(VLOOKUP(A525,[2]ImportationMaterialProgrammingE!B:X,23,0)="DTA TRANSP",VLOOKUP(A525,[2]ImportationMaterialProgrammingE!B:V,21,0),"")</f>
        <v>#N/A</v>
      </c>
      <c r="N525" s="15" t="e">
        <f>IF(VLOOKUP(A525,[2]ImportationMaterialProgrammingE!B:Y,24,0)=0,"",VLOOKUP(A525,[2]ImportationMaterialProgrammingE!B:Y,24,0))</f>
        <v>#N/A</v>
      </c>
      <c r="P525" s="3" t="e">
        <f>#N/A</f>
        <v>#N/A</v>
      </c>
      <c r="S525" s="16" t="e">
        <f>VLOOKUP(A525,[2]ImportationMaterialProgrammingE!B:AN,39,0)</f>
        <v>#N/A</v>
      </c>
      <c r="T525" s="22" t="e">
        <f>VLOOKUP(F525,[3]Relatório!$A$1:$AK$65536,29,0)</f>
        <v>#N/A</v>
      </c>
      <c r="U525" s="22" t="e">
        <v>#N/A</v>
      </c>
      <c r="V525" s="17" t="e">
        <f>VLOOKUP(A525,[2]ImportationMaterialProgrammingE!B:F,5,0)</f>
        <v>#N/A</v>
      </c>
      <c r="W525" s="22" t="e">
        <f>VLOOKUP(F525,[3]Relatório!$A$1:$AK$65536,33,0)</f>
        <v>#N/A</v>
      </c>
      <c r="X525" s="1" t="e">
        <v>#N/A</v>
      </c>
      <c r="Y525" s="18" t="e">
        <f>#N/A</f>
        <v>#N/A</v>
      </c>
      <c r="AB525" s="15" t="e">
        <f>VLOOKUP(A525,[2]ImportationMaterialProgrammingE!B:X,23,0)</f>
        <v>#N/A</v>
      </c>
      <c r="AC525" s="1" t="e">
        <f>IF(AB525="DTA TRANSP","",VLOOKUP(A525,[2]ImportationMaterialProgrammingE!$B:$V,21,0))</f>
        <v>#N/A</v>
      </c>
      <c r="AD525" s="1" t="e">
        <v>#N/A</v>
      </c>
      <c r="AE525" s="1" t="e">
        <f>#N/A</f>
        <v>#N/A</v>
      </c>
      <c r="AF525" s="22" t="e">
        <f>VLOOKUP(F525,[3]Relatório!$A$1:$AK$65536,36,0)</f>
        <v>#N/A</v>
      </c>
      <c r="AG525" s="22" t="e">
        <v>#N/A</v>
      </c>
      <c r="AJ525" s="24"/>
      <c r="AK525" s="24"/>
      <c r="AL525" s="24"/>
      <c r="AM525" s="24"/>
    </row>
    <row r="526" spans="1:39" hidden="1" x14ac:dyDescent="0.25">
      <c r="A526" s="34">
        <v>80537791</v>
      </c>
      <c r="B526" s="33">
        <v>1250255056</v>
      </c>
      <c r="C526" s="33" t="s">
        <v>588</v>
      </c>
      <c r="D526" s="15">
        <f>VLOOKUP(C526,[1]CC!D$3:P$20,12,0)</f>
        <v>44639</v>
      </c>
      <c r="E526" s="16" t="e">
        <f>VLOOKUP(A526,[2]ImportationMaterialProgrammingE!B$3:C$1048576,2,0)</f>
        <v>#N/A</v>
      </c>
      <c r="F526" s="16" t="e">
        <v>#N/A</v>
      </c>
      <c r="I526" s="17" t="e">
        <f>#N/A</f>
        <v>#N/A</v>
      </c>
      <c r="J526" s="15" t="e">
        <f>IF(VLOOKUP(A526,[2]ImportationMaterialProgrammingE!B$4:U$1048576,20,0)=0,"",VLOOKUP(A526,[2]ImportationMaterialProgrammingE!B$4:U$1048576,20,0))</f>
        <v>#N/A</v>
      </c>
      <c r="K526" s="15" t="e">
        <v>#N/A</v>
      </c>
      <c r="L526" s="15" t="e">
        <f>IF(VLOOKUP(A526,[2]ImportationMaterialProgrammingE!B$3:Y$1048576,24,0)&lt;&gt;"","Sim","Não")</f>
        <v>#N/A</v>
      </c>
      <c r="M526" s="15" t="e">
        <f>IF(VLOOKUP(A526,[2]ImportationMaterialProgrammingE!B:X,23,0)="DTA TRANSP",VLOOKUP(A526,[2]ImportationMaterialProgrammingE!B:V,21,0),"")</f>
        <v>#N/A</v>
      </c>
      <c r="N526" s="15" t="e">
        <f>IF(VLOOKUP(A526,[2]ImportationMaterialProgrammingE!B:Y,24,0)=0,"",VLOOKUP(A526,[2]ImportationMaterialProgrammingE!B:Y,24,0))</f>
        <v>#N/A</v>
      </c>
      <c r="P526" s="3" t="e">
        <f>#N/A</f>
        <v>#N/A</v>
      </c>
      <c r="S526" s="16" t="e">
        <f>VLOOKUP(A526,[2]ImportationMaterialProgrammingE!B:AN,39,0)</f>
        <v>#N/A</v>
      </c>
      <c r="T526" s="22" t="e">
        <f>VLOOKUP(F526,[3]Relatório!$A$1:$AK$65536,29,0)</f>
        <v>#N/A</v>
      </c>
      <c r="U526" s="22" t="e">
        <v>#N/A</v>
      </c>
      <c r="V526" s="17" t="e">
        <f>VLOOKUP(A526,[2]ImportationMaterialProgrammingE!B:F,5,0)</f>
        <v>#N/A</v>
      </c>
      <c r="W526" s="22" t="e">
        <f>VLOOKUP(F526,[3]Relatório!$A$1:$AK$65536,33,0)</f>
        <v>#N/A</v>
      </c>
      <c r="X526" s="1" t="e">
        <v>#N/A</v>
      </c>
      <c r="Y526" s="18" t="e">
        <f>#N/A</f>
        <v>#N/A</v>
      </c>
      <c r="AB526" s="15" t="e">
        <f>VLOOKUP(A526,[2]ImportationMaterialProgrammingE!B:X,23,0)</f>
        <v>#N/A</v>
      </c>
      <c r="AC526" s="1" t="e">
        <f>IF(AB526="DTA TRANSP","",VLOOKUP(A526,[2]ImportationMaterialProgrammingE!$B:$V,21,0))</f>
        <v>#N/A</v>
      </c>
      <c r="AD526" s="1" t="e">
        <v>#N/A</v>
      </c>
      <c r="AE526" s="1" t="e">
        <f>#N/A</f>
        <v>#N/A</v>
      </c>
      <c r="AF526" s="22" t="e">
        <f>VLOOKUP(F526,[3]Relatório!$A$1:$AK$65536,36,0)</f>
        <v>#N/A</v>
      </c>
      <c r="AG526" s="22" t="e">
        <v>#N/A</v>
      </c>
      <c r="AJ526" s="24"/>
      <c r="AK526" s="24"/>
      <c r="AL526" s="24"/>
      <c r="AM526" s="24"/>
    </row>
    <row r="527" spans="1:39" hidden="1" x14ac:dyDescent="0.25">
      <c r="A527" s="34">
        <v>80537859</v>
      </c>
      <c r="B527" s="33">
        <v>1250255058</v>
      </c>
      <c r="C527" s="33" t="s">
        <v>588</v>
      </c>
      <c r="D527" s="15">
        <f>VLOOKUP(C527,[1]CC!D$3:P$20,12,0)</f>
        <v>44639</v>
      </c>
      <c r="E527" s="16" t="e">
        <f>VLOOKUP(A527,[2]ImportationMaterialProgrammingE!B$3:C$1048576,2,0)</f>
        <v>#N/A</v>
      </c>
      <c r="F527" s="16" t="e">
        <v>#N/A</v>
      </c>
      <c r="I527" s="17" t="e">
        <f>#N/A</f>
        <v>#N/A</v>
      </c>
      <c r="J527" s="15" t="e">
        <f>IF(VLOOKUP(A527,[2]ImportationMaterialProgrammingE!B$4:U$1048576,20,0)=0,"",VLOOKUP(A527,[2]ImportationMaterialProgrammingE!B$4:U$1048576,20,0))</f>
        <v>#N/A</v>
      </c>
      <c r="K527" s="15" t="e">
        <v>#N/A</v>
      </c>
      <c r="L527" s="15" t="e">
        <f>IF(VLOOKUP(A527,[2]ImportationMaterialProgrammingE!B$3:Y$1048576,24,0)&lt;&gt;"","Sim","Não")</f>
        <v>#N/A</v>
      </c>
      <c r="M527" s="15" t="e">
        <f>IF(VLOOKUP(A527,[2]ImportationMaterialProgrammingE!B:X,23,0)="DTA TRANSP",VLOOKUP(A527,[2]ImportationMaterialProgrammingE!B:V,21,0),"")</f>
        <v>#N/A</v>
      </c>
      <c r="N527" s="15" t="e">
        <f>IF(VLOOKUP(A527,[2]ImportationMaterialProgrammingE!B:Y,24,0)=0,"",VLOOKUP(A527,[2]ImportationMaterialProgrammingE!B:Y,24,0))</f>
        <v>#N/A</v>
      </c>
      <c r="P527" s="3" t="e">
        <f>#N/A</f>
        <v>#N/A</v>
      </c>
      <c r="S527" s="16" t="e">
        <f>VLOOKUP(A527,[2]ImportationMaterialProgrammingE!B:AN,39,0)</f>
        <v>#N/A</v>
      </c>
      <c r="T527" s="22" t="e">
        <f>VLOOKUP(F527,[3]Relatório!$A$1:$AK$65536,29,0)</f>
        <v>#N/A</v>
      </c>
      <c r="U527" s="22" t="e">
        <v>#N/A</v>
      </c>
      <c r="V527" s="17" t="e">
        <f>VLOOKUP(A527,[2]ImportationMaterialProgrammingE!B:F,5,0)</f>
        <v>#N/A</v>
      </c>
      <c r="W527" s="22" t="e">
        <f>VLOOKUP(F527,[3]Relatório!$A$1:$AK$65536,33,0)</f>
        <v>#N/A</v>
      </c>
      <c r="X527" s="1" t="e">
        <v>#N/A</v>
      </c>
      <c r="Y527" s="18" t="e">
        <f>#N/A</f>
        <v>#N/A</v>
      </c>
      <c r="AB527" s="15" t="e">
        <f>VLOOKUP(A527,[2]ImportationMaterialProgrammingE!B:X,23,0)</f>
        <v>#N/A</v>
      </c>
      <c r="AC527" s="1" t="e">
        <f>IF(AB527="DTA TRANSP","",VLOOKUP(A527,[2]ImportationMaterialProgrammingE!$B:$V,21,0))</f>
        <v>#N/A</v>
      </c>
      <c r="AD527" s="1" t="e">
        <v>#N/A</v>
      </c>
      <c r="AE527" s="1" t="e">
        <f>#N/A</f>
        <v>#N/A</v>
      </c>
      <c r="AF527" s="22" t="e">
        <f>VLOOKUP(F527,[3]Relatório!$A$1:$AK$65536,36,0)</f>
        <v>#N/A</v>
      </c>
      <c r="AG527" s="22" t="e">
        <v>#N/A</v>
      </c>
      <c r="AJ527" s="24"/>
      <c r="AK527" s="24"/>
      <c r="AL527" s="24"/>
      <c r="AM527" s="24"/>
    </row>
    <row r="528" spans="1:39" hidden="1" x14ac:dyDescent="0.25">
      <c r="A528" s="34">
        <v>80537870</v>
      </c>
      <c r="B528" s="33">
        <v>1250255059</v>
      </c>
      <c r="C528" s="33" t="s">
        <v>588</v>
      </c>
      <c r="D528" s="15">
        <f>VLOOKUP(C528,[1]CC!D$3:P$20,12,0)</f>
        <v>44639</v>
      </c>
      <c r="E528" s="16" t="str">
        <f>VLOOKUP(A528,[2]ImportationMaterialProgrammingE!B$3:C$1048576,2,0)</f>
        <v xml:space="preserve">540202350 </v>
      </c>
      <c r="F528" s="40">
        <v>540202350</v>
      </c>
      <c r="I528" s="17" t="e">
        <f>#N/A</f>
        <v>#N/A</v>
      </c>
      <c r="J528" s="15" t="str">
        <f>IF(VLOOKUP(A528,[2]ImportationMaterialProgrammingE!B$4:U$1048576,20,0)=0,"",VLOOKUP(A528,[2]ImportationMaterialProgrammingE!B$4:U$1048576,20,0))</f>
        <v/>
      </c>
      <c r="K528" s="15" t="s">
        <v>587</v>
      </c>
      <c r="L528" s="15" t="str">
        <f>IF(VLOOKUP(A528,[2]ImportationMaterialProgrammingE!B$3:Y$1048576,24,0)&lt;&gt;"","Sim","Não")</f>
        <v>Não</v>
      </c>
      <c r="M528" s="15" t="str">
        <f>IF(VLOOKUP(A528,[2]ImportationMaterialProgrammingE!B:X,23,0)="DTA TRANSP",VLOOKUP(A528,[2]ImportationMaterialProgrammingE!B:V,21,0),"")</f>
        <v/>
      </c>
      <c r="N528" s="15" t="str">
        <f>IF(VLOOKUP(A528,[2]ImportationMaterialProgrammingE!B:Y,24,0)=0,"",VLOOKUP(A528,[2]ImportationMaterialProgrammingE!B:Y,24,0))</f>
        <v/>
      </c>
      <c r="P528" s="3" t="e">
        <f>#N/A</f>
        <v>#N/A</v>
      </c>
      <c r="S528" s="16" t="str">
        <f>VLOOKUP(A528,[2]ImportationMaterialProgrammingE!B:AN,39,0)</f>
        <v xml:space="preserve">          </v>
      </c>
      <c r="T528" s="22" t="str">
        <f>VLOOKUP(F528,[3]Relatório!$A$1:$AK$65536,29,0)</f>
        <v/>
      </c>
      <c r="U528" s="22" t="s">
        <v>587</v>
      </c>
      <c r="V528" s="17" t="str">
        <f>VLOOKUP(A528,[2]ImportationMaterialProgrammingE!B:F,5,0)</f>
        <v/>
      </c>
      <c r="W528" s="22" t="str">
        <f>VLOOKUP(F528,[3]Relatório!$A$1:$AK$65536,33,0)</f>
        <v/>
      </c>
      <c r="X528" s="1" t="s">
        <v>587</v>
      </c>
      <c r="Y528" s="18" t="e">
        <f>#N/A</f>
        <v>#N/A</v>
      </c>
      <c r="AB528" s="15" t="str">
        <f>VLOOKUP(A528,[2]ImportationMaterialProgrammingE!B:X,23,0)</f>
        <v>SBL</v>
      </c>
      <c r="AC528" s="1" t="str">
        <f>IF(AB528="DTA TRANSP","",VLOOKUP(A528,[2]ImportationMaterialProgrammingE!$B:$V,21,0))</f>
        <v/>
      </c>
      <c r="AD528" s="1" t="s">
        <v>587</v>
      </c>
      <c r="AE528" s="1" t="e">
        <f>#N/A</f>
        <v>#N/A</v>
      </c>
      <c r="AF528" s="22" t="str">
        <f>VLOOKUP(F528,[3]Relatório!$A$1:$AK$65536,36,0)</f>
        <v/>
      </c>
      <c r="AG528" s="22" t="s">
        <v>587</v>
      </c>
      <c r="AJ528" s="24"/>
      <c r="AK528" s="24"/>
      <c r="AL528" s="24"/>
      <c r="AM528" s="24"/>
    </row>
    <row r="529" spans="1:39" hidden="1" x14ac:dyDescent="0.25">
      <c r="A529" s="34">
        <v>80537882</v>
      </c>
      <c r="B529" s="33">
        <v>1250255063</v>
      </c>
      <c r="C529" s="33" t="s">
        <v>588</v>
      </c>
      <c r="D529" s="15">
        <f>VLOOKUP(C529,[1]CC!D$3:P$20,12,0)</f>
        <v>44639</v>
      </c>
      <c r="E529" s="16" t="e">
        <f>VLOOKUP(A529,[2]ImportationMaterialProgrammingE!B$3:C$1048576,2,0)</f>
        <v>#N/A</v>
      </c>
      <c r="F529" s="16" t="e">
        <v>#N/A</v>
      </c>
      <c r="I529" s="17" t="e">
        <f>#N/A</f>
        <v>#N/A</v>
      </c>
      <c r="J529" s="15" t="e">
        <f>IF(VLOOKUP(A529,[2]ImportationMaterialProgrammingE!B$4:U$1048576,20,0)=0,"",VLOOKUP(A529,[2]ImportationMaterialProgrammingE!B$4:U$1048576,20,0))</f>
        <v>#N/A</v>
      </c>
      <c r="K529" s="15" t="e">
        <v>#N/A</v>
      </c>
      <c r="L529" s="15" t="e">
        <f>IF(VLOOKUP(A529,[2]ImportationMaterialProgrammingE!B$3:Y$1048576,24,0)&lt;&gt;"","Sim","Não")</f>
        <v>#N/A</v>
      </c>
      <c r="M529" s="15" t="e">
        <f>IF(VLOOKUP(A529,[2]ImportationMaterialProgrammingE!B:X,23,0)="DTA TRANSP",VLOOKUP(A529,[2]ImportationMaterialProgrammingE!B:V,21,0),"")</f>
        <v>#N/A</v>
      </c>
      <c r="N529" s="15" t="e">
        <f>IF(VLOOKUP(A529,[2]ImportationMaterialProgrammingE!B:Y,24,0)=0,"",VLOOKUP(A529,[2]ImportationMaterialProgrammingE!B:Y,24,0))</f>
        <v>#N/A</v>
      </c>
      <c r="P529" s="3" t="e">
        <f>#N/A</f>
        <v>#N/A</v>
      </c>
      <c r="S529" s="16" t="e">
        <f>VLOOKUP(A529,[2]ImportationMaterialProgrammingE!B:AN,39,0)</f>
        <v>#N/A</v>
      </c>
      <c r="T529" s="22" t="e">
        <f>VLOOKUP(F529,[3]Relatório!$A$1:$AK$65536,29,0)</f>
        <v>#N/A</v>
      </c>
      <c r="U529" s="22" t="e">
        <v>#N/A</v>
      </c>
      <c r="V529" s="17" t="e">
        <f>VLOOKUP(A529,[2]ImportationMaterialProgrammingE!B:F,5,0)</f>
        <v>#N/A</v>
      </c>
      <c r="W529" s="22" t="e">
        <f>VLOOKUP(F529,[3]Relatório!$A$1:$AK$65536,33,0)</f>
        <v>#N/A</v>
      </c>
      <c r="X529" s="1" t="e">
        <v>#N/A</v>
      </c>
      <c r="Y529" s="18" t="e">
        <f>#N/A</f>
        <v>#N/A</v>
      </c>
      <c r="AB529" s="15" t="e">
        <f>VLOOKUP(A529,[2]ImportationMaterialProgrammingE!B:X,23,0)</f>
        <v>#N/A</v>
      </c>
      <c r="AC529" s="1" t="e">
        <f>IF(AB529="DTA TRANSP","",VLOOKUP(A529,[2]ImportationMaterialProgrammingE!$B:$V,21,0))</f>
        <v>#N/A</v>
      </c>
      <c r="AD529" s="1" t="e">
        <v>#N/A</v>
      </c>
      <c r="AE529" s="1" t="e">
        <f>#N/A</f>
        <v>#N/A</v>
      </c>
      <c r="AF529" s="22" t="e">
        <f>VLOOKUP(F529,[3]Relatório!$A$1:$AK$65536,36,0)</f>
        <v>#N/A</v>
      </c>
      <c r="AG529" s="22" t="e">
        <v>#N/A</v>
      </c>
      <c r="AJ529" s="24"/>
      <c r="AK529" s="24"/>
      <c r="AL529" s="24"/>
      <c r="AM529" s="24"/>
    </row>
    <row r="530" spans="1:39" hidden="1" x14ac:dyDescent="0.25">
      <c r="A530" s="34">
        <v>80537899</v>
      </c>
      <c r="B530" s="33">
        <v>1250255060</v>
      </c>
      <c r="C530" s="33" t="s">
        <v>588</v>
      </c>
      <c r="D530" s="15">
        <f>VLOOKUP(C530,[1]CC!D$3:P$20,12,0)</f>
        <v>44639</v>
      </c>
      <c r="E530" s="16" t="str">
        <f>VLOOKUP(A530,[2]ImportationMaterialProgrammingE!B$3:C$1048576,2,0)</f>
        <v xml:space="preserve">540202414 </v>
      </c>
      <c r="F530" s="40">
        <v>540202414</v>
      </c>
      <c r="I530" s="17" t="e">
        <f>#N/A</f>
        <v>#N/A</v>
      </c>
      <c r="J530" s="15" t="str">
        <f>IF(VLOOKUP(A530,[2]ImportationMaterialProgrammingE!B$4:U$1048576,20,0)=0,"",VLOOKUP(A530,[2]ImportationMaterialProgrammingE!B$4:U$1048576,20,0))</f>
        <v/>
      </c>
      <c r="K530" s="15" t="s">
        <v>587</v>
      </c>
      <c r="L530" s="15" t="str">
        <f>IF(VLOOKUP(A530,[2]ImportationMaterialProgrammingE!B$3:Y$1048576,24,0)&lt;&gt;"","Sim","Não")</f>
        <v>Não</v>
      </c>
      <c r="M530" s="15" t="str">
        <f>IF(VLOOKUP(A530,[2]ImportationMaterialProgrammingE!B:X,23,0)="DTA TRANSP",VLOOKUP(A530,[2]ImportationMaterialProgrammingE!B:V,21,0),"")</f>
        <v/>
      </c>
      <c r="N530" s="15" t="str">
        <f>IF(VLOOKUP(A530,[2]ImportationMaterialProgrammingE!B:Y,24,0)=0,"",VLOOKUP(A530,[2]ImportationMaterialProgrammingE!B:Y,24,0))</f>
        <v/>
      </c>
      <c r="P530" s="3" t="e">
        <f>#N/A</f>
        <v>#N/A</v>
      </c>
      <c r="S530" s="16" t="str">
        <f>VLOOKUP(A530,[2]ImportationMaterialProgrammingE!B:AN,39,0)</f>
        <v xml:space="preserve">          </v>
      </c>
      <c r="T530" s="22" t="str">
        <f>VLOOKUP(F530,[3]Relatório!$A$1:$AK$65536,29,0)</f>
        <v/>
      </c>
      <c r="U530" s="22" t="s">
        <v>587</v>
      </c>
      <c r="V530" s="17" t="str">
        <f>VLOOKUP(A530,[2]ImportationMaterialProgrammingE!B:F,5,0)</f>
        <v/>
      </c>
      <c r="W530" s="22" t="str">
        <f>VLOOKUP(F530,[3]Relatório!$A$1:$AK$65536,33,0)</f>
        <v/>
      </c>
      <c r="X530" s="1" t="s">
        <v>587</v>
      </c>
      <c r="Y530" s="18" t="e">
        <f>#N/A</f>
        <v>#N/A</v>
      </c>
      <c r="AB530" s="15" t="str">
        <f>VLOOKUP(A530,[2]ImportationMaterialProgrammingE!B:X,23,0)</f>
        <v/>
      </c>
      <c r="AC530" s="1" t="str">
        <f>IF(AB530="DTA TRANSP","",VLOOKUP(A530,[2]ImportationMaterialProgrammingE!$B:$V,21,0))</f>
        <v/>
      </c>
      <c r="AD530" s="1" t="s">
        <v>587</v>
      </c>
      <c r="AE530" s="1" t="e">
        <f>#N/A</f>
        <v>#N/A</v>
      </c>
      <c r="AF530" s="22" t="str">
        <f>VLOOKUP(F530,[3]Relatório!$A$1:$AK$65536,36,0)</f>
        <v/>
      </c>
      <c r="AG530" s="22" t="s">
        <v>587</v>
      </c>
      <c r="AJ530" s="24"/>
      <c r="AK530" s="24"/>
      <c r="AL530" s="24"/>
      <c r="AM530" s="24"/>
    </row>
    <row r="531" spans="1:39" hidden="1" x14ac:dyDescent="0.25">
      <c r="A531" s="34">
        <v>80537900</v>
      </c>
      <c r="B531" s="33">
        <v>1250255061</v>
      </c>
      <c r="C531" s="33" t="s">
        <v>588</v>
      </c>
      <c r="D531" s="15">
        <f>VLOOKUP(C531,[1]CC!D$3:P$20,12,0)</f>
        <v>44639</v>
      </c>
      <c r="E531" s="16" t="e">
        <f>VLOOKUP(A531,[2]ImportationMaterialProgrammingE!B$3:C$1048576,2,0)</f>
        <v>#N/A</v>
      </c>
      <c r="F531" s="16" t="e">
        <v>#N/A</v>
      </c>
      <c r="I531" s="17" t="e">
        <f>#N/A</f>
        <v>#N/A</v>
      </c>
      <c r="J531" s="15" t="e">
        <f>IF(VLOOKUP(A531,[2]ImportationMaterialProgrammingE!B$4:U$1048576,20,0)=0,"",VLOOKUP(A531,[2]ImportationMaterialProgrammingE!B$4:U$1048576,20,0))</f>
        <v>#N/A</v>
      </c>
      <c r="K531" s="15" t="e">
        <v>#N/A</v>
      </c>
      <c r="L531" s="15" t="e">
        <f>IF(VLOOKUP(A531,[2]ImportationMaterialProgrammingE!B$3:Y$1048576,24,0)&lt;&gt;"","Sim","Não")</f>
        <v>#N/A</v>
      </c>
      <c r="M531" s="15" t="e">
        <f>IF(VLOOKUP(A531,[2]ImportationMaterialProgrammingE!B:X,23,0)="DTA TRANSP",VLOOKUP(A531,[2]ImportationMaterialProgrammingE!B:V,21,0),"")</f>
        <v>#N/A</v>
      </c>
      <c r="N531" s="15" t="e">
        <f>IF(VLOOKUP(A531,[2]ImportationMaterialProgrammingE!B:Y,24,0)=0,"",VLOOKUP(A531,[2]ImportationMaterialProgrammingE!B:Y,24,0))</f>
        <v>#N/A</v>
      </c>
      <c r="P531" s="3" t="e">
        <f>#N/A</f>
        <v>#N/A</v>
      </c>
      <c r="S531" s="16" t="e">
        <f>VLOOKUP(A531,[2]ImportationMaterialProgrammingE!B:AN,39,0)</f>
        <v>#N/A</v>
      </c>
      <c r="T531" s="22" t="e">
        <f>VLOOKUP(F531,[3]Relatório!$A$1:$AK$65536,29,0)</f>
        <v>#N/A</v>
      </c>
      <c r="U531" s="22" t="e">
        <v>#N/A</v>
      </c>
      <c r="V531" s="17" t="e">
        <f>VLOOKUP(A531,[2]ImportationMaterialProgrammingE!B:F,5,0)</f>
        <v>#N/A</v>
      </c>
      <c r="W531" s="22" t="e">
        <f>VLOOKUP(F531,[3]Relatório!$A$1:$AK$65536,33,0)</f>
        <v>#N/A</v>
      </c>
      <c r="X531" s="1" t="e">
        <v>#N/A</v>
      </c>
      <c r="Y531" s="18" t="e">
        <f>#N/A</f>
        <v>#N/A</v>
      </c>
      <c r="AB531" s="15" t="e">
        <f>VLOOKUP(A531,[2]ImportationMaterialProgrammingE!B:X,23,0)</f>
        <v>#N/A</v>
      </c>
      <c r="AC531" s="1" t="e">
        <f>IF(AB531="DTA TRANSP","",VLOOKUP(A531,[2]ImportationMaterialProgrammingE!$B:$V,21,0))</f>
        <v>#N/A</v>
      </c>
      <c r="AD531" s="1" t="e">
        <v>#N/A</v>
      </c>
      <c r="AE531" s="1" t="e">
        <f>#N/A</f>
        <v>#N/A</v>
      </c>
      <c r="AF531" s="22" t="e">
        <f>VLOOKUP(F531,[3]Relatório!$A$1:$AK$65536,36,0)</f>
        <v>#N/A</v>
      </c>
      <c r="AG531" s="22" t="e">
        <v>#N/A</v>
      </c>
      <c r="AJ531" s="24"/>
      <c r="AK531" s="24"/>
      <c r="AL531" s="24"/>
      <c r="AM531" s="24"/>
    </row>
    <row r="532" spans="1:39" hidden="1" x14ac:dyDescent="0.25">
      <c r="A532" s="34">
        <v>80537928</v>
      </c>
      <c r="B532" s="33">
        <v>1250255065</v>
      </c>
      <c r="C532" s="33" t="s">
        <v>588</v>
      </c>
      <c r="D532" s="15">
        <f>VLOOKUP(C532,[1]CC!D$3:P$20,12,0)</f>
        <v>44639</v>
      </c>
      <c r="E532" s="16" t="e">
        <f>VLOOKUP(A532,[2]ImportationMaterialProgrammingE!B$3:C$1048576,2,0)</f>
        <v>#N/A</v>
      </c>
      <c r="F532" s="16" t="e">
        <v>#N/A</v>
      </c>
      <c r="I532" s="17" t="e">
        <f>#N/A</f>
        <v>#N/A</v>
      </c>
      <c r="J532" s="15" t="e">
        <f>IF(VLOOKUP(A532,[2]ImportationMaterialProgrammingE!B$4:U$1048576,20,0)=0,"",VLOOKUP(A532,[2]ImportationMaterialProgrammingE!B$4:U$1048576,20,0))</f>
        <v>#N/A</v>
      </c>
      <c r="K532" s="15" t="e">
        <v>#N/A</v>
      </c>
      <c r="L532" s="15" t="e">
        <f>IF(VLOOKUP(A532,[2]ImportationMaterialProgrammingE!B$3:Y$1048576,24,0)&lt;&gt;"","Sim","Não")</f>
        <v>#N/A</v>
      </c>
      <c r="M532" s="15" t="e">
        <f>IF(VLOOKUP(A532,[2]ImportationMaterialProgrammingE!B:X,23,0)="DTA TRANSP",VLOOKUP(A532,[2]ImportationMaterialProgrammingE!B:V,21,0),"")</f>
        <v>#N/A</v>
      </c>
      <c r="N532" s="15" t="e">
        <f>IF(VLOOKUP(A532,[2]ImportationMaterialProgrammingE!B:Y,24,0)=0,"",VLOOKUP(A532,[2]ImportationMaterialProgrammingE!B:Y,24,0))</f>
        <v>#N/A</v>
      </c>
      <c r="P532" s="3" t="e">
        <f>#N/A</f>
        <v>#N/A</v>
      </c>
      <c r="S532" s="16" t="e">
        <f>VLOOKUP(A532,[2]ImportationMaterialProgrammingE!B:AN,39,0)</f>
        <v>#N/A</v>
      </c>
      <c r="T532" s="22" t="e">
        <f>VLOOKUP(F532,[3]Relatório!$A$1:$AK$65536,29,0)</f>
        <v>#N/A</v>
      </c>
      <c r="U532" s="22" t="e">
        <v>#N/A</v>
      </c>
      <c r="V532" s="17" t="e">
        <f>VLOOKUP(A532,[2]ImportationMaterialProgrammingE!B:F,5,0)</f>
        <v>#N/A</v>
      </c>
      <c r="W532" s="22" t="e">
        <f>VLOOKUP(F532,[3]Relatório!$A$1:$AK$65536,33,0)</f>
        <v>#N/A</v>
      </c>
      <c r="X532" s="1" t="e">
        <v>#N/A</v>
      </c>
      <c r="Y532" s="18" t="e">
        <f>#N/A</f>
        <v>#N/A</v>
      </c>
      <c r="AB532" s="15" t="e">
        <f>VLOOKUP(A532,[2]ImportationMaterialProgrammingE!B:X,23,0)</f>
        <v>#N/A</v>
      </c>
      <c r="AC532" s="1" t="e">
        <f>IF(AB532="DTA TRANSP","",VLOOKUP(A532,[2]ImportationMaterialProgrammingE!$B:$V,21,0))</f>
        <v>#N/A</v>
      </c>
      <c r="AD532" s="1" t="e">
        <v>#N/A</v>
      </c>
      <c r="AE532" s="1" t="e">
        <f>#N/A</f>
        <v>#N/A</v>
      </c>
      <c r="AF532" s="22" t="e">
        <f>VLOOKUP(F532,[3]Relatório!$A$1:$AK$65536,36,0)</f>
        <v>#N/A</v>
      </c>
      <c r="AG532" s="32" t="e">
        <v>#N/A</v>
      </c>
      <c r="AJ532" s="24"/>
      <c r="AK532" s="24"/>
      <c r="AL532" s="24"/>
      <c r="AM532" s="24"/>
    </row>
    <row r="533" spans="1:39" hidden="1" x14ac:dyDescent="0.25">
      <c r="A533" s="34">
        <v>80537955</v>
      </c>
      <c r="B533" s="33">
        <v>1250255062</v>
      </c>
      <c r="C533" s="33" t="s">
        <v>588</v>
      </c>
      <c r="D533" s="15">
        <f>VLOOKUP(C533,[1]CC!D$3:P$20,12,0)</f>
        <v>44639</v>
      </c>
      <c r="E533" s="16" t="str">
        <f>VLOOKUP(A533,[2]ImportationMaterialProgrammingE!B$3:C$1048576,2,0)</f>
        <v xml:space="preserve">540202345 </v>
      </c>
      <c r="F533" s="40">
        <v>540202345</v>
      </c>
      <c r="I533" s="17" t="e">
        <f>#N/A</f>
        <v>#N/A</v>
      </c>
      <c r="J533" s="15" t="str">
        <f>IF(VLOOKUP(A533,[2]ImportationMaterialProgrammingE!B$4:U$1048576,20,0)=0,"",VLOOKUP(A533,[2]ImportationMaterialProgrammingE!B$4:U$1048576,20,0))</f>
        <v/>
      </c>
      <c r="K533" s="15" t="s">
        <v>587</v>
      </c>
      <c r="L533" s="15" t="str">
        <f>IF(VLOOKUP(A533,[2]ImportationMaterialProgrammingE!B$3:Y$1048576,24,0)&lt;&gt;"","Sim","Não")</f>
        <v>Não</v>
      </c>
      <c r="M533" s="15" t="str">
        <f>IF(VLOOKUP(A533,[2]ImportationMaterialProgrammingE!B:X,23,0)="DTA TRANSP",VLOOKUP(A533,[2]ImportationMaterialProgrammingE!B:V,21,0),"")</f>
        <v>24/03/2022</v>
      </c>
      <c r="N533" s="15" t="str">
        <f>IF(VLOOKUP(A533,[2]ImportationMaterialProgrammingE!B:Y,24,0)=0,"",VLOOKUP(A533,[2]ImportationMaterialProgrammingE!B:Y,24,0))</f>
        <v/>
      </c>
      <c r="P533" s="3" t="e">
        <f>#N/A</f>
        <v>#N/A</v>
      </c>
      <c r="S533" s="16" t="str">
        <f>VLOOKUP(A533,[2]ImportationMaterialProgrammingE!B:AN,39,0)</f>
        <v xml:space="preserve">          </v>
      </c>
      <c r="T533" s="22" t="str">
        <f>VLOOKUP(F533,[3]Relatório!$A$1:$AK$65536,29,0)</f>
        <v/>
      </c>
      <c r="U533" s="22" t="s">
        <v>587</v>
      </c>
      <c r="V533" s="17" t="str">
        <f>VLOOKUP(A533,[2]ImportationMaterialProgrammingE!B:F,5,0)</f>
        <v/>
      </c>
      <c r="W533" s="22" t="str">
        <f>VLOOKUP(F533,[3]Relatório!$A$1:$AK$65536,33,0)</f>
        <v/>
      </c>
      <c r="X533" s="1" t="s">
        <v>587</v>
      </c>
      <c r="Y533" s="18" t="e">
        <f>#N/A</f>
        <v>#N/A</v>
      </c>
      <c r="AB533" s="15" t="str">
        <f>VLOOKUP(A533,[2]ImportationMaterialProgrammingE!B:X,23,0)</f>
        <v>DTA TRANSP</v>
      </c>
      <c r="AC533" s="1" t="str">
        <f>IF(AB533="DTA TRANSP","",VLOOKUP(A533,[2]ImportationMaterialProgrammingE!$B:$V,21,0))</f>
        <v/>
      </c>
      <c r="AD533" s="1" t="s">
        <v>587</v>
      </c>
      <c r="AE533" s="1" t="e">
        <f>#N/A</f>
        <v>#N/A</v>
      </c>
      <c r="AF533" s="22" t="str">
        <f>VLOOKUP(F533,[3]Relatório!$A$1:$AK$65536,36,0)</f>
        <v/>
      </c>
      <c r="AG533" s="32" t="s">
        <v>587</v>
      </c>
      <c r="AJ533" s="24"/>
      <c r="AK533" s="24"/>
      <c r="AL533" s="24"/>
      <c r="AM533" s="24"/>
    </row>
    <row r="534" spans="1:39" hidden="1" x14ac:dyDescent="0.25">
      <c r="A534" s="34">
        <v>80537964</v>
      </c>
      <c r="B534" s="33">
        <v>1250255064</v>
      </c>
      <c r="C534" s="33" t="s">
        <v>588</v>
      </c>
      <c r="D534" s="15">
        <f>VLOOKUP(C534,[1]CC!D$3:P$20,12,0)</f>
        <v>44639</v>
      </c>
      <c r="E534" s="16" t="str">
        <f>VLOOKUP(A534,[2]ImportationMaterialProgrammingE!B$3:C$1048576,2,0)</f>
        <v xml:space="preserve">540202422 </v>
      </c>
      <c r="F534" s="40">
        <v>540202422</v>
      </c>
      <c r="I534" s="17" t="e">
        <f>#N/A</f>
        <v>#N/A</v>
      </c>
      <c r="J534" s="15" t="str">
        <f>IF(VLOOKUP(A534,[2]ImportationMaterialProgrammingE!B$4:U$1048576,20,0)=0,"",VLOOKUP(A534,[2]ImportationMaterialProgrammingE!B$4:U$1048576,20,0))</f>
        <v>30/03/2022</v>
      </c>
      <c r="K534" s="15" t="s">
        <v>633</v>
      </c>
      <c r="L534" s="15" t="str">
        <f>IF(VLOOKUP(A534,[2]ImportationMaterialProgrammingE!B$3:Y$1048576,24,0)&lt;&gt;"","Sim","Não")</f>
        <v>Não</v>
      </c>
      <c r="M534" s="15" t="str">
        <f>IF(VLOOKUP(A534,[2]ImportationMaterialProgrammingE!B:X,23,0)="DTA TRANSP",VLOOKUP(A534,[2]ImportationMaterialProgrammingE!B:V,21,0),"")</f>
        <v/>
      </c>
      <c r="N534" s="15" t="str">
        <f>IF(VLOOKUP(A534,[2]ImportationMaterialProgrammingE!B:Y,24,0)=0,"",VLOOKUP(A534,[2]ImportationMaterialProgrammingE!B:Y,24,0))</f>
        <v/>
      </c>
      <c r="P534" s="3" t="e">
        <f>#N/A</f>
        <v>#N/A</v>
      </c>
      <c r="S534" s="16" t="str">
        <f>VLOOKUP(A534,[2]ImportationMaterialProgrammingE!B:AN,39,0)</f>
        <v xml:space="preserve">          </v>
      </c>
      <c r="T534" s="22" t="str">
        <f>VLOOKUP(F534,[3]Relatório!$A$1:$AK$65536,29,0)</f>
        <v/>
      </c>
      <c r="U534" s="22" t="s">
        <v>587</v>
      </c>
      <c r="V534" s="17" t="str">
        <f>VLOOKUP(A534,[2]ImportationMaterialProgrammingE!B:F,5,0)</f>
        <v/>
      </c>
      <c r="W534" s="22" t="str">
        <f>VLOOKUP(F534,[3]Relatório!$A$1:$AK$65536,33,0)</f>
        <v/>
      </c>
      <c r="X534" s="1" t="s">
        <v>587</v>
      </c>
      <c r="Y534" s="18" t="e">
        <f>#N/A</f>
        <v>#N/A</v>
      </c>
      <c r="AB534" s="15" t="str">
        <f>VLOOKUP(A534,[2]ImportationMaterialProgrammingE!B:X,23,0)</f>
        <v/>
      </c>
      <c r="AC534" s="1" t="str">
        <f>IF(AB534="DTA TRANSP","",VLOOKUP(A534,[2]ImportationMaterialProgrammingE!$B:$V,21,0))</f>
        <v/>
      </c>
      <c r="AD534" s="1" t="s">
        <v>587</v>
      </c>
      <c r="AE534" s="1" t="e">
        <f>#N/A</f>
        <v>#N/A</v>
      </c>
      <c r="AF534" s="22" t="str">
        <f>VLOOKUP(F534,[3]Relatório!$A$1:$AK$65536,36,0)</f>
        <v/>
      </c>
      <c r="AG534" s="32" t="s">
        <v>587</v>
      </c>
      <c r="AJ534" s="24"/>
      <c r="AK534" s="24"/>
      <c r="AL534" s="24"/>
      <c r="AM534" s="24"/>
    </row>
    <row r="535" spans="1:39" hidden="1" x14ac:dyDescent="0.25">
      <c r="A535" s="34">
        <v>80537970</v>
      </c>
      <c r="B535" s="33">
        <v>1250255067</v>
      </c>
      <c r="C535" s="33" t="s">
        <v>588</v>
      </c>
      <c r="D535" s="15">
        <f>VLOOKUP(C535,[1]CC!D$3:P$20,12,0)</f>
        <v>44639</v>
      </c>
      <c r="E535" s="16" t="str">
        <f>VLOOKUP(A535,[2]ImportationMaterialProgrammingE!B$3:C$1048576,2,0)</f>
        <v xml:space="preserve">540202464 </v>
      </c>
      <c r="F535" s="40">
        <v>540202464</v>
      </c>
      <c r="I535" s="17" t="e">
        <f>#N/A</f>
        <v>#N/A</v>
      </c>
      <c r="J535" s="15" t="str">
        <f>IF(VLOOKUP(A535,[2]ImportationMaterialProgrammingE!B$4:U$1048576,20,0)=0,"",VLOOKUP(A535,[2]ImportationMaterialProgrammingE!B$4:U$1048576,20,0))</f>
        <v>23/03/2022</v>
      </c>
      <c r="K535" s="15" t="s">
        <v>626</v>
      </c>
      <c r="L535" s="15" t="str">
        <f>IF(VLOOKUP(A535,[2]ImportationMaterialProgrammingE!B$3:Y$1048576,24,0)&lt;&gt;"","Sim","Não")</f>
        <v>Não</v>
      </c>
      <c r="M535" s="15" t="str">
        <f>IF(VLOOKUP(A535,[2]ImportationMaterialProgrammingE!B:X,23,0)="DTA TRANSP",VLOOKUP(A535,[2]ImportationMaterialProgrammingE!B:V,21,0),"")</f>
        <v/>
      </c>
      <c r="N535" s="15" t="str">
        <f>IF(VLOOKUP(A535,[2]ImportationMaterialProgrammingE!B:Y,24,0)=0,"",VLOOKUP(A535,[2]ImportationMaterialProgrammingE!B:Y,24,0))</f>
        <v/>
      </c>
      <c r="P535" s="3" t="e">
        <f>#N/A</f>
        <v>#N/A</v>
      </c>
      <c r="S535" s="16" t="str">
        <f>VLOOKUP(A535,[2]ImportationMaterialProgrammingE!B:AN,39,0)</f>
        <v xml:space="preserve">          </v>
      </c>
      <c r="T535" s="22" t="str">
        <f>VLOOKUP(F535,[3]Relatório!$A$1:$AK$65536,29,0)</f>
        <v/>
      </c>
      <c r="U535" s="22" t="s">
        <v>587</v>
      </c>
      <c r="V535" s="17" t="str">
        <f>VLOOKUP(A535,[2]ImportationMaterialProgrammingE!B:F,5,0)</f>
        <v/>
      </c>
      <c r="W535" s="22" t="str">
        <f>VLOOKUP(F535,[3]Relatório!$A$1:$AK$65536,33,0)</f>
        <v/>
      </c>
      <c r="X535" s="1" t="s">
        <v>587</v>
      </c>
      <c r="Y535" s="18" t="e">
        <f>#N/A</f>
        <v>#N/A</v>
      </c>
      <c r="AB535" s="15" t="str">
        <f>VLOOKUP(A535,[2]ImportationMaterialProgrammingE!B:X,23,0)</f>
        <v/>
      </c>
      <c r="AC535" s="1" t="str">
        <f>IF(AB535="DTA TRANSP","",VLOOKUP(A535,[2]ImportationMaterialProgrammingE!$B:$V,21,0))</f>
        <v/>
      </c>
      <c r="AD535" s="1" t="s">
        <v>587</v>
      </c>
      <c r="AE535" s="1" t="e">
        <f>#N/A</f>
        <v>#N/A</v>
      </c>
      <c r="AF535" s="22" t="str">
        <f>VLOOKUP(F535,[3]Relatório!$A$1:$AK$65536,36,0)</f>
        <v/>
      </c>
      <c r="AG535" s="32" t="s">
        <v>587</v>
      </c>
      <c r="AJ535" s="24"/>
      <c r="AK535" s="24"/>
      <c r="AL535" s="24"/>
      <c r="AM535" s="24"/>
    </row>
    <row r="536" spans="1:39" hidden="1" x14ac:dyDescent="0.25">
      <c r="A536" s="34">
        <v>80537972</v>
      </c>
      <c r="B536" s="33">
        <v>1250255066</v>
      </c>
      <c r="C536" s="33" t="s">
        <v>588</v>
      </c>
      <c r="D536" s="15">
        <f>VLOOKUP(C536,[1]CC!D$3:P$20,12,0)</f>
        <v>44639</v>
      </c>
      <c r="E536" s="16" t="e">
        <f>VLOOKUP(A536,[2]ImportationMaterialProgrammingE!B$3:C$1048576,2,0)</f>
        <v>#N/A</v>
      </c>
      <c r="F536" s="16" t="e">
        <v>#N/A</v>
      </c>
      <c r="I536" s="17" t="e">
        <f>#N/A</f>
        <v>#N/A</v>
      </c>
      <c r="J536" s="15" t="e">
        <f>IF(VLOOKUP(A536,[2]ImportationMaterialProgrammingE!B$4:U$1048576,20,0)=0,"",VLOOKUP(A536,[2]ImportationMaterialProgrammingE!B$4:U$1048576,20,0))</f>
        <v>#N/A</v>
      </c>
      <c r="K536" s="15" t="e">
        <v>#N/A</v>
      </c>
      <c r="L536" s="15" t="e">
        <f>IF(VLOOKUP(A536,[2]ImportationMaterialProgrammingE!B$3:Y$1048576,24,0)&lt;&gt;"","Sim","Não")</f>
        <v>#N/A</v>
      </c>
      <c r="M536" s="15" t="e">
        <f>IF(VLOOKUP(A536,[2]ImportationMaterialProgrammingE!B:X,23,0)="DTA TRANSP",VLOOKUP(A536,[2]ImportationMaterialProgrammingE!B:V,21,0),"")</f>
        <v>#N/A</v>
      </c>
      <c r="N536" s="15" t="e">
        <f>IF(VLOOKUP(A536,[2]ImportationMaterialProgrammingE!B:Y,24,0)=0,"",VLOOKUP(A536,[2]ImportationMaterialProgrammingE!B:Y,24,0))</f>
        <v>#N/A</v>
      </c>
      <c r="P536" s="3" t="e">
        <f>#N/A</f>
        <v>#N/A</v>
      </c>
      <c r="S536" s="16" t="e">
        <f>VLOOKUP(A536,[2]ImportationMaterialProgrammingE!B:AN,39,0)</f>
        <v>#N/A</v>
      </c>
      <c r="T536" s="22" t="e">
        <f>VLOOKUP(F536,[3]Relatório!$A$1:$AK$65536,29,0)</f>
        <v>#N/A</v>
      </c>
      <c r="U536" s="22" t="e">
        <v>#N/A</v>
      </c>
      <c r="V536" s="17" t="e">
        <f>VLOOKUP(A536,[2]ImportationMaterialProgrammingE!B:F,5,0)</f>
        <v>#N/A</v>
      </c>
      <c r="W536" s="22" t="e">
        <f>VLOOKUP(F536,[3]Relatório!$A$1:$AK$65536,33,0)</f>
        <v>#N/A</v>
      </c>
      <c r="X536" s="1" t="e">
        <v>#N/A</v>
      </c>
      <c r="Y536" s="18" t="e">
        <f>#N/A</f>
        <v>#N/A</v>
      </c>
      <c r="AB536" s="15" t="e">
        <f>VLOOKUP(A536,[2]ImportationMaterialProgrammingE!B:X,23,0)</f>
        <v>#N/A</v>
      </c>
      <c r="AC536" s="1" t="e">
        <f>IF(AB536="DTA TRANSP","",VLOOKUP(A536,[2]ImportationMaterialProgrammingE!$B:$V,21,0))</f>
        <v>#N/A</v>
      </c>
      <c r="AD536" s="1" t="e">
        <v>#N/A</v>
      </c>
      <c r="AE536" s="1" t="e">
        <f>#N/A</f>
        <v>#N/A</v>
      </c>
      <c r="AF536" s="22" t="e">
        <f>VLOOKUP(F536,[3]Relatório!$A$1:$AK$65536,36,0)</f>
        <v>#N/A</v>
      </c>
      <c r="AG536" s="32" t="e">
        <v>#N/A</v>
      </c>
      <c r="AJ536" s="24"/>
      <c r="AK536" s="24"/>
      <c r="AL536" s="24"/>
      <c r="AM536" s="24"/>
    </row>
    <row r="537" spans="1:39" hidden="1" x14ac:dyDescent="0.25">
      <c r="A537" s="34">
        <v>80537975</v>
      </c>
      <c r="B537" s="33">
        <v>1250255068</v>
      </c>
      <c r="C537" s="33" t="s">
        <v>588</v>
      </c>
      <c r="D537" s="15">
        <f>VLOOKUP(C537,[1]CC!D$3:P$20,12,0)</f>
        <v>44639</v>
      </c>
      <c r="E537" s="16" t="e">
        <f>VLOOKUP(A537,[2]ImportationMaterialProgrammingE!B$3:C$1048576,2,0)</f>
        <v>#N/A</v>
      </c>
      <c r="F537" s="16" t="e">
        <v>#N/A</v>
      </c>
      <c r="I537" s="17" t="e">
        <f>#N/A</f>
        <v>#N/A</v>
      </c>
      <c r="J537" s="15" t="e">
        <f>IF(VLOOKUP(A537,[2]ImportationMaterialProgrammingE!B$4:U$1048576,20,0)=0,"",VLOOKUP(A537,[2]ImportationMaterialProgrammingE!B$4:U$1048576,20,0))</f>
        <v>#N/A</v>
      </c>
      <c r="K537" s="15" t="e">
        <v>#N/A</v>
      </c>
      <c r="L537" s="15" t="e">
        <f>IF(VLOOKUP(A537,[2]ImportationMaterialProgrammingE!B$3:Y$1048576,24,0)&lt;&gt;"","Sim","Não")</f>
        <v>#N/A</v>
      </c>
      <c r="M537" s="15" t="e">
        <f>IF(VLOOKUP(A537,[2]ImportationMaterialProgrammingE!B:X,23,0)="DTA TRANSP",VLOOKUP(A537,[2]ImportationMaterialProgrammingE!B:V,21,0),"")</f>
        <v>#N/A</v>
      </c>
      <c r="N537" s="15" t="e">
        <f>IF(VLOOKUP(A537,[2]ImportationMaterialProgrammingE!B:Y,24,0)=0,"",VLOOKUP(A537,[2]ImportationMaterialProgrammingE!B:Y,24,0))</f>
        <v>#N/A</v>
      </c>
      <c r="P537" s="3" t="e">
        <f>#N/A</f>
        <v>#N/A</v>
      </c>
      <c r="S537" s="16" t="e">
        <f>VLOOKUP(A537,[2]ImportationMaterialProgrammingE!B:AN,39,0)</f>
        <v>#N/A</v>
      </c>
      <c r="T537" s="22" t="e">
        <f>VLOOKUP(F537,[3]Relatório!$A$1:$AK$65536,29,0)</f>
        <v>#N/A</v>
      </c>
      <c r="U537" s="22" t="e">
        <v>#N/A</v>
      </c>
      <c r="V537" s="17" t="e">
        <f>VLOOKUP(A537,[2]ImportationMaterialProgrammingE!B:F,5,0)</f>
        <v>#N/A</v>
      </c>
      <c r="W537" s="22" t="e">
        <f>VLOOKUP(F537,[3]Relatório!$A$1:$AK$65536,33,0)</f>
        <v>#N/A</v>
      </c>
      <c r="X537" s="1" t="e">
        <v>#N/A</v>
      </c>
      <c r="Y537" s="18" t="e">
        <f>#N/A</f>
        <v>#N/A</v>
      </c>
      <c r="AB537" s="15" t="e">
        <f>VLOOKUP(A537,[2]ImportationMaterialProgrammingE!B:X,23,0)</f>
        <v>#N/A</v>
      </c>
      <c r="AC537" s="1" t="e">
        <f>IF(AB537="DTA TRANSP","",VLOOKUP(A537,[2]ImportationMaterialProgrammingE!$B:$V,21,0))</f>
        <v>#N/A</v>
      </c>
      <c r="AD537" s="1" t="e">
        <v>#N/A</v>
      </c>
      <c r="AE537" s="1" t="e">
        <f>#N/A</f>
        <v>#N/A</v>
      </c>
      <c r="AF537" s="22" t="e">
        <f>VLOOKUP(F537,[3]Relatório!$A$1:$AK$65536,36,0)</f>
        <v>#N/A</v>
      </c>
      <c r="AG537" s="32" t="e">
        <v>#N/A</v>
      </c>
      <c r="AJ537" s="24"/>
      <c r="AK537" s="24"/>
      <c r="AL537" s="24"/>
      <c r="AM537" s="24"/>
    </row>
    <row r="538" spans="1:39" hidden="1" x14ac:dyDescent="0.25">
      <c r="A538" s="34">
        <v>80537979</v>
      </c>
      <c r="B538" s="33">
        <v>1250255069</v>
      </c>
      <c r="C538" s="33" t="s">
        <v>588</v>
      </c>
      <c r="D538" s="15">
        <f>VLOOKUP(C538,[1]CC!D$3:P$20,12,0)</f>
        <v>44639</v>
      </c>
      <c r="E538" s="16" t="e">
        <f>VLOOKUP(A538,[2]ImportationMaterialProgrammingE!B$3:C$1048576,2,0)</f>
        <v>#N/A</v>
      </c>
      <c r="F538" s="16" t="e">
        <v>#N/A</v>
      </c>
      <c r="I538" s="17" t="e">
        <f>#N/A</f>
        <v>#N/A</v>
      </c>
      <c r="J538" s="15" t="e">
        <f>IF(VLOOKUP(A538,[2]ImportationMaterialProgrammingE!B$4:U$1048576,20,0)=0,"",VLOOKUP(A538,[2]ImportationMaterialProgrammingE!B$4:U$1048576,20,0))</f>
        <v>#N/A</v>
      </c>
      <c r="K538" s="15" t="e">
        <v>#N/A</v>
      </c>
      <c r="L538" s="15" t="e">
        <f>IF(VLOOKUP(A538,[2]ImportationMaterialProgrammingE!B$3:Y$1048576,24,0)&lt;&gt;"","Sim","Não")</f>
        <v>#N/A</v>
      </c>
      <c r="M538" s="15" t="e">
        <f>IF(VLOOKUP(A538,[2]ImportationMaterialProgrammingE!B:X,23,0)="DTA TRANSP",VLOOKUP(A538,[2]ImportationMaterialProgrammingE!B:V,21,0),"")</f>
        <v>#N/A</v>
      </c>
      <c r="N538" s="15" t="e">
        <f>IF(VLOOKUP(A538,[2]ImportationMaterialProgrammingE!B:Y,24,0)=0,"",VLOOKUP(A538,[2]ImportationMaterialProgrammingE!B:Y,24,0))</f>
        <v>#N/A</v>
      </c>
      <c r="P538" s="3" t="e">
        <f>#N/A</f>
        <v>#N/A</v>
      </c>
      <c r="S538" s="16" t="e">
        <f>VLOOKUP(A538,[2]ImportationMaterialProgrammingE!B:AN,39,0)</f>
        <v>#N/A</v>
      </c>
      <c r="T538" s="22" t="e">
        <f>VLOOKUP(F538,[3]Relatório!$A$1:$AK$65536,29,0)</f>
        <v>#N/A</v>
      </c>
      <c r="U538" s="22" t="e">
        <v>#N/A</v>
      </c>
      <c r="V538" s="17" t="e">
        <f>VLOOKUP(A538,[2]ImportationMaterialProgrammingE!B:F,5,0)</f>
        <v>#N/A</v>
      </c>
      <c r="W538" s="22" t="e">
        <f>VLOOKUP(F538,[3]Relatório!$A$1:$AK$65536,33,0)</f>
        <v>#N/A</v>
      </c>
      <c r="X538" s="1" t="e">
        <v>#N/A</v>
      </c>
      <c r="Y538" s="18" t="e">
        <f>#N/A</f>
        <v>#N/A</v>
      </c>
      <c r="AB538" s="15" t="e">
        <f>VLOOKUP(A538,[2]ImportationMaterialProgrammingE!B:X,23,0)</f>
        <v>#N/A</v>
      </c>
      <c r="AC538" s="1" t="e">
        <f>IF(AB538="DTA TRANSP","",VLOOKUP(A538,[2]ImportationMaterialProgrammingE!$B:$V,21,0))</f>
        <v>#N/A</v>
      </c>
      <c r="AD538" s="1" t="e">
        <v>#N/A</v>
      </c>
      <c r="AE538" s="1" t="e">
        <f>#N/A</f>
        <v>#N/A</v>
      </c>
      <c r="AF538" s="22" t="e">
        <f>VLOOKUP(F538,[3]Relatório!$A$1:$AK$65536,36,0)</f>
        <v>#N/A</v>
      </c>
      <c r="AG538" s="32" t="e">
        <v>#N/A</v>
      </c>
      <c r="AJ538" s="24"/>
      <c r="AK538" s="24"/>
      <c r="AL538" s="24"/>
      <c r="AM538" s="24"/>
    </row>
    <row r="539" spans="1:39" hidden="1" x14ac:dyDescent="0.25">
      <c r="A539" s="34">
        <v>80537981</v>
      </c>
      <c r="B539" s="33">
        <v>1250255073</v>
      </c>
      <c r="C539" s="33" t="s">
        <v>588</v>
      </c>
      <c r="D539" s="15">
        <f>VLOOKUP(C539,[1]CC!D$3:P$20,12,0)</f>
        <v>44639</v>
      </c>
      <c r="E539" s="16" t="e">
        <f>VLOOKUP(A539,[2]ImportationMaterialProgrammingE!B$3:C$1048576,2,0)</f>
        <v>#N/A</v>
      </c>
      <c r="F539" s="16" t="e">
        <v>#N/A</v>
      </c>
      <c r="I539" s="17" t="e">
        <f>#N/A</f>
        <v>#N/A</v>
      </c>
      <c r="J539" s="15" t="e">
        <f>IF(VLOOKUP(A539,[2]ImportationMaterialProgrammingE!B$4:U$1048576,20,0)=0,"",VLOOKUP(A539,[2]ImportationMaterialProgrammingE!B$4:U$1048576,20,0))</f>
        <v>#N/A</v>
      </c>
      <c r="K539" s="15" t="e">
        <v>#N/A</v>
      </c>
      <c r="L539" s="15" t="e">
        <f>IF(VLOOKUP(A539,[2]ImportationMaterialProgrammingE!B$3:Y$1048576,24,0)&lt;&gt;"","Sim","Não")</f>
        <v>#N/A</v>
      </c>
      <c r="M539" s="15" t="e">
        <f>IF(VLOOKUP(A539,[2]ImportationMaterialProgrammingE!B:X,23,0)="DTA TRANSP",VLOOKUP(A539,[2]ImportationMaterialProgrammingE!B:V,21,0),"")</f>
        <v>#N/A</v>
      </c>
      <c r="N539" s="15" t="e">
        <f>IF(VLOOKUP(A539,[2]ImportationMaterialProgrammingE!B:Y,24,0)=0,"",VLOOKUP(A539,[2]ImportationMaterialProgrammingE!B:Y,24,0))</f>
        <v>#N/A</v>
      </c>
      <c r="P539" s="3" t="e">
        <f>#N/A</f>
        <v>#N/A</v>
      </c>
      <c r="S539" s="16" t="e">
        <f>VLOOKUP(A539,[2]ImportationMaterialProgrammingE!B:AN,39,0)</f>
        <v>#N/A</v>
      </c>
      <c r="T539" s="22" t="e">
        <f>VLOOKUP(F539,[3]Relatório!$A$1:$AK$65536,29,0)</f>
        <v>#N/A</v>
      </c>
      <c r="U539" s="22" t="e">
        <v>#N/A</v>
      </c>
      <c r="V539" s="17" t="e">
        <f>VLOOKUP(A539,[2]ImportationMaterialProgrammingE!B:F,5,0)</f>
        <v>#N/A</v>
      </c>
      <c r="W539" s="22" t="e">
        <f>VLOOKUP(F539,[3]Relatório!$A$1:$AK$65536,33,0)</f>
        <v>#N/A</v>
      </c>
      <c r="X539" s="1" t="e">
        <v>#N/A</v>
      </c>
      <c r="Y539" s="18" t="e">
        <f>#N/A</f>
        <v>#N/A</v>
      </c>
      <c r="AB539" s="15" t="e">
        <f>VLOOKUP(A539,[2]ImportationMaterialProgrammingE!B:X,23,0)</f>
        <v>#N/A</v>
      </c>
      <c r="AC539" s="1" t="e">
        <f>IF(AB539="DTA TRANSP","",VLOOKUP(A539,[2]ImportationMaterialProgrammingE!$B:$V,21,0))</f>
        <v>#N/A</v>
      </c>
      <c r="AD539" s="1" t="e">
        <v>#N/A</v>
      </c>
      <c r="AE539" s="1" t="e">
        <f>#N/A</f>
        <v>#N/A</v>
      </c>
      <c r="AF539" s="22" t="e">
        <f>VLOOKUP(F539,[3]Relatório!$A$1:$AK$65536,36,0)</f>
        <v>#N/A</v>
      </c>
      <c r="AG539" s="32" t="e">
        <v>#N/A</v>
      </c>
      <c r="AJ539" s="24"/>
      <c r="AK539" s="24"/>
      <c r="AL539" s="24"/>
      <c r="AM539" s="24"/>
    </row>
    <row r="540" spans="1:39" hidden="1" x14ac:dyDescent="0.25">
      <c r="A540" s="34">
        <v>80538005</v>
      </c>
      <c r="B540" s="33">
        <v>1250255070</v>
      </c>
      <c r="C540" s="33" t="s">
        <v>588</v>
      </c>
      <c r="D540" s="15">
        <f>VLOOKUP(C540,[1]CC!D$3:P$20,12,0)</f>
        <v>44639</v>
      </c>
      <c r="E540" s="16" t="e">
        <f>VLOOKUP(A540,[2]ImportationMaterialProgrammingE!B$3:C$1048576,2,0)</f>
        <v>#N/A</v>
      </c>
      <c r="F540" s="16" t="e">
        <v>#N/A</v>
      </c>
      <c r="I540" s="17" t="e">
        <f>#N/A</f>
        <v>#N/A</v>
      </c>
      <c r="J540" s="15" t="e">
        <f>IF(VLOOKUP(A540,[2]ImportationMaterialProgrammingE!B$4:U$1048576,20,0)=0,"",VLOOKUP(A540,[2]ImportationMaterialProgrammingE!B$4:U$1048576,20,0))</f>
        <v>#N/A</v>
      </c>
      <c r="K540" s="15" t="e">
        <v>#N/A</v>
      </c>
      <c r="L540" s="15" t="e">
        <f>IF(VLOOKUP(A540,[2]ImportationMaterialProgrammingE!B$3:Y$1048576,24,0)&lt;&gt;"","Sim","Não")</f>
        <v>#N/A</v>
      </c>
      <c r="M540" s="15" t="e">
        <f>IF(VLOOKUP(A540,[2]ImportationMaterialProgrammingE!B:X,23,0)="DTA TRANSP",VLOOKUP(A540,[2]ImportationMaterialProgrammingE!B:V,21,0),"")</f>
        <v>#N/A</v>
      </c>
      <c r="N540" s="15" t="e">
        <f>IF(VLOOKUP(A540,[2]ImportationMaterialProgrammingE!B:Y,24,0)=0,"",VLOOKUP(A540,[2]ImportationMaterialProgrammingE!B:Y,24,0))</f>
        <v>#N/A</v>
      </c>
      <c r="P540" s="3" t="e">
        <f>#N/A</f>
        <v>#N/A</v>
      </c>
      <c r="S540" s="16" t="e">
        <f>VLOOKUP(A540,[2]ImportationMaterialProgrammingE!B:AN,39,0)</f>
        <v>#N/A</v>
      </c>
      <c r="T540" s="22" t="e">
        <f>VLOOKUP(F540,[3]Relatório!$A$1:$AK$65536,29,0)</f>
        <v>#N/A</v>
      </c>
      <c r="U540" s="22" t="e">
        <v>#N/A</v>
      </c>
      <c r="V540" s="17" t="e">
        <f>VLOOKUP(A540,[2]ImportationMaterialProgrammingE!B:F,5,0)</f>
        <v>#N/A</v>
      </c>
      <c r="W540" s="22" t="e">
        <f>VLOOKUP(F540,[3]Relatório!$A$1:$AK$65536,33,0)</f>
        <v>#N/A</v>
      </c>
      <c r="X540" s="1" t="e">
        <v>#N/A</v>
      </c>
      <c r="Y540" s="18" t="e">
        <f>#N/A</f>
        <v>#N/A</v>
      </c>
      <c r="AB540" s="15" t="e">
        <f>VLOOKUP(A540,[2]ImportationMaterialProgrammingE!B:X,23,0)</f>
        <v>#N/A</v>
      </c>
      <c r="AC540" s="1" t="e">
        <f>IF(AB540="DTA TRANSP","",VLOOKUP(A540,[2]ImportationMaterialProgrammingE!$B:$V,21,0))</f>
        <v>#N/A</v>
      </c>
      <c r="AD540" s="1" t="e">
        <v>#N/A</v>
      </c>
      <c r="AE540" s="1" t="e">
        <f>#N/A</f>
        <v>#N/A</v>
      </c>
      <c r="AF540" s="22" t="e">
        <f>VLOOKUP(F540,[3]Relatório!$A$1:$AK$65536,36,0)</f>
        <v>#N/A</v>
      </c>
      <c r="AG540" s="32" t="e">
        <v>#N/A</v>
      </c>
      <c r="AJ540" s="24"/>
      <c r="AK540" s="24"/>
      <c r="AL540" s="24"/>
      <c r="AM540" s="24"/>
    </row>
    <row r="541" spans="1:39" hidden="1" x14ac:dyDescent="0.25">
      <c r="A541" s="34">
        <v>80538006</v>
      </c>
      <c r="B541" s="33">
        <v>1250255071</v>
      </c>
      <c r="C541" s="33" t="s">
        <v>588</v>
      </c>
      <c r="D541" s="15">
        <f>VLOOKUP(C541,[1]CC!D$3:P$20,12,0)</f>
        <v>44639</v>
      </c>
      <c r="E541" s="16" t="e">
        <f>VLOOKUP(A541,[2]ImportationMaterialProgrammingE!B$3:C$1048576,2,0)</f>
        <v>#N/A</v>
      </c>
      <c r="F541" s="16" t="e">
        <v>#N/A</v>
      </c>
      <c r="I541" s="17" t="e">
        <f>#N/A</f>
        <v>#N/A</v>
      </c>
      <c r="J541" s="15" t="e">
        <f>IF(VLOOKUP(A541,[2]ImportationMaterialProgrammingE!B$4:U$1048576,20,0)=0,"",VLOOKUP(A541,[2]ImportationMaterialProgrammingE!B$4:U$1048576,20,0))</f>
        <v>#N/A</v>
      </c>
      <c r="K541" s="15" t="e">
        <v>#N/A</v>
      </c>
      <c r="L541" s="15" t="e">
        <f>IF(VLOOKUP(A541,[2]ImportationMaterialProgrammingE!B$3:Y$1048576,24,0)&lt;&gt;"","Sim","Não")</f>
        <v>#N/A</v>
      </c>
      <c r="M541" s="15" t="e">
        <f>IF(VLOOKUP(A541,[2]ImportationMaterialProgrammingE!B:X,23,0)="DTA TRANSP",VLOOKUP(A541,[2]ImportationMaterialProgrammingE!B:V,21,0),"")</f>
        <v>#N/A</v>
      </c>
      <c r="N541" s="15" t="e">
        <f>IF(VLOOKUP(A541,[2]ImportationMaterialProgrammingE!B:Y,24,0)=0,"",VLOOKUP(A541,[2]ImportationMaterialProgrammingE!B:Y,24,0))</f>
        <v>#N/A</v>
      </c>
      <c r="P541" s="3" t="e">
        <f>#N/A</f>
        <v>#N/A</v>
      </c>
      <c r="S541" s="16" t="e">
        <f>VLOOKUP(A541,[2]ImportationMaterialProgrammingE!B:AN,39,0)</f>
        <v>#N/A</v>
      </c>
      <c r="T541" s="22" t="e">
        <f>VLOOKUP(F541,[3]Relatório!$A$1:$AK$65536,29,0)</f>
        <v>#N/A</v>
      </c>
      <c r="U541" s="22" t="e">
        <v>#N/A</v>
      </c>
      <c r="V541" s="17" t="e">
        <f>VLOOKUP(A541,[2]ImportationMaterialProgrammingE!B:F,5,0)</f>
        <v>#N/A</v>
      </c>
      <c r="W541" s="22" t="e">
        <f>VLOOKUP(F541,[3]Relatório!$A$1:$AK$65536,33,0)</f>
        <v>#N/A</v>
      </c>
      <c r="X541" s="1" t="e">
        <v>#N/A</v>
      </c>
      <c r="Y541" s="18" t="e">
        <f>#N/A</f>
        <v>#N/A</v>
      </c>
      <c r="AB541" s="15" t="e">
        <f>VLOOKUP(A541,[2]ImportationMaterialProgrammingE!B:X,23,0)</f>
        <v>#N/A</v>
      </c>
      <c r="AC541" s="1" t="e">
        <f>IF(AB541="DTA TRANSP","",VLOOKUP(A541,[2]ImportationMaterialProgrammingE!$B:$V,21,0))</f>
        <v>#N/A</v>
      </c>
      <c r="AD541" s="1" t="e">
        <v>#N/A</v>
      </c>
      <c r="AE541" s="1" t="e">
        <f>#N/A</f>
        <v>#N/A</v>
      </c>
      <c r="AF541" s="22" t="e">
        <f>VLOOKUP(F541,[3]Relatório!$A$1:$AK$65536,36,0)</f>
        <v>#N/A</v>
      </c>
      <c r="AG541" s="32" t="e">
        <v>#N/A</v>
      </c>
      <c r="AJ541" s="24"/>
      <c r="AK541" s="24"/>
      <c r="AL541" s="24"/>
      <c r="AM541" s="24"/>
    </row>
    <row r="542" spans="1:39" hidden="1" x14ac:dyDescent="0.25">
      <c r="A542" s="34">
        <v>80538018</v>
      </c>
      <c r="B542" s="33">
        <v>1250255072</v>
      </c>
      <c r="C542" s="33" t="s">
        <v>588</v>
      </c>
      <c r="D542" s="15">
        <f>VLOOKUP(C542,[1]CC!D$3:P$20,12,0)</f>
        <v>44639</v>
      </c>
      <c r="E542" s="16" t="e">
        <f>VLOOKUP(A542,[2]ImportationMaterialProgrammingE!B$3:C$1048576,2,0)</f>
        <v>#N/A</v>
      </c>
      <c r="F542" s="16" t="e">
        <v>#N/A</v>
      </c>
      <c r="I542" s="17" t="e">
        <f>#N/A</f>
        <v>#N/A</v>
      </c>
      <c r="J542" s="15" t="e">
        <f>IF(VLOOKUP(A542,[2]ImportationMaterialProgrammingE!B$4:U$1048576,20,0)=0,"",VLOOKUP(A542,[2]ImportationMaterialProgrammingE!B$4:U$1048576,20,0))</f>
        <v>#N/A</v>
      </c>
      <c r="K542" s="15" t="e">
        <v>#N/A</v>
      </c>
      <c r="L542" s="15" t="e">
        <f>IF(VLOOKUP(A542,[2]ImportationMaterialProgrammingE!B$3:Y$1048576,24,0)&lt;&gt;"","Sim","Não")</f>
        <v>#N/A</v>
      </c>
      <c r="M542" s="15" t="e">
        <f>IF(VLOOKUP(A542,[2]ImportationMaterialProgrammingE!B:X,23,0)="DTA TRANSP",VLOOKUP(A542,[2]ImportationMaterialProgrammingE!B:V,21,0),"")</f>
        <v>#N/A</v>
      </c>
      <c r="N542" s="15" t="e">
        <f>IF(VLOOKUP(A542,[2]ImportationMaterialProgrammingE!B:Y,24,0)=0,"",VLOOKUP(A542,[2]ImportationMaterialProgrammingE!B:Y,24,0))</f>
        <v>#N/A</v>
      </c>
      <c r="P542" s="3" t="e">
        <f>#N/A</f>
        <v>#N/A</v>
      </c>
      <c r="S542" s="16" t="e">
        <f>VLOOKUP(A542,[2]ImportationMaterialProgrammingE!B:AN,39,0)</f>
        <v>#N/A</v>
      </c>
      <c r="T542" s="22" t="e">
        <f>VLOOKUP(F542,[3]Relatório!$A$1:$AK$65536,29,0)</f>
        <v>#N/A</v>
      </c>
      <c r="U542" s="22" t="e">
        <v>#N/A</v>
      </c>
      <c r="V542" s="17" t="e">
        <f>VLOOKUP(A542,[2]ImportationMaterialProgrammingE!B:F,5,0)</f>
        <v>#N/A</v>
      </c>
      <c r="W542" s="22" t="e">
        <f>VLOOKUP(F542,[3]Relatório!$A$1:$AK$65536,33,0)</f>
        <v>#N/A</v>
      </c>
      <c r="X542" s="1" t="e">
        <v>#N/A</v>
      </c>
      <c r="Y542" s="18" t="e">
        <f>#N/A</f>
        <v>#N/A</v>
      </c>
      <c r="AB542" s="15" t="e">
        <f>VLOOKUP(A542,[2]ImportationMaterialProgrammingE!B:X,23,0)</f>
        <v>#N/A</v>
      </c>
      <c r="AC542" s="1" t="e">
        <f>IF(AB542="DTA TRANSP","",VLOOKUP(A542,[2]ImportationMaterialProgrammingE!$B:$V,21,0))</f>
        <v>#N/A</v>
      </c>
      <c r="AD542" s="1" t="e">
        <v>#N/A</v>
      </c>
      <c r="AE542" s="1" t="e">
        <f>#N/A</f>
        <v>#N/A</v>
      </c>
      <c r="AF542" s="22" t="e">
        <f>VLOOKUP(F542,[3]Relatório!$A$1:$AK$65536,36,0)</f>
        <v>#N/A</v>
      </c>
      <c r="AG542" s="32" t="e">
        <v>#N/A</v>
      </c>
      <c r="AJ542" s="24"/>
      <c r="AK542" s="24"/>
      <c r="AL542" s="24"/>
      <c r="AM542" s="24"/>
    </row>
    <row r="543" spans="1:39" hidden="1" x14ac:dyDescent="0.25">
      <c r="A543" s="34">
        <v>80538027</v>
      </c>
      <c r="B543" s="33">
        <v>1250255074</v>
      </c>
      <c r="C543" s="33" t="s">
        <v>588</v>
      </c>
      <c r="D543" s="15">
        <f>VLOOKUP(C543,[1]CC!D$3:P$20,12,0)</f>
        <v>44639</v>
      </c>
      <c r="E543" s="16" t="e">
        <f>VLOOKUP(A543,[2]ImportationMaterialProgrammingE!B$3:C$1048576,2,0)</f>
        <v>#N/A</v>
      </c>
      <c r="F543" s="16" t="e">
        <v>#N/A</v>
      </c>
      <c r="I543" s="17" t="e">
        <f>#N/A</f>
        <v>#N/A</v>
      </c>
      <c r="J543" s="15" t="e">
        <f>IF(VLOOKUP(A543,[2]ImportationMaterialProgrammingE!B$4:U$1048576,20,0)=0,"",VLOOKUP(A543,[2]ImportationMaterialProgrammingE!B$4:U$1048576,20,0))</f>
        <v>#N/A</v>
      </c>
      <c r="K543" s="15" t="e">
        <v>#N/A</v>
      </c>
      <c r="L543" s="15" t="e">
        <f>IF(VLOOKUP(A543,[2]ImportationMaterialProgrammingE!B$3:Y$1048576,24,0)&lt;&gt;"","Sim","Não")</f>
        <v>#N/A</v>
      </c>
      <c r="M543" s="15" t="e">
        <f>IF(VLOOKUP(A543,[2]ImportationMaterialProgrammingE!B:X,23,0)="DTA TRANSP",VLOOKUP(A543,[2]ImportationMaterialProgrammingE!B:V,21,0),"")</f>
        <v>#N/A</v>
      </c>
      <c r="N543" s="15" t="e">
        <f>IF(VLOOKUP(A543,[2]ImportationMaterialProgrammingE!B:Y,24,0)=0,"",VLOOKUP(A543,[2]ImportationMaterialProgrammingE!B:Y,24,0))</f>
        <v>#N/A</v>
      </c>
      <c r="P543" s="3" t="e">
        <f>#N/A</f>
        <v>#N/A</v>
      </c>
      <c r="S543" s="16" t="e">
        <f>VLOOKUP(A543,[2]ImportationMaterialProgrammingE!B:AN,39,0)</f>
        <v>#N/A</v>
      </c>
      <c r="T543" s="22" t="e">
        <f>VLOOKUP(F543,[3]Relatório!$A$1:$AK$65536,29,0)</f>
        <v>#N/A</v>
      </c>
      <c r="U543" s="22" t="e">
        <v>#N/A</v>
      </c>
      <c r="V543" s="17" t="e">
        <f>VLOOKUP(A543,[2]ImportationMaterialProgrammingE!B:F,5,0)</f>
        <v>#N/A</v>
      </c>
      <c r="W543" s="22" t="e">
        <f>VLOOKUP(F543,[3]Relatório!$A$1:$AK$65536,33,0)</f>
        <v>#N/A</v>
      </c>
      <c r="X543" s="1" t="e">
        <v>#N/A</v>
      </c>
      <c r="Y543" s="18" t="e">
        <f>#N/A</f>
        <v>#N/A</v>
      </c>
      <c r="AB543" s="15" t="e">
        <f>VLOOKUP(A543,[2]ImportationMaterialProgrammingE!B:X,23,0)</f>
        <v>#N/A</v>
      </c>
      <c r="AC543" s="1" t="e">
        <f>IF(AB543="DTA TRANSP","",VLOOKUP(A543,[2]ImportationMaterialProgrammingE!$B:$V,21,0))</f>
        <v>#N/A</v>
      </c>
      <c r="AD543" s="1" t="e">
        <v>#N/A</v>
      </c>
      <c r="AE543" s="1" t="e">
        <f>#N/A</f>
        <v>#N/A</v>
      </c>
      <c r="AF543" s="22" t="e">
        <f>VLOOKUP(F543,[3]Relatório!$A$1:$AK$65536,36,0)</f>
        <v>#N/A</v>
      </c>
      <c r="AG543" s="32" t="e">
        <v>#N/A</v>
      </c>
      <c r="AJ543" s="24"/>
      <c r="AK543" s="24"/>
      <c r="AL543" s="24"/>
      <c r="AM543" s="24"/>
    </row>
    <row r="544" spans="1:39" hidden="1" x14ac:dyDescent="0.25">
      <c r="A544" s="34">
        <v>80538031</v>
      </c>
      <c r="B544" s="33">
        <v>1250255075</v>
      </c>
      <c r="C544" s="33" t="s">
        <v>588</v>
      </c>
      <c r="D544" s="15">
        <f>VLOOKUP(C544,[1]CC!D$3:P$20,12,0)</f>
        <v>44639</v>
      </c>
      <c r="E544" s="16" t="e">
        <f>VLOOKUP(A544,[2]ImportationMaterialProgrammingE!B$3:C$1048576,2,0)</f>
        <v>#N/A</v>
      </c>
      <c r="F544" s="16" t="e">
        <v>#N/A</v>
      </c>
      <c r="I544" s="17" t="e">
        <f>#N/A</f>
        <v>#N/A</v>
      </c>
      <c r="J544" s="15" t="e">
        <f>IF(VLOOKUP(A544,[2]ImportationMaterialProgrammingE!B$4:U$1048576,20,0)=0,"",VLOOKUP(A544,[2]ImportationMaterialProgrammingE!B$4:U$1048576,20,0))</f>
        <v>#N/A</v>
      </c>
      <c r="K544" s="15" t="e">
        <v>#N/A</v>
      </c>
      <c r="L544" s="15" t="e">
        <f>IF(VLOOKUP(A544,[2]ImportationMaterialProgrammingE!B$3:Y$1048576,24,0)&lt;&gt;"","Sim","Não")</f>
        <v>#N/A</v>
      </c>
      <c r="M544" s="15" t="e">
        <f>IF(VLOOKUP(A544,[2]ImportationMaterialProgrammingE!B:X,23,0)="DTA TRANSP",VLOOKUP(A544,[2]ImportationMaterialProgrammingE!B:V,21,0),"")</f>
        <v>#N/A</v>
      </c>
      <c r="N544" s="15" t="e">
        <f>IF(VLOOKUP(A544,[2]ImportationMaterialProgrammingE!B:Y,24,0)=0,"",VLOOKUP(A544,[2]ImportationMaterialProgrammingE!B:Y,24,0))</f>
        <v>#N/A</v>
      </c>
      <c r="P544" s="3" t="e">
        <f>#N/A</f>
        <v>#N/A</v>
      </c>
      <c r="S544" s="16" t="e">
        <f>VLOOKUP(A544,[2]ImportationMaterialProgrammingE!B:AN,39,0)</f>
        <v>#N/A</v>
      </c>
      <c r="T544" s="22" t="e">
        <f>VLOOKUP(F544,[3]Relatório!$A$1:$AK$65536,29,0)</f>
        <v>#N/A</v>
      </c>
      <c r="U544" s="22" t="e">
        <v>#N/A</v>
      </c>
      <c r="V544" s="17" t="e">
        <f>VLOOKUP(A544,[2]ImportationMaterialProgrammingE!B:F,5,0)</f>
        <v>#N/A</v>
      </c>
      <c r="W544" s="22" t="e">
        <f>VLOOKUP(F544,[3]Relatório!$A$1:$AK$65536,33,0)</f>
        <v>#N/A</v>
      </c>
      <c r="X544" s="1" t="e">
        <v>#N/A</v>
      </c>
      <c r="Y544" s="18" t="e">
        <f>#N/A</f>
        <v>#N/A</v>
      </c>
      <c r="AB544" s="15" t="e">
        <f>VLOOKUP(A544,[2]ImportationMaterialProgrammingE!B:X,23,0)</f>
        <v>#N/A</v>
      </c>
      <c r="AC544" s="1" t="e">
        <f>IF(AB544="DTA TRANSP","",VLOOKUP(A544,[2]ImportationMaterialProgrammingE!$B:$V,21,0))</f>
        <v>#N/A</v>
      </c>
      <c r="AD544" s="1" t="e">
        <v>#N/A</v>
      </c>
      <c r="AE544" s="1" t="e">
        <f>#N/A</f>
        <v>#N/A</v>
      </c>
      <c r="AF544" s="22" t="e">
        <f>VLOOKUP(F544,[3]Relatório!$A$1:$AK$65536,36,0)</f>
        <v>#N/A</v>
      </c>
      <c r="AG544" s="32" t="e">
        <v>#N/A</v>
      </c>
      <c r="AJ544" s="24"/>
      <c r="AK544" s="24"/>
      <c r="AL544" s="24"/>
      <c r="AM544" s="24"/>
    </row>
    <row r="545" spans="1:39" hidden="1" x14ac:dyDescent="0.25">
      <c r="A545" s="34">
        <v>80538066</v>
      </c>
      <c r="B545" s="33">
        <v>1250255077</v>
      </c>
      <c r="C545" s="33" t="s">
        <v>588</v>
      </c>
      <c r="D545" s="15">
        <f>VLOOKUP(C545,[1]CC!D$3:P$20,12,0)</f>
        <v>44639</v>
      </c>
      <c r="E545" s="16" t="e">
        <f>VLOOKUP(A545,[2]ImportationMaterialProgrammingE!B$3:C$1048576,2,0)</f>
        <v>#N/A</v>
      </c>
      <c r="F545" s="16" t="e">
        <v>#N/A</v>
      </c>
      <c r="I545" s="17" t="e">
        <f>#N/A</f>
        <v>#N/A</v>
      </c>
      <c r="J545" s="15" t="e">
        <f>IF(VLOOKUP(A545,[2]ImportationMaterialProgrammingE!B$4:U$1048576,20,0)=0,"",VLOOKUP(A545,[2]ImportationMaterialProgrammingE!B$4:U$1048576,20,0))</f>
        <v>#N/A</v>
      </c>
      <c r="K545" s="15" t="e">
        <v>#N/A</v>
      </c>
      <c r="L545" s="15" t="e">
        <f>IF(VLOOKUP(A545,[2]ImportationMaterialProgrammingE!B$3:Y$1048576,24,0)&lt;&gt;"","Sim","Não")</f>
        <v>#N/A</v>
      </c>
      <c r="M545" s="15" t="e">
        <f>IF(VLOOKUP(A545,[2]ImportationMaterialProgrammingE!B:X,23,0)="DTA TRANSP",VLOOKUP(A545,[2]ImportationMaterialProgrammingE!B:V,21,0),"")</f>
        <v>#N/A</v>
      </c>
      <c r="N545" s="15" t="e">
        <f>IF(VLOOKUP(A545,[2]ImportationMaterialProgrammingE!B:Y,24,0)=0,"",VLOOKUP(A545,[2]ImportationMaterialProgrammingE!B:Y,24,0))</f>
        <v>#N/A</v>
      </c>
      <c r="P545" s="3" t="e">
        <f>#N/A</f>
        <v>#N/A</v>
      </c>
      <c r="S545" s="16" t="e">
        <f>VLOOKUP(A545,[2]ImportationMaterialProgrammingE!B:AN,39,0)</f>
        <v>#N/A</v>
      </c>
      <c r="T545" s="22" t="e">
        <f>VLOOKUP(F545,[3]Relatório!$A$1:$AK$65536,29,0)</f>
        <v>#N/A</v>
      </c>
      <c r="U545" s="22" t="e">
        <v>#N/A</v>
      </c>
      <c r="V545" s="17" t="e">
        <f>VLOOKUP(A545,[2]ImportationMaterialProgrammingE!B:F,5,0)</f>
        <v>#N/A</v>
      </c>
      <c r="W545" s="22" t="e">
        <f>VLOOKUP(F545,[3]Relatório!$A$1:$AK$65536,33,0)</f>
        <v>#N/A</v>
      </c>
      <c r="X545" s="1" t="e">
        <v>#N/A</v>
      </c>
      <c r="Y545" s="18" t="e">
        <f>#N/A</f>
        <v>#N/A</v>
      </c>
      <c r="AB545" s="15" t="e">
        <f>VLOOKUP(A545,[2]ImportationMaterialProgrammingE!B:X,23,0)</f>
        <v>#N/A</v>
      </c>
      <c r="AC545" s="1" t="e">
        <f>IF(AB545="DTA TRANSP","",VLOOKUP(A545,[2]ImportationMaterialProgrammingE!$B:$V,21,0))</f>
        <v>#N/A</v>
      </c>
      <c r="AD545" s="1" t="e">
        <v>#N/A</v>
      </c>
      <c r="AE545" s="1" t="e">
        <f>#N/A</f>
        <v>#N/A</v>
      </c>
      <c r="AF545" s="22" t="e">
        <f>VLOOKUP(F545,[3]Relatório!$A$1:$AK$65536,36,0)</f>
        <v>#N/A</v>
      </c>
      <c r="AG545" s="32" t="e">
        <v>#N/A</v>
      </c>
      <c r="AJ545" s="24"/>
      <c r="AK545" s="24"/>
      <c r="AL545" s="24"/>
      <c r="AM545" s="24"/>
    </row>
    <row r="546" spans="1:39" hidden="1" x14ac:dyDescent="0.25">
      <c r="A546" s="34">
        <v>80538067</v>
      </c>
      <c r="B546" s="33">
        <v>1250255076</v>
      </c>
      <c r="C546" s="33" t="s">
        <v>588</v>
      </c>
      <c r="D546" s="15">
        <f>VLOOKUP(C546,[1]CC!D$3:P$20,12,0)</f>
        <v>44639</v>
      </c>
      <c r="E546" s="16" t="str">
        <f>VLOOKUP(A546,[2]ImportationMaterialProgrammingE!B$3:C$1048576,2,0)</f>
        <v xml:space="preserve">540202397 </v>
      </c>
      <c r="F546" s="40">
        <v>540202397</v>
      </c>
      <c r="I546" s="17" t="e">
        <f>#N/A</f>
        <v>#N/A</v>
      </c>
      <c r="J546" s="15" t="str">
        <f>IF(VLOOKUP(A546,[2]ImportationMaterialProgrammingE!B$4:U$1048576,20,0)=0,"",VLOOKUP(A546,[2]ImportationMaterialProgrammingE!B$4:U$1048576,20,0))</f>
        <v/>
      </c>
      <c r="K546" s="15" t="s">
        <v>587</v>
      </c>
      <c r="L546" s="15" t="str">
        <f>IF(VLOOKUP(A546,[2]ImportationMaterialProgrammingE!B$3:Y$1048576,24,0)&lt;&gt;"","Sim","Não")</f>
        <v>Não</v>
      </c>
      <c r="M546" s="15" t="str">
        <f>IF(VLOOKUP(A546,[2]ImportationMaterialProgrammingE!B:X,23,0)="DTA TRANSP",VLOOKUP(A546,[2]ImportationMaterialProgrammingE!B:V,21,0),"")</f>
        <v/>
      </c>
      <c r="N546" s="15" t="str">
        <f>IF(VLOOKUP(A546,[2]ImportationMaterialProgrammingE!B:Y,24,0)=0,"",VLOOKUP(A546,[2]ImportationMaterialProgrammingE!B:Y,24,0))</f>
        <v/>
      </c>
      <c r="P546" s="3" t="e">
        <f>#N/A</f>
        <v>#N/A</v>
      </c>
      <c r="S546" s="16" t="str">
        <f>VLOOKUP(A546,[2]ImportationMaterialProgrammingE!B:AN,39,0)</f>
        <v xml:space="preserve">          </v>
      </c>
      <c r="T546" s="22" t="str">
        <f>VLOOKUP(F546,[3]Relatório!$A$1:$AK$65536,29,0)</f>
        <v/>
      </c>
      <c r="U546" s="22" t="s">
        <v>587</v>
      </c>
      <c r="V546" s="17" t="str">
        <f>VLOOKUP(A546,[2]ImportationMaterialProgrammingE!B:F,5,0)</f>
        <v/>
      </c>
      <c r="W546" s="22" t="str">
        <f>VLOOKUP(F546,[3]Relatório!$A$1:$AK$65536,33,0)</f>
        <v/>
      </c>
      <c r="X546" s="1" t="s">
        <v>587</v>
      </c>
      <c r="Y546" s="18" t="e">
        <f>#N/A</f>
        <v>#N/A</v>
      </c>
      <c r="AB546" s="15" t="str">
        <f>VLOOKUP(A546,[2]ImportationMaterialProgrammingE!B:X,23,0)</f>
        <v/>
      </c>
      <c r="AC546" s="1" t="str">
        <f>IF(AB546="DTA TRANSP","",VLOOKUP(A546,[2]ImportationMaterialProgrammingE!$B:$V,21,0))</f>
        <v/>
      </c>
      <c r="AD546" s="1" t="s">
        <v>587</v>
      </c>
      <c r="AE546" s="1" t="e">
        <f>#N/A</f>
        <v>#N/A</v>
      </c>
      <c r="AF546" s="22" t="str">
        <f>VLOOKUP(F546,[3]Relatório!$A$1:$AK$65536,36,0)</f>
        <v/>
      </c>
      <c r="AG546" s="32" t="s">
        <v>587</v>
      </c>
      <c r="AJ546" s="24"/>
      <c r="AK546" s="24"/>
      <c r="AL546" s="24"/>
      <c r="AM546" s="24"/>
    </row>
    <row r="547" spans="1:39" hidden="1" x14ac:dyDescent="0.25">
      <c r="A547" s="34">
        <v>80538076</v>
      </c>
      <c r="B547" s="33">
        <v>1250255079</v>
      </c>
      <c r="C547" s="33" t="s">
        <v>588</v>
      </c>
      <c r="D547" s="15">
        <f>VLOOKUP(C547,[1]CC!D$3:P$20,12,0)</f>
        <v>44639</v>
      </c>
      <c r="E547" s="16" t="e">
        <f>VLOOKUP(A547,[2]ImportationMaterialProgrammingE!B$3:C$1048576,2,0)</f>
        <v>#N/A</v>
      </c>
      <c r="F547" s="16" t="e">
        <v>#N/A</v>
      </c>
      <c r="I547" s="17" t="e">
        <f>#N/A</f>
        <v>#N/A</v>
      </c>
      <c r="J547" s="15" t="e">
        <f>IF(VLOOKUP(A547,[2]ImportationMaterialProgrammingE!B$4:U$1048576,20,0)=0,"",VLOOKUP(A547,[2]ImportationMaterialProgrammingE!B$4:U$1048576,20,0))</f>
        <v>#N/A</v>
      </c>
      <c r="K547" s="15" t="e">
        <v>#N/A</v>
      </c>
      <c r="L547" s="15" t="e">
        <f>IF(VLOOKUP(A547,[2]ImportationMaterialProgrammingE!B$3:Y$1048576,24,0)&lt;&gt;"","Sim","Não")</f>
        <v>#N/A</v>
      </c>
      <c r="M547" s="15" t="e">
        <f>IF(VLOOKUP(A547,[2]ImportationMaterialProgrammingE!B:X,23,0)="DTA TRANSP",VLOOKUP(A547,[2]ImportationMaterialProgrammingE!B:V,21,0),"")</f>
        <v>#N/A</v>
      </c>
      <c r="N547" s="15" t="e">
        <f>IF(VLOOKUP(A547,[2]ImportationMaterialProgrammingE!B:Y,24,0)=0,"",VLOOKUP(A547,[2]ImportationMaterialProgrammingE!B:Y,24,0))</f>
        <v>#N/A</v>
      </c>
      <c r="P547" s="3" t="e">
        <f>#N/A</f>
        <v>#N/A</v>
      </c>
      <c r="S547" s="16" t="e">
        <f>VLOOKUP(A547,[2]ImportationMaterialProgrammingE!B:AN,39,0)</f>
        <v>#N/A</v>
      </c>
      <c r="T547" s="22" t="e">
        <f>VLOOKUP(F547,[3]Relatório!$A$1:$AK$65536,29,0)</f>
        <v>#N/A</v>
      </c>
      <c r="U547" s="22" t="e">
        <v>#N/A</v>
      </c>
      <c r="V547" s="17" t="e">
        <f>VLOOKUP(A547,[2]ImportationMaterialProgrammingE!B:F,5,0)</f>
        <v>#N/A</v>
      </c>
      <c r="W547" s="22" t="e">
        <f>VLOOKUP(F547,[3]Relatório!$A$1:$AK$65536,33,0)</f>
        <v>#N/A</v>
      </c>
      <c r="X547" s="1" t="e">
        <v>#N/A</v>
      </c>
      <c r="Y547" s="18" t="e">
        <f>#N/A</f>
        <v>#N/A</v>
      </c>
      <c r="AB547" s="15" t="e">
        <f>VLOOKUP(A547,[2]ImportationMaterialProgrammingE!B:X,23,0)</f>
        <v>#N/A</v>
      </c>
      <c r="AC547" s="1" t="e">
        <f>IF(AB547="DTA TRANSP","",VLOOKUP(A547,[2]ImportationMaterialProgrammingE!$B:$V,21,0))</f>
        <v>#N/A</v>
      </c>
      <c r="AD547" s="1" t="e">
        <v>#N/A</v>
      </c>
      <c r="AE547" s="1" t="e">
        <f>#N/A</f>
        <v>#N/A</v>
      </c>
      <c r="AF547" s="22" t="e">
        <f>VLOOKUP(F547,[3]Relatório!$A$1:$AK$65536,36,0)</f>
        <v>#N/A</v>
      </c>
      <c r="AG547" s="32" t="e">
        <v>#N/A</v>
      </c>
      <c r="AJ547" s="24"/>
      <c r="AK547" s="24"/>
      <c r="AL547" s="24"/>
      <c r="AM547" s="24"/>
    </row>
    <row r="548" spans="1:39" hidden="1" x14ac:dyDescent="0.25">
      <c r="A548" s="34">
        <v>80538078</v>
      </c>
      <c r="B548" s="33">
        <v>1250255078</v>
      </c>
      <c r="C548" s="33" t="s">
        <v>588</v>
      </c>
      <c r="D548" s="15">
        <f>VLOOKUP(C548,[1]CC!D$3:P$20,12,0)</f>
        <v>44639</v>
      </c>
      <c r="E548" s="16" t="str">
        <f>VLOOKUP(A548,[2]ImportationMaterialProgrammingE!B$3:C$1048576,2,0)</f>
        <v xml:space="preserve">540202352 </v>
      </c>
      <c r="F548" s="40">
        <v>540202352</v>
      </c>
      <c r="I548" s="17" t="e">
        <f>#N/A</f>
        <v>#N/A</v>
      </c>
      <c r="J548" s="15" t="str">
        <f>IF(VLOOKUP(A548,[2]ImportationMaterialProgrammingE!B$4:U$1048576,20,0)=0,"",VLOOKUP(A548,[2]ImportationMaterialProgrammingE!B$4:U$1048576,20,0))</f>
        <v/>
      </c>
      <c r="K548" s="15" t="s">
        <v>587</v>
      </c>
      <c r="L548" s="15" t="str">
        <f>IF(VLOOKUP(A548,[2]ImportationMaterialProgrammingE!B$3:Y$1048576,24,0)&lt;&gt;"","Sim","Não")</f>
        <v>Não</v>
      </c>
      <c r="M548" s="15" t="str">
        <f>IF(VLOOKUP(A548,[2]ImportationMaterialProgrammingE!B:X,23,0)="DTA TRANSP",VLOOKUP(A548,[2]ImportationMaterialProgrammingE!B:V,21,0),"")</f>
        <v/>
      </c>
      <c r="N548" s="15" t="str">
        <f>IF(VLOOKUP(A548,[2]ImportationMaterialProgrammingE!B:Y,24,0)=0,"",VLOOKUP(A548,[2]ImportationMaterialProgrammingE!B:Y,24,0))</f>
        <v/>
      </c>
      <c r="P548" s="3" t="e">
        <f>#N/A</f>
        <v>#N/A</v>
      </c>
      <c r="S548" s="16" t="str">
        <f>VLOOKUP(A548,[2]ImportationMaterialProgrammingE!B:AN,39,0)</f>
        <v xml:space="preserve">          </v>
      </c>
      <c r="T548" s="22" t="str">
        <f>VLOOKUP(F548,[3]Relatório!$A$1:$AK$65536,29,0)</f>
        <v/>
      </c>
      <c r="U548" s="22" t="s">
        <v>587</v>
      </c>
      <c r="V548" s="17" t="str">
        <f>VLOOKUP(A548,[2]ImportationMaterialProgrammingE!B:F,5,0)</f>
        <v/>
      </c>
      <c r="W548" s="22" t="str">
        <f>VLOOKUP(F548,[3]Relatório!$A$1:$AK$65536,33,0)</f>
        <v/>
      </c>
      <c r="X548" s="1" t="s">
        <v>587</v>
      </c>
      <c r="Y548" s="18" t="e">
        <f>#N/A</f>
        <v>#N/A</v>
      </c>
      <c r="AB548" s="15" t="str">
        <f>VLOOKUP(A548,[2]ImportationMaterialProgrammingE!B:X,23,0)</f>
        <v>SBL</v>
      </c>
      <c r="AC548" s="1" t="str">
        <f>IF(AB548="DTA TRANSP","",VLOOKUP(A548,[2]ImportationMaterialProgrammingE!$B:$V,21,0))</f>
        <v/>
      </c>
      <c r="AD548" s="1" t="s">
        <v>587</v>
      </c>
      <c r="AE548" s="1" t="e">
        <f>#N/A</f>
        <v>#N/A</v>
      </c>
      <c r="AF548" s="22" t="str">
        <f>VLOOKUP(F548,[3]Relatório!$A$1:$AK$65536,36,0)</f>
        <v/>
      </c>
      <c r="AG548" s="32" t="s">
        <v>587</v>
      </c>
      <c r="AJ548" s="24"/>
      <c r="AK548" s="24"/>
      <c r="AL548" s="24"/>
      <c r="AM548" s="24"/>
    </row>
    <row r="549" spans="1:39" hidden="1" x14ac:dyDescent="0.25">
      <c r="A549" s="34">
        <v>80538096</v>
      </c>
      <c r="B549" s="33">
        <v>1250255080</v>
      </c>
      <c r="C549" s="33" t="s">
        <v>588</v>
      </c>
      <c r="D549" s="15">
        <f>VLOOKUP(C549,[1]CC!D$3:P$20,12,0)</f>
        <v>44639</v>
      </c>
      <c r="E549" s="16" t="e">
        <f>VLOOKUP(A549,[2]ImportationMaterialProgrammingE!B$3:C$1048576,2,0)</f>
        <v>#N/A</v>
      </c>
      <c r="F549" s="16" t="e">
        <v>#N/A</v>
      </c>
      <c r="I549" s="17" t="e">
        <f>#N/A</f>
        <v>#N/A</v>
      </c>
      <c r="J549" s="15" t="e">
        <f>IF(VLOOKUP(A549,[2]ImportationMaterialProgrammingE!B$4:U$1048576,20,0)=0,"",VLOOKUP(A549,[2]ImportationMaterialProgrammingE!B$4:U$1048576,20,0))</f>
        <v>#N/A</v>
      </c>
      <c r="K549" s="15" t="e">
        <v>#N/A</v>
      </c>
      <c r="L549" s="15" t="e">
        <f>IF(VLOOKUP(A549,[2]ImportationMaterialProgrammingE!B$3:Y$1048576,24,0)&lt;&gt;"","Sim","Não")</f>
        <v>#N/A</v>
      </c>
      <c r="M549" s="15" t="e">
        <f>IF(VLOOKUP(A549,[2]ImportationMaterialProgrammingE!B:X,23,0)="DTA TRANSP",VLOOKUP(A549,[2]ImportationMaterialProgrammingE!B:V,21,0),"")</f>
        <v>#N/A</v>
      </c>
      <c r="N549" s="15" t="e">
        <f>IF(VLOOKUP(A549,[2]ImportationMaterialProgrammingE!B:Y,24,0)=0,"",VLOOKUP(A549,[2]ImportationMaterialProgrammingE!B:Y,24,0))</f>
        <v>#N/A</v>
      </c>
      <c r="P549" s="3" t="e">
        <f>#N/A</f>
        <v>#N/A</v>
      </c>
      <c r="S549" s="16" t="e">
        <f>VLOOKUP(A549,[2]ImportationMaterialProgrammingE!B:AN,39,0)</f>
        <v>#N/A</v>
      </c>
      <c r="T549" s="22" t="e">
        <f>VLOOKUP(F549,[3]Relatório!$A$1:$AK$65536,29,0)</f>
        <v>#N/A</v>
      </c>
      <c r="U549" s="22" t="e">
        <v>#N/A</v>
      </c>
      <c r="V549" s="17" t="e">
        <f>VLOOKUP(A549,[2]ImportationMaterialProgrammingE!B:F,5,0)</f>
        <v>#N/A</v>
      </c>
      <c r="W549" s="22" t="e">
        <f>VLOOKUP(F549,[3]Relatório!$A$1:$AK$65536,33,0)</f>
        <v>#N/A</v>
      </c>
      <c r="X549" s="1" t="e">
        <v>#N/A</v>
      </c>
      <c r="Y549" s="18" t="e">
        <f>#N/A</f>
        <v>#N/A</v>
      </c>
      <c r="AB549" s="15" t="e">
        <f>VLOOKUP(A549,[2]ImportationMaterialProgrammingE!B:X,23,0)</f>
        <v>#N/A</v>
      </c>
      <c r="AC549" s="1" t="e">
        <f>IF(AB549="DTA TRANSP","",VLOOKUP(A549,[2]ImportationMaterialProgrammingE!$B:$V,21,0))</f>
        <v>#N/A</v>
      </c>
      <c r="AD549" s="1" t="e">
        <v>#N/A</v>
      </c>
      <c r="AE549" s="1" t="e">
        <f>#N/A</f>
        <v>#N/A</v>
      </c>
      <c r="AF549" s="22" t="e">
        <f>VLOOKUP(F549,[3]Relatório!$A$1:$AK$65536,36,0)</f>
        <v>#N/A</v>
      </c>
      <c r="AG549" s="32" t="e">
        <v>#N/A</v>
      </c>
      <c r="AJ549" s="24"/>
      <c r="AK549" s="24"/>
      <c r="AL549" s="24"/>
      <c r="AM549" s="24"/>
    </row>
    <row r="550" spans="1:39" hidden="1" x14ac:dyDescent="0.25">
      <c r="A550" s="34">
        <v>80538097</v>
      </c>
      <c r="B550" s="33">
        <v>1250255083</v>
      </c>
      <c r="C550" s="33" t="s">
        <v>588</v>
      </c>
      <c r="D550" s="15">
        <f>VLOOKUP(C550,[1]CC!D$3:P$20,12,0)</f>
        <v>44639</v>
      </c>
      <c r="E550" s="16" t="str">
        <f>VLOOKUP(A550,[2]ImportationMaterialProgrammingE!B$3:C$1048576,2,0)</f>
        <v xml:space="preserve">540202405 </v>
      </c>
      <c r="F550" s="40">
        <v>540202405</v>
      </c>
      <c r="I550" s="17" t="e">
        <f>#N/A</f>
        <v>#N/A</v>
      </c>
      <c r="J550" s="15" t="str">
        <f>IF(VLOOKUP(A550,[2]ImportationMaterialProgrammingE!B$4:U$1048576,20,0)=0,"",VLOOKUP(A550,[2]ImportationMaterialProgrammingE!B$4:U$1048576,20,0))</f>
        <v/>
      </c>
      <c r="K550" s="15" t="s">
        <v>587</v>
      </c>
      <c r="L550" s="15" t="str">
        <f>IF(VLOOKUP(A550,[2]ImportationMaterialProgrammingE!B$3:Y$1048576,24,0)&lt;&gt;"","Sim","Não")</f>
        <v>Não</v>
      </c>
      <c r="M550" s="15" t="str">
        <f>IF(VLOOKUP(A550,[2]ImportationMaterialProgrammingE!B:X,23,0)="DTA TRANSP",VLOOKUP(A550,[2]ImportationMaterialProgrammingE!B:V,21,0),"")</f>
        <v/>
      </c>
      <c r="N550" s="15" t="str">
        <f>IF(VLOOKUP(A550,[2]ImportationMaterialProgrammingE!B:Y,24,0)=0,"",VLOOKUP(A550,[2]ImportationMaterialProgrammingE!B:Y,24,0))</f>
        <v/>
      </c>
      <c r="P550" s="3" t="e">
        <f>#N/A</f>
        <v>#N/A</v>
      </c>
      <c r="S550" s="16" t="str">
        <f>VLOOKUP(A550,[2]ImportationMaterialProgrammingE!B:AN,39,0)</f>
        <v xml:space="preserve">          </v>
      </c>
      <c r="T550" s="22" t="str">
        <f>VLOOKUP(F550,[3]Relatório!$A$1:$AK$65536,29,0)</f>
        <v/>
      </c>
      <c r="U550" s="22" t="s">
        <v>587</v>
      </c>
      <c r="V550" s="17" t="str">
        <f>VLOOKUP(A550,[2]ImportationMaterialProgrammingE!B:F,5,0)</f>
        <v/>
      </c>
      <c r="W550" s="22" t="str">
        <f>VLOOKUP(F550,[3]Relatório!$A$1:$AK$65536,33,0)</f>
        <v/>
      </c>
      <c r="X550" s="1" t="s">
        <v>587</v>
      </c>
      <c r="Y550" s="18" t="e">
        <f>#N/A</f>
        <v>#N/A</v>
      </c>
      <c r="AB550" s="15" t="str">
        <f>VLOOKUP(A550,[2]ImportationMaterialProgrammingE!B:X,23,0)</f>
        <v/>
      </c>
      <c r="AC550" s="1" t="str">
        <f>IF(AB550="DTA TRANSP","",VLOOKUP(A550,[2]ImportationMaterialProgrammingE!$B:$V,21,0))</f>
        <v/>
      </c>
      <c r="AD550" s="1" t="s">
        <v>587</v>
      </c>
      <c r="AE550" s="1" t="e">
        <f>#N/A</f>
        <v>#N/A</v>
      </c>
      <c r="AF550" s="22" t="str">
        <f>VLOOKUP(F550,[3]Relatório!$A$1:$AK$65536,36,0)</f>
        <v/>
      </c>
      <c r="AG550" s="32" t="s">
        <v>587</v>
      </c>
      <c r="AJ550" s="24"/>
      <c r="AK550" s="24"/>
      <c r="AL550" s="24"/>
      <c r="AM550" s="24"/>
    </row>
    <row r="551" spans="1:39" hidden="1" x14ac:dyDescent="0.25">
      <c r="A551" s="34">
        <v>80538099</v>
      </c>
      <c r="B551" s="33">
        <v>1250255081</v>
      </c>
      <c r="C551" s="33" t="s">
        <v>588</v>
      </c>
      <c r="D551" s="15">
        <f>VLOOKUP(C551,[1]CC!D$3:P$20,12,0)</f>
        <v>44639</v>
      </c>
      <c r="E551" s="16" t="str">
        <f>VLOOKUP(A551,[2]ImportationMaterialProgrammingE!B$3:C$1048576,2,0)</f>
        <v xml:space="preserve">540202408 </v>
      </c>
      <c r="F551" s="40">
        <v>540202408</v>
      </c>
      <c r="I551" s="17" t="e">
        <f>#N/A</f>
        <v>#N/A</v>
      </c>
      <c r="J551" s="15" t="str">
        <f>IF(VLOOKUP(A551,[2]ImportationMaterialProgrammingE!B$4:U$1048576,20,0)=0,"",VLOOKUP(A551,[2]ImportationMaterialProgrammingE!B$4:U$1048576,20,0))</f>
        <v/>
      </c>
      <c r="K551" s="15" t="s">
        <v>587</v>
      </c>
      <c r="L551" s="15" t="str">
        <f>IF(VLOOKUP(A551,[2]ImportationMaterialProgrammingE!B$3:Y$1048576,24,0)&lt;&gt;"","Sim","Não")</f>
        <v>Não</v>
      </c>
      <c r="M551" s="15" t="str">
        <f>IF(VLOOKUP(A551,[2]ImportationMaterialProgrammingE!B:X,23,0)="DTA TRANSP",VLOOKUP(A551,[2]ImportationMaterialProgrammingE!B:V,21,0),"")</f>
        <v/>
      </c>
      <c r="N551" s="15" t="str">
        <f>IF(VLOOKUP(A551,[2]ImportationMaterialProgrammingE!B:Y,24,0)=0,"",VLOOKUP(A551,[2]ImportationMaterialProgrammingE!B:Y,24,0))</f>
        <v/>
      </c>
      <c r="P551" s="3" t="e">
        <f>#N/A</f>
        <v>#N/A</v>
      </c>
      <c r="S551" s="16" t="str">
        <f>VLOOKUP(A551,[2]ImportationMaterialProgrammingE!B:AN,39,0)</f>
        <v xml:space="preserve">          </v>
      </c>
      <c r="T551" s="22" t="str">
        <f>VLOOKUP(F551,[3]Relatório!$A$1:$AK$65536,29,0)</f>
        <v/>
      </c>
      <c r="U551" s="22" t="s">
        <v>587</v>
      </c>
      <c r="V551" s="17" t="str">
        <f>VLOOKUP(A551,[2]ImportationMaterialProgrammingE!B:F,5,0)</f>
        <v/>
      </c>
      <c r="W551" s="22" t="str">
        <f>VLOOKUP(F551,[3]Relatório!$A$1:$AK$65536,33,0)</f>
        <v/>
      </c>
      <c r="X551" s="1" t="s">
        <v>587</v>
      </c>
      <c r="Y551" s="18" t="e">
        <f>#N/A</f>
        <v>#N/A</v>
      </c>
      <c r="AB551" s="15" t="str">
        <f>VLOOKUP(A551,[2]ImportationMaterialProgrammingE!B:X,23,0)</f>
        <v/>
      </c>
      <c r="AC551" s="1" t="str">
        <f>IF(AB551="DTA TRANSP","",VLOOKUP(A551,[2]ImportationMaterialProgrammingE!$B:$V,21,0))</f>
        <v/>
      </c>
      <c r="AD551" s="1" t="s">
        <v>587</v>
      </c>
      <c r="AE551" s="1" t="e">
        <f>#N/A</f>
        <v>#N/A</v>
      </c>
      <c r="AF551" s="22" t="str">
        <f>VLOOKUP(F551,[3]Relatório!$A$1:$AK$65536,36,0)</f>
        <v/>
      </c>
      <c r="AG551" s="32" t="s">
        <v>587</v>
      </c>
      <c r="AJ551" s="24"/>
      <c r="AK551" s="24"/>
      <c r="AL551" s="24"/>
      <c r="AM551" s="24"/>
    </row>
    <row r="552" spans="1:39" hidden="1" x14ac:dyDescent="0.25">
      <c r="A552" s="34">
        <v>80538100</v>
      </c>
      <c r="B552" s="33">
        <v>1250255085</v>
      </c>
      <c r="C552" s="33" t="s">
        <v>588</v>
      </c>
      <c r="D552" s="15">
        <f>VLOOKUP(C552,[1]CC!D$3:P$20,12,0)</f>
        <v>44639</v>
      </c>
      <c r="E552" s="16" t="str">
        <f>VLOOKUP(A552,[2]ImportationMaterialProgrammingE!B$3:C$1048576,2,0)</f>
        <v xml:space="preserve">540202409 </v>
      </c>
      <c r="F552" s="40">
        <v>540202409</v>
      </c>
      <c r="I552" s="17" t="e">
        <f>#N/A</f>
        <v>#N/A</v>
      </c>
      <c r="J552" s="15" t="str">
        <f>IF(VLOOKUP(A552,[2]ImportationMaterialProgrammingE!B$4:U$1048576,20,0)=0,"",VLOOKUP(A552,[2]ImportationMaterialProgrammingE!B$4:U$1048576,20,0))</f>
        <v/>
      </c>
      <c r="K552" s="15" t="s">
        <v>587</v>
      </c>
      <c r="L552" s="15" t="str">
        <f>IF(VLOOKUP(A552,[2]ImportationMaterialProgrammingE!B$3:Y$1048576,24,0)&lt;&gt;"","Sim","Não")</f>
        <v>Não</v>
      </c>
      <c r="M552" s="15" t="str">
        <f>IF(VLOOKUP(A552,[2]ImportationMaterialProgrammingE!B:X,23,0)="DTA TRANSP",VLOOKUP(A552,[2]ImportationMaterialProgrammingE!B:V,21,0),"")</f>
        <v/>
      </c>
      <c r="N552" s="15" t="str">
        <f>IF(VLOOKUP(A552,[2]ImportationMaterialProgrammingE!B:Y,24,0)=0,"",VLOOKUP(A552,[2]ImportationMaterialProgrammingE!B:Y,24,0))</f>
        <v/>
      </c>
      <c r="P552" s="3" t="e">
        <f>#N/A</f>
        <v>#N/A</v>
      </c>
      <c r="S552" s="16" t="str">
        <f>VLOOKUP(A552,[2]ImportationMaterialProgrammingE!B:AN,39,0)</f>
        <v xml:space="preserve">          </v>
      </c>
      <c r="T552" s="22" t="str">
        <f>VLOOKUP(F552,[3]Relatório!$A$1:$AK$65536,29,0)</f>
        <v/>
      </c>
      <c r="U552" s="22" t="s">
        <v>587</v>
      </c>
      <c r="V552" s="17" t="str">
        <f>VLOOKUP(A552,[2]ImportationMaterialProgrammingE!B:F,5,0)</f>
        <v/>
      </c>
      <c r="W552" s="22" t="str">
        <f>VLOOKUP(F552,[3]Relatório!$A$1:$AK$65536,33,0)</f>
        <v/>
      </c>
      <c r="X552" s="1" t="s">
        <v>587</v>
      </c>
      <c r="Y552" s="18" t="e">
        <f>#N/A</f>
        <v>#N/A</v>
      </c>
      <c r="AB552" s="15" t="str">
        <f>VLOOKUP(A552,[2]ImportationMaterialProgrammingE!B:X,23,0)</f>
        <v/>
      </c>
      <c r="AC552" s="1" t="str">
        <f>IF(AB552="DTA TRANSP","",VLOOKUP(A552,[2]ImportationMaterialProgrammingE!$B:$V,21,0))</f>
        <v/>
      </c>
      <c r="AD552" s="1" t="s">
        <v>587</v>
      </c>
      <c r="AE552" s="1" t="e">
        <f>#N/A</f>
        <v>#N/A</v>
      </c>
      <c r="AF552" s="22" t="str">
        <f>VLOOKUP(F552,[3]Relatório!$A$1:$AK$65536,36,0)</f>
        <v/>
      </c>
      <c r="AG552" s="32" t="s">
        <v>587</v>
      </c>
      <c r="AJ552" s="24"/>
      <c r="AK552" s="24"/>
      <c r="AL552" s="24"/>
      <c r="AM552" s="24"/>
    </row>
    <row r="553" spans="1:39" hidden="1" x14ac:dyDescent="0.25">
      <c r="A553" s="34">
        <v>80538125</v>
      </c>
      <c r="B553" s="33">
        <v>1250255087</v>
      </c>
      <c r="C553" s="33" t="s">
        <v>588</v>
      </c>
      <c r="D553" s="15">
        <f>VLOOKUP(C553,[1]CC!D$3:P$20,12,0)</f>
        <v>44639</v>
      </c>
      <c r="E553" s="16" t="str">
        <f>VLOOKUP(A553,[2]ImportationMaterialProgrammingE!B$3:C$1048576,2,0)</f>
        <v xml:space="preserve">540202410 </v>
      </c>
      <c r="F553" s="40">
        <v>540202410</v>
      </c>
      <c r="I553" s="17" t="e">
        <f>#N/A</f>
        <v>#N/A</v>
      </c>
      <c r="J553" s="15" t="str">
        <f>IF(VLOOKUP(A553,[2]ImportationMaterialProgrammingE!B$4:U$1048576,20,0)=0,"",VLOOKUP(A553,[2]ImportationMaterialProgrammingE!B$4:U$1048576,20,0))</f>
        <v/>
      </c>
      <c r="K553" s="15" t="s">
        <v>587</v>
      </c>
      <c r="L553" s="15" t="str">
        <f>IF(VLOOKUP(A553,[2]ImportationMaterialProgrammingE!B$3:Y$1048576,24,0)&lt;&gt;"","Sim","Não")</f>
        <v>Não</v>
      </c>
      <c r="M553" s="15" t="str">
        <f>IF(VLOOKUP(A553,[2]ImportationMaterialProgrammingE!B:X,23,0)="DTA TRANSP",VLOOKUP(A553,[2]ImportationMaterialProgrammingE!B:V,21,0),"")</f>
        <v/>
      </c>
      <c r="N553" s="15" t="str">
        <f>IF(VLOOKUP(A553,[2]ImportationMaterialProgrammingE!B:Y,24,0)=0,"",VLOOKUP(A553,[2]ImportationMaterialProgrammingE!B:Y,24,0))</f>
        <v/>
      </c>
      <c r="P553" s="3" t="e">
        <f>#N/A</f>
        <v>#N/A</v>
      </c>
      <c r="S553" s="16" t="str">
        <f>VLOOKUP(A553,[2]ImportationMaterialProgrammingE!B:AN,39,0)</f>
        <v xml:space="preserve">          </v>
      </c>
      <c r="T553" s="22" t="str">
        <f>VLOOKUP(F553,[3]Relatório!$A$1:$AK$65536,29,0)</f>
        <v/>
      </c>
      <c r="U553" s="22" t="s">
        <v>587</v>
      </c>
      <c r="V553" s="17" t="str">
        <f>VLOOKUP(A553,[2]ImportationMaterialProgrammingE!B:F,5,0)</f>
        <v/>
      </c>
      <c r="W553" s="22" t="str">
        <f>VLOOKUP(F553,[3]Relatório!$A$1:$AK$65536,33,0)</f>
        <v/>
      </c>
      <c r="X553" s="1" t="s">
        <v>587</v>
      </c>
      <c r="Y553" s="18" t="e">
        <f>#N/A</f>
        <v>#N/A</v>
      </c>
      <c r="AB553" s="15" t="str">
        <f>VLOOKUP(A553,[2]ImportationMaterialProgrammingE!B:X,23,0)</f>
        <v/>
      </c>
      <c r="AC553" s="1" t="str">
        <f>IF(AB553="DTA TRANSP","",VLOOKUP(A553,[2]ImportationMaterialProgrammingE!$B:$V,21,0))</f>
        <v/>
      </c>
      <c r="AD553" s="1" t="s">
        <v>587</v>
      </c>
      <c r="AE553" s="1" t="e">
        <f>#N/A</f>
        <v>#N/A</v>
      </c>
      <c r="AF553" s="22" t="str">
        <f>VLOOKUP(F553,[3]Relatório!$A$1:$AK$65536,36,0)</f>
        <v/>
      </c>
      <c r="AG553" s="32" t="s">
        <v>587</v>
      </c>
      <c r="AJ553" s="24"/>
      <c r="AK553" s="24"/>
      <c r="AL553" s="24"/>
      <c r="AM553" s="24"/>
    </row>
    <row r="554" spans="1:39" hidden="1" x14ac:dyDescent="0.25">
      <c r="A554" s="34">
        <v>80538129</v>
      </c>
      <c r="B554" s="33">
        <v>1250255089</v>
      </c>
      <c r="C554" s="33" t="s">
        <v>588</v>
      </c>
      <c r="D554" s="15">
        <f>VLOOKUP(C554,[1]CC!D$3:P$20,12,0)</f>
        <v>44639</v>
      </c>
      <c r="E554" s="16" t="e">
        <f>VLOOKUP(A554,[2]ImportationMaterialProgrammingE!B$3:C$1048576,2,0)</f>
        <v>#N/A</v>
      </c>
      <c r="F554" s="16" t="e">
        <v>#N/A</v>
      </c>
      <c r="I554" s="17" t="e">
        <f>#N/A</f>
        <v>#N/A</v>
      </c>
      <c r="J554" s="15" t="e">
        <f>IF(VLOOKUP(A554,[2]ImportationMaterialProgrammingE!B$4:U$1048576,20,0)=0,"",VLOOKUP(A554,[2]ImportationMaterialProgrammingE!B$4:U$1048576,20,0))</f>
        <v>#N/A</v>
      </c>
      <c r="K554" s="15" t="e">
        <v>#N/A</v>
      </c>
      <c r="L554" s="15" t="e">
        <f>IF(VLOOKUP(A554,[2]ImportationMaterialProgrammingE!B$3:Y$1048576,24,0)&lt;&gt;"","Sim","Não")</f>
        <v>#N/A</v>
      </c>
      <c r="M554" s="15" t="e">
        <f>IF(VLOOKUP(A554,[2]ImportationMaterialProgrammingE!B:X,23,0)="DTA TRANSP",VLOOKUP(A554,[2]ImportationMaterialProgrammingE!B:V,21,0),"")</f>
        <v>#N/A</v>
      </c>
      <c r="N554" s="15" t="e">
        <f>IF(VLOOKUP(A554,[2]ImportationMaterialProgrammingE!B:Y,24,0)=0,"",VLOOKUP(A554,[2]ImportationMaterialProgrammingE!B:Y,24,0))</f>
        <v>#N/A</v>
      </c>
      <c r="P554" s="3" t="e">
        <f>#N/A</f>
        <v>#N/A</v>
      </c>
      <c r="S554" s="16" t="e">
        <f>VLOOKUP(A554,[2]ImportationMaterialProgrammingE!B:AN,39,0)</f>
        <v>#N/A</v>
      </c>
      <c r="T554" s="22" t="e">
        <f>VLOOKUP(F554,[3]Relatório!$A$1:$AK$65536,29,0)</f>
        <v>#N/A</v>
      </c>
      <c r="U554" s="22" t="e">
        <v>#N/A</v>
      </c>
      <c r="V554" s="17" t="e">
        <f>VLOOKUP(A554,[2]ImportationMaterialProgrammingE!B:F,5,0)</f>
        <v>#N/A</v>
      </c>
      <c r="W554" s="22" t="e">
        <f>VLOOKUP(F554,[3]Relatório!$A$1:$AK$65536,33,0)</f>
        <v>#N/A</v>
      </c>
      <c r="X554" s="1" t="e">
        <v>#N/A</v>
      </c>
      <c r="Y554" s="18" t="e">
        <f>#N/A</f>
        <v>#N/A</v>
      </c>
      <c r="AB554" s="15" t="e">
        <f>VLOOKUP(A554,[2]ImportationMaterialProgrammingE!B:X,23,0)</f>
        <v>#N/A</v>
      </c>
      <c r="AC554" s="1" t="e">
        <f>IF(AB554="DTA TRANSP","",VLOOKUP(A554,[2]ImportationMaterialProgrammingE!$B:$V,21,0))</f>
        <v>#N/A</v>
      </c>
      <c r="AD554" s="1" t="e">
        <v>#N/A</v>
      </c>
      <c r="AE554" s="1" t="e">
        <f>#N/A</f>
        <v>#N/A</v>
      </c>
      <c r="AF554" s="22" t="e">
        <f>VLOOKUP(F554,[3]Relatório!$A$1:$AK$65536,36,0)</f>
        <v>#N/A</v>
      </c>
      <c r="AG554" s="32" t="e">
        <v>#N/A</v>
      </c>
      <c r="AJ554" s="24"/>
      <c r="AK554" s="24"/>
      <c r="AL554" s="24"/>
      <c r="AM554" s="24"/>
    </row>
    <row r="555" spans="1:39" hidden="1" x14ac:dyDescent="0.25">
      <c r="A555" s="34">
        <v>80538132</v>
      </c>
      <c r="B555" s="33">
        <v>1250255090</v>
      </c>
      <c r="C555" s="33" t="s">
        <v>588</v>
      </c>
      <c r="D555" s="15">
        <f>VLOOKUP(C555,[1]CC!D$3:P$20,12,0)</f>
        <v>44639</v>
      </c>
      <c r="E555" s="16" t="str">
        <f>VLOOKUP(A555,[2]ImportationMaterialProgrammingE!B$3:C$1048576,2,0)</f>
        <v xml:space="preserve">540202411 </v>
      </c>
      <c r="F555" s="40">
        <v>540202411</v>
      </c>
      <c r="I555" s="17" t="e">
        <f>#N/A</f>
        <v>#N/A</v>
      </c>
      <c r="J555" s="15" t="str">
        <f>IF(VLOOKUP(A555,[2]ImportationMaterialProgrammingE!B$4:U$1048576,20,0)=0,"",VLOOKUP(A555,[2]ImportationMaterialProgrammingE!B$4:U$1048576,20,0))</f>
        <v/>
      </c>
      <c r="K555" s="15" t="s">
        <v>587</v>
      </c>
      <c r="L555" s="15" t="str">
        <f>IF(VLOOKUP(A555,[2]ImportationMaterialProgrammingE!B$3:Y$1048576,24,0)&lt;&gt;"","Sim","Não")</f>
        <v>Não</v>
      </c>
      <c r="M555" s="15" t="str">
        <f>IF(VLOOKUP(A555,[2]ImportationMaterialProgrammingE!B:X,23,0)="DTA TRANSP",VLOOKUP(A555,[2]ImportationMaterialProgrammingE!B:V,21,0),"")</f>
        <v/>
      </c>
      <c r="N555" s="15" t="str">
        <f>IF(VLOOKUP(A555,[2]ImportationMaterialProgrammingE!B:Y,24,0)=0,"",VLOOKUP(A555,[2]ImportationMaterialProgrammingE!B:Y,24,0))</f>
        <v/>
      </c>
      <c r="P555" s="3" t="e">
        <f>#N/A</f>
        <v>#N/A</v>
      </c>
      <c r="S555" s="16" t="str">
        <f>VLOOKUP(A555,[2]ImportationMaterialProgrammingE!B:AN,39,0)</f>
        <v xml:space="preserve">          </v>
      </c>
      <c r="T555" s="22" t="str">
        <f>VLOOKUP(F555,[3]Relatório!$A$1:$AK$65536,29,0)</f>
        <v/>
      </c>
      <c r="U555" s="22" t="s">
        <v>587</v>
      </c>
      <c r="V555" s="17" t="str">
        <f>VLOOKUP(A555,[2]ImportationMaterialProgrammingE!B:F,5,0)</f>
        <v/>
      </c>
      <c r="W555" s="22" t="str">
        <f>VLOOKUP(F555,[3]Relatório!$A$1:$AK$65536,33,0)</f>
        <v/>
      </c>
      <c r="X555" s="1" t="s">
        <v>587</v>
      </c>
      <c r="Y555" s="18" t="e">
        <f>#N/A</f>
        <v>#N/A</v>
      </c>
      <c r="AB555" s="15" t="str">
        <f>VLOOKUP(A555,[2]ImportationMaterialProgrammingE!B:X,23,0)</f>
        <v>SBL</v>
      </c>
      <c r="AC555" s="1" t="str">
        <f>IF(AB555="DTA TRANSP","",VLOOKUP(A555,[2]ImportationMaterialProgrammingE!$B:$V,21,0))</f>
        <v/>
      </c>
      <c r="AD555" s="1" t="s">
        <v>587</v>
      </c>
      <c r="AE555" s="1" t="e">
        <f>#N/A</f>
        <v>#N/A</v>
      </c>
      <c r="AF555" s="22" t="str">
        <f>VLOOKUP(F555,[3]Relatório!$A$1:$AK$65536,36,0)</f>
        <v/>
      </c>
      <c r="AG555" s="32" t="s">
        <v>587</v>
      </c>
      <c r="AJ555" s="24"/>
      <c r="AK555" s="24"/>
      <c r="AL555" s="24"/>
      <c r="AM555" s="24"/>
    </row>
    <row r="556" spans="1:39" x14ac:dyDescent="0.25">
      <c r="A556" s="34">
        <v>80538141</v>
      </c>
      <c r="B556" s="33">
        <v>1250255092</v>
      </c>
      <c r="C556" s="33" t="s">
        <v>588</v>
      </c>
      <c r="D556" s="15">
        <f>VLOOKUP(C556,[1]CC!D$3:P$20,12,0)</f>
        <v>44639</v>
      </c>
      <c r="E556" s="16" t="str">
        <f>VLOOKUP(A556,[2]ImportationMaterialProgrammingE!B$3:C$1048576,2,0)</f>
        <v xml:space="preserve">540202536 </v>
      </c>
      <c r="F556" s="40">
        <v>540202536</v>
      </c>
      <c r="I556" s="17" t="e">
        <f>#N/A</f>
        <v>#N/A</v>
      </c>
      <c r="J556" s="15" t="str">
        <f>IF(VLOOKUP(A556,[2]ImportationMaterialProgrammingE!B$4:U$1048576,20,0)=0,"",VLOOKUP(A556,[2]ImportationMaterialProgrammingE!B$4:U$1048576,20,0))</f>
        <v>22/03/2022</v>
      </c>
      <c r="K556" s="15" t="s">
        <v>605</v>
      </c>
      <c r="L556" s="15" t="str">
        <f>IF(VLOOKUP(A556,[2]ImportationMaterialProgrammingE!B$3:Y$1048576,24,0)&lt;&gt;"","Sim","Não")</f>
        <v>Não</v>
      </c>
      <c r="M556" s="15" t="str">
        <f>IF(VLOOKUP(A556,[2]ImportationMaterialProgrammingE!B:X,23,0)="DTA TRANSP",VLOOKUP(A556,[2]ImportationMaterialProgrammingE!B:V,21,0),"")</f>
        <v/>
      </c>
      <c r="N556" s="15" t="str">
        <f>IF(VLOOKUP(A556,[2]ImportationMaterialProgrammingE!B:Y,24,0)=0,"",VLOOKUP(A556,[2]ImportationMaterialProgrammingE!B:Y,24,0))</f>
        <v/>
      </c>
      <c r="P556" s="3" t="e">
        <f>#N/A</f>
        <v>#N/A</v>
      </c>
      <c r="S556" s="16" t="str">
        <f>VLOOKUP(A556,[2]ImportationMaterialProgrammingE!B:AN,39,0)</f>
        <v xml:space="preserve">          </v>
      </c>
      <c r="T556" s="22">
        <f>VLOOKUP(F556,[3]Relatório!$A$1:$AK$65536,29,0)</f>
        <v>44641</v>
      </c>
      <c r="U556" s="22">
        <v>44641</v>
      </c>
      <c r="V556" s="17" t="str">
        <f>VLOOKUP(A556,[2]ImportationMaterialProgrammingE!B:F,5,0)</f>
        <v/>
      </c>
      <c r="W556" s="22">
        <f>VLOOKUP(F556,[3]Relatório!$A$1:$AK$65536,33,0)</f>
        <v>44642</v>
      </c>
      <c r="X556" s="1">
        <v>44642</v>
      </c>
      <c r="Y556" s="18" t="e">
        <f>#N/A</f>
        <v>#N/A</v>
      </c>
      <c r="AB556" s="15" t="str">
        <f>VLOOKUP(A556,[2]ImportationMaterialProgrammingE!B:X,23,0)</f>
        <v/>
      </c>
      <c r="AC556" s="1" t="str">
        <f>IF(AB556="DTA TRANSP","",VLOOKUP(A556,[2]ImportationMaterialProgrammingE!$B:$V,21,0))</f>
        <v/>
      </c>
      <c r="AD556" s="1" t="s">
        <v>587</v>
      </c>
      <c r="AE556" s="1" t="e">
        <f>#N/A</f>
        <v>#N/A</v>
      </c>
      <c r="AF556" s="22">
        <f>VLOOKUP(F556,[3]Relatório!$A$1:$AK$65536,36,0)</f>
        <v>44642</v>
      </c>
      <c r="AG556" s="32">
        <v>44642</v>
      </c>
      <c r="AJ556" s="24"/>
      <c r="AK556" s="24"/>
      <c r="AL556" s="24"/>
      <c r="AM556" s="24"/>
    </row>
    <row r="557" spans="1:39" hidden="1" x14ac:dyDescent="0.25">
      <c r="A557" s="34">
        <v>80538151</v>
      </c>
      <c r="B557" s="33">
        <v>1250255093</v>
      </c>
      <c r="C557" s="33" t="s">
        <v>588</v>
      </c>
      <c r="D557" s="15">
        <f>VLOOKUP(C557,[1]CC!D$3:P$20,12,0)</f>
        <v>44639</v>
      </c>
      <c r="E557" s="16" t="str">
        <f>VLOOKUP(A557,[2]ImportationMaterialProgrammingE!B$3:C$1048576,2,0)</f>
        <v xml:space="preserve">540202412 </v>
      </c>
      <c r="F557" s="40">
        <v>540202412</v>
      </c>
      <c r="I557" s="17" t="e">
        <f>#N/A</f>
        <v>#N/A</v>
      </c>
      <c r="J557" s="15" t="str">
        <f>IF(VLOOKUP(A557,[2]ImportationMaterialProgrammingE!B$4:U$1048576,20,0)=0,"",VLOOKUP(A557,[2]ImportationMaterialProgrammingE!B$4:U$1048576,20,0))</f>
        <v/>
      </c>
      <c r="K557" s="15" t="s">
        <v>587</v>
      </c>
      <c r="L557" s="15" t="str">
        <f>IF(VLOOKUP(A557,[2]ImportationMaterialProgrammingE!B$3:Y$1048576,24,0)&lt;&gt;"","Sim","Não")</f>
        <v>Não</v>
      </c>
      <c r="M557" s="15" t="str">
        <f>IF(VLOOKUP(A557,[2]ImportationMaterialProgrammingE!B:X,23,0)="DTA TRANSP",VLOOKUP(A557,[2]ImportationMaterialProgrammingE!B:V,21,0),"")</f>
        <v/>
      </c>
      <c r="N557" s="15" t="str">
        <f>IF(VLOOKUP(A557,[2]ImportationMaterialProgrammingE!B:Y,24,0)=0,"",VLOOKUP(A557,[2]ImportationMaterialProgrammingE!B:Y,24,0))</f>
        <v/>
      </c>
      <c r="P557" s="3" t="e">
        <f>#N/A</f>
        <v>#N/A</v>
      </c>
      <c r="S557" s="16" t="str">
        <f>VLOOKUP(A557,[2]ImportationMaterialProgrammingE!B:AN,39,0)</f>
        <v xml:space="preserve">          </v>
      </c>
      <c r="T557" s="22" t="str">
        <f>VLOOKUP(F557,[3]Relatório!$A$1:$AK$65536,29,0)</f>
        <v/>
      </c>
      <c r="U557" s="22" t="s">
        <v>587</v>
      </c>
      <c r="V557" s="17" t="str">
        <f>VLOOKUP(A557,[2]ImportationMaterialProgrammingE!B:F,5,0)</f>
        <v/>
      </c>
      <c r="W557" s="22" t="str">
        <f>VLOOKUP(F557,[3]Relatório!$A$1:$AK$65536,33,0)</f>
        <v/>
      </c>
      <c r="X557" s="1" t="s">
        <v>587</v>
      </c>
      <c r="Y557" s="18" t="e">
        <f>#N/A</f>
        <v>#N/A</v>
      </c>
      <c r="AB557" s="15" t="str">
        <f>VLOOKUP(A557,[2]ImportationMaterialProgrammingE!B:X,23,0)</f>
        <v/>
      </c>
      <c r="AC557" s="1" t="str">
        <f>IF(AB557="DTA TRANSP","",VLOOKUP(A557,[2]ImportationMaterialProgrammingE!$B:$V,21,0))</f>
        <v/>
      </c>
      <c r="AD557" s="1" t="s">
        <v>587</v>
      </c>
      <c r="AE557" s="1" t="e">
        <f>#N/A</f>
        <v>#N/A</v>
      </c>
      <c r="AF557" s="22" t="str">
        <f>VLOOKUP(F557,[3]Relatório!$A$1:$AK$65536,36,0)</f>
        <v/>
      </c>
      <c r="AG557" s="32" t="s">
        <v>587</v>
      </c>
      <c r="AJ557" s="24"/>
      <c r="AK557" s="24"/>
      <c r="AL557" s="24"/>
      <c r="AM557" s="24"/>
    </row>
    <row r="558" spans="1:39" hidden="1" x14ac:dyDescent="0.25">
      <c r="A558" s="34">
        <v>80538152</v>
      </c>
      <c r="B558" s="33">
        <v>1250255095</v>
      </c>
      <c r="C558" s="33" t="s">
        <v>588</v>
      </c>
      <c r="D558" s="15">
        <f>VLOOKUP(C558,[1]CC!D$3:P$20,12,0)</f>
        <v>44639</v>
      </c>
      <c r="E558" s="16" t="str">
        <f>VLOOKUP(A558,[2]ImportationMaterialProgrammingE!B$3:C$1048576,2,0)</f>
        <v xml:space="preserve">540202413 </v>
      </c>
      <c r="F558" s="40">
        <v>540202413</v>
      </c>
      <c r="I558" s="17" t="e">
        <f>#N/A</f>
        <v>#N/A</v>
      </c>
      <c r="J558" s="15" t="str">
        <f>IF(VLOOKUP(A558,[2]ImportationMaterialProgrammingE!B$4:U$1048576,20,0)=0,"",VLOOKUP(A558,[2]ImportationMaterialProgrammingE!B$4:U$1048576,20,0))</f>
        <v/>
      </c>
      <c r="K558" s="15" t="s">
        <v>587</v>
      </c>
      <c r="L558" s="15" t="str">
        <f>IF(VLOOKUP(A558,[2]ImportationMaterialProgrammingE!B$3:Y$1048576,24,0)&lt;&gt;"","Sim","Não")</f>
        <v>Não</v>
      </c>
      <c r="M558" s="15" t="str">
        <f>IF(VLOOKUP(A558,[2]ImportationMaterialProgrammingE!B:X,23,0)="DTA TRANSP",VLOOKUP(A558,[2]ImportationMaterialProgrammingE!B:V,21,0),"")</f>
        <v/>
      </c>
      <c r="N558" s="15" t="str">
        <f>IF(VLOOKUP(A558,[2]ImportationMaterialProgrammingE!B:Y,24,0)=0,"",VLOOKUP(A558,[2]ImportationMaterialProgrammingE!B:Y,24,0))</f>
        <v/>
      </c>
      <c r="P558" s="3" t="e">
        <f>#N/A</f>
        <v>#N/A</v>
      </c>
      <c r="S558" s="16" t="str">
        <f>VLOOKUP(A558,[2]ImportationMaterialProgrammingE!B:AN,39,0)</f>
        <v xml:space="preserve">          </v>
      </c>
      <c r="T558" s="22" t="str">
        <f>VLOOKUP(F558,[3]Relatório!$A$1:$AK$65536,29,0)</f>
        <v/>
      </c>
      <c r="U558" s="22" t="s">
        <v>587</v>
      </c>
      <c r="V558" s="17" t="str">
        <f>VLOOKUP(A558,[2]ImportationMaterialProgrammingE!B:F,5,0)</f>
        <v/>
      </c>
      <c r="W558" s="22" t="str">
        <f>VLOOKUP(F558,[3]Relatório!$A$1:$AK$65536,33,0)</f>
        <v/>
      </c>
      <c r="X558" s="1" t="s">
        <v>587</v>
      </c>
      <c r="Y558" s="18" t="e">
        <f>#N/A</f>
        <v>#N/A</v>
      </c>
      <c r="AB558" s="15" t="str">
        <f>VLOOKUP(A558,[2]ImportationMaterialProgrammingE!B:X,23,0)</f>
        <v/>
      </c>
      <c r="AC558" s="1" t="str">
        <f>IF(AB558="DTA TRANSP","",VLOOKUP(A558,[2]ImportationMaterialProgrammingE!$B:$V,21,0))</f>
        <v/>
      </c>
      <c r="AD558" s="1" t="s">
        <v>587</v>
      </c>
      <c r="AE558" s="1" t="e">
        <f>#N/A</f>
        <v>#N/A</v>
      </c>
      <c r="AF558" s="22" t="str">
        <f>VLOOKUP(F558,[3]Relatório!$A$1:$AK$65536,36,0)</f>
        <v/>
      </c>
      <c r="AG558" s="32" t="s">
        <v>587</v>
      </c>
      <c r="AJ558" s="24"/>
      <c r="AK558" s="24"/>
      <c r="AL558" s="24"/>
      <c r="AM558" s="24"/>
    </row>
    <row r="559" spans="1:39" hidden="1" x14ac:dyDescent="0.25">
      <c r="A559" s="34">
        <v>80538153</v>
      </c>
      <c r="B559" s="33">
        <v>1250255091</v>
      </c>
      <c r="C559" s="33" t="s">
        <v>588</v>
      </c>
      <c r="D559" s="15">
        <f>VLOOKUP(C559,[1]CC!D$3:P$20,12,0)</f>
        <v>44639</v>
      </c>
      <c r="E559" s="16" t="str">
        <f>VLOOKUP(A559,[2]ImportationMaterialProgrammingE!B$3:C$1048576,2,0)</f>
        <v xml:space="preserve">540202415 </v>
      </c>
      <c r="F559" s="40">
        <v>540202415</v>
      </c>
      <c r="I559" s="17" t="e">
        <f>#N/A</f>
        <v>#N/A</v>
      </c>
      <c r="J559" s="15" t="str">
        <f>IF(VLOOKUP(A559,[2]ImportationMaterialProgrammingE!B$4:U$1048576,20,0)=0,"",VLOOKUP(A559,[2]ImportationMaterialProgrammingE!B$4:U$1048576,20,0))</f>
        <v/>
      </c>
      <c r="K559" s="15" t="s">
        <v>587</v>
      </c>
      <c r="L559" s="15" t="str">
        <f>IF(VLOOKUP(A559,[2]ImportationMaterialProgrammingE!B$3:Y$1048576,24,0)&lt;&gt;"","Sim","Não")</f>
        <v>Não</v>
      </c>
      <c r="M559" s="15" t="str">
        <f>IF(VLOOKUP(A559,[2]ImportationMaterialProgrammingE!B:X,23,0)="DTA TRANSP",VLOOKUP(A559,[2]ImportationMaterialProgrammingE!B:V,21,0),"")</f>
        <v/>
      </c>
      <c r="N559" s="15" t="str">
        <f>IF(VLOOKUP(A559,[2]ImportationMaterialProgrammingE!B:Y,24,0)=0,"",VLOOKUP(A559,[2]ImportationMaterialProgrammingE!B:Y,24,0))</f>
        <v/>
      </c>
      <c r="P559" s="3" t="e">
        <f>#N/A</f>
        <v>#N/A</v>
      </c>
      <c r="S559" s="16" t="str">
        <f>VLOOKUP(A559,[2]ImportationMaterialProgrammingE!B:AN,39,0)</f>
        <v xml:space="preserve">          </v>
      </c>
      <c r="T559" s="22" t="str">
        <f>VLOOKUP(F559,[3]Relatório!$A$1:$AK$65536,29,0)</f>
        <v/>
      </c>
      <c r="U559" s="22" t="s">
        <v>587</v>
      </c>
      <c r="V559" s="17" t="str">
        <f>VLOOKUP(A559,[2]ImportationMaterialProgrammingE!B:F,5,0)</f>
        <v/>
      </c>
      <c r="W559" s="22" t="str">
        <f>VLOOKUP(F559,[3]Relatório!$A$1:$AK$65536,33,0)</f>
        <v/>
      </c>
      <c r="X559" s="1" t="s">
        <v>587</v>
      </c>
      <c r="Y559" s="18" t="e">
        <f>#N/A</f>
        <v>#N/A</v>
      </c>
      <c r="AB559" s="15" t="str">
        <f>VLOOKUP(A559,[2]ImportationMaterialProgrammingE!B:X,23,0)</f>
        <v>SBL</v>
      </c>
      <c r="AC559" s="1" t="str">
        <f>IF(AB559="DTA TRANSP","",VLOOKUP(A559,[2]ImportationMaterialProgrammingE!$B:$V,21,0))</f>
        <v/>
      </c>
      <c r="AD559" s="1" t="s">
        <v>587</v>
      </c>
      <c r="AE559" s="1" t="e">
        <f>#N/A</f>
        <v>#N/A</v>
      </c>
      <c r="AF559" s="22" t="str">
        <f>VLOOKUP(F559,[3]Relatório!$A$1:$AK$65536,36,0)</f>
        <v/>
      </c>
      <c r="AG559" s="32" t="s">
        <v>587</v>
      </c>
      <c r="AJ559" s="24"/>
      <c r="AK559" s="24"/>
      <c r="AL559" s="24"/>
      <c r="AM559" s="24"/>
    </row>
    <row r="560" spans="1:39" hidden="1" x14ac:dyDescent="0.25">
      <c r="A560" s="34">
        <v>80538154</v>
      </c>
      <c r="B560" s="33">
        <v>1250255094</v>
      </c>
      <c r="C560" s="33" t="s">
        <v>588</v>
      </c>
      <c r="D560" s="15">
        <f>VLOOKUP(C560,[1]CC!D$3:P$20,12,0)</f>
        <v>44639</v>
      </c>
      <c r="E560" s="16" t="str">
        <f>VLOOKUP(A560,[2]ImportationMaterialProgrammingE!B$3:C$1048576,2,0)</f>
        <v xml:space="preserve">540202416 </v>
      </c>
      <c r="F560" s="40">
        <v>540202416</v>
      </c>
      <c r="I560" s="17" t="e">
        <f>#N/A</f>
        <v>#N/A</v>
      </c>
      <c r="J560" s="15" t="str">
        <f>IF(VLOOKUP(A560,[2]ImportationMaterialProgrammingE!B$4:U$1048576,20,0)=0,"",VLOOKUP(A560,[2]ImportationMaterialProgrammingE!B$4:U$1048576,20,0))</f>
        <v/>
      </c>
      <c r="K560" s="15" t="s">
        <v>587</v>
      </c>
      <c r="L560" s="15" t="str">
        <f>IF(VLOOKUP(A560,[2]ImportationMaterialProgrammingE!B$3:Y$1048576,24,0)&lt;&gt;"","Sim","Não")</f>
        <v>Não</v>
      </c>
      <c r="M560" s="15" t="str">
        <f>IF(VLOOKUP(A560,[2]ImportationMaterialProgrammingE!B:X,23,0)="DTA TRANSP",VLOOKUP(A560,[2]ImportationMaterialProgrammingE!B:V,21,0),"")</f>
        <v/>
      </c>
      <c r="N560" s="15" t="str">
        <f>IF(VLOOKUP(A560,[2]ImportationMaterialProgrammingE!B:Y,24,0)=0,"",VLOOKUP(A560,[2]ImportationMaterialProgrammingE!B:Y,24,0))</f>
        <v/>
      </c>
      <c r="P560" s="3" t="e">
        <f>#N/A</f>
        <v>#N/A</v>
      </c>
      <c r="S560" s="16" t="str">
        <f>VLOOKUP(A560,[2]ImportationMaterialProgrammingE!B:AN,39,0)</f>
        <v xml:space="preserve">          </v>
      </c>
      <c r="T560" s="22" t="str">
        <f>VLOOKUP(F560,[3]Relatório!$A$1:$AK$65536,29,0)</f>
        <v/>
      </c>
      <c r="U560" s="22" t="s">
        <v>587</v>
      </c>
      <c r="V560" s="17" t="str">
        <f>VLOOKUP(A560,[2]ImportationMaterialProgrammingE!B:F,5,0)</f>
        <v/>
      </c>
      <c r="W560" s="22" t="str">
        <f>VLOOKUP(F560,[3]Relatório!$A$1:$AK$65536,33,0)</f>
        <v/>
      </c>
      <c r="X560" s="1" t="s">
        <v>587</v>
      </c>
      <c r="Y560" s="18" t="e">
        <f>#N/A</f>
        <v>#N/A</v>
      </c>
      <c r="AB560" s="15" t="str">
        <f>VLOOKUP(A560,[2]ImportationMaterialProgrammingE!B:X,23,0)</f>
        <v>SBL</v>
      </c>
      <c r="AC560" s="1" t="str">
        <f>IF(AB560="DTA TRANSP","",VLOOKUP(A560,[2]ImportationMaterialProgrammingE!$B:$V,21,0))</f>
        <v/>
      </c>
      <c r="AD560" s="1" t="s">
        <v>587</v>
      </c>
      <c r="AE560" s="1" t="e">
        <f>#N/A</f>
        <v>#N/A</v>
      </c>
      <c r="AF560" s="22" t="str">
        <f>VLOOKUP(F560,[3]Relatório!$A$1:$AK$65536,36,0)</f>
        <v/>
      </c>
      <c r="AG560" s="32" t="s">
        <v>587</v>
      </c>
      <c r="AJ560" s="24"/>
      <c r="AK560" s="24"/>
      <c r="AL560" s="24"/>
      <c r="AM560" s="24"/>
    </row>
    <row r="561" spans="1:39" hidden="1" x14ac:dyDescent="0.25">
      <c r="A561" s="34">
        <v>80538175</v>
      </c>
      <c r="B561" s="33">
        <v>1250255096</v>
      </c>
      <c r="C561" s="33" t="s">
        <v>588</v>
      </c>
      <c r="D561" s="15">
        <f>VLOOKUP(C561,[1]CC!D$3:P$20,12,0)</f>
        <v>44639</v>
      </c>
      <c r="E561" s="16" t="e">
        <f>VLOOKUP(A561,[2]ImportationMaterialProgrammingE!B$3:C$1048576,2,0)</f>
        <v>#N/A</v>
      </c>
      <c r="F561" s="16" t="e">
        <v>#N/A</v>
      </c>
      <c r="I561" s="17" t="e">
        <f>#N/A</f>
        <v>#N/A</v>
      </c>
      <c r="J561" s="15" t="e">
        <f>IF(VLOOKUP(A561,[2]ImportationMaterialProgrammingE!B$4:U$1048576,20,0)=0,"",VLOOKUP(A561,[2]ImportationMaterialProgrammingE!B$4:U$1048576,20,0))</f>
        <v>#N/A</v>
      </c>
      <c r="K561" s="15" t="e">
        <v>#N/A</v>
      </c>
      <c r="L561" s="15" t="e">
        <f>IF(VLOOKUP(A561,[2]ImportationMaterialProgrammingE!B$3:Y$1048576,24,0)&lt;&gt;"","Sim","Não")</f>
        <v>#N/A</v>
      </c>
      <c r="M561" s="15" t="e">
        <f>IF(VLOOKUP(A561,[2]ImportationMaterialProgrammingE!B:X,23,0)="DTA TRANSP",VLOOKUP(A561,[2]ImportationMaterialProgrammingE!B:V,21,0),"")</f>
        <v>#N/A</v>
      </c>
      <c r="N561" s="15" t="e">
        <f>IF(VLOOKUP(A561,[2]ImportationMaterialProgrammingE!B:Y,24,0)=0,"",VLOOKUP(A561,[2]ImportationMaterialProgrammingE!B:Y,24,0))</f>
        <v>#N/A</v>
      </c>
      <c r="P561" s="3" t="e">
        <f>#N/A</f>
        <v>#N/A</v>
      </c>
      <c r="S561" s="16" t="e">
        <f>VLOOKUP(A561,[2]ImportationMaterialProgrammingE!B:AN,39,0)</f>
        <v>#N/A</v>
      </c>
      <c r="T561" s="22" t="e">
        <f>VLOOKUP(F561,[3]Relatório!$A$1:$AK$65536,29,0)</f>
        <v>#N/A</v>
      </c>
      <c r="U561" s="22" t="e">
        <v>#N/A</v>
      </c>
      <c r="V561" s="17" t="e">
        <f>VLOOKUP(A561,[2]ImportationMaterialProgrammingE!B:F,5,0)</f>
        <v>#N/A</v>
      </c>
      <c r="W561" s="22" t="e">
        <f>VLOOKUP(F561,[3]Relatório!$A$1:$AK$65536,33,0)</f>
        <v>#N/A</v>
      </c>
      <c r="X561" s="1" t="e">
        <v>#N/A</v>
      </c>
      <c r="Y561" s="18" t="e">
        <f>#N/A</f>
        <v>#N/A</v>
      </c>
      <c r="AB561" s="15" t="e">
        <f>VLOOKUP(A561,[2]ImportationMaterialProgrammingE!B:X,23,0)</f>
        <v>#N/A</v>
      </c>
      <c r="AC561" s="1" t="e">
        <f>IF(AB561="DTA TRANSP","",VLOOKUP(A561,[2]ImportationMaterialProgrammingE!$B:$V,21,0))</f>
        <v>#N/A</v>
      </c>
      <c r="AD561" s="1" t="e">
        <v>#N/A</v>
      </c>
      <c r="AE561" s="1" t="e">
        <f>#N/A</f>
        <v>#N/A</v>
      </c>
      <c r="AF561" s="22" t="e">
        <f>VLOOKUP(F561,[3]Relatório!$A$1:$AK$65536,36,0)</f>
        <v>#N/A</v>
      </c>
      <c r="AG561" s="32" t="e">
        <v>#N/A</v>
      </c>
      <c r="AJ561" s="24"/>
      <c r="AK561" s="24"/>
      <c r="AL561" s="24"/>
      <c r="AM561" s="24"/>
    </row>
    <row r="562" spans="1:39" hidden="1" x14ac:dyDescent="0.25">
      <c r="A562" s="34">
        <v>80538186</v>
      </c>
      <c r="B562" s="33">
        <v>1250255097</v>
      </c>
      <c r="C562" s="33" t="s">
        <v>588</v>
      </c>
      <c r="D562" s="15">
        <f>VLOOKUP(C562,[1]CC!D$3:P$20,12,0)</f>
        <v>44639</v>
      </c>
      <c r="E562" s="16" t="e">
        <f>VLOOKUP(A562,[2]ImportationMaterialProgrammingE!B$3:C$1048576,2,0)</f>
        <v>#N/A</v>
      </c>
      <c r="F562" s="16" t="e">
        <v>#N/A</v>
      </c>
      <c r="I562" s="17" t="e">
        <f>#N/A</f>
        <v>#N/A</v>
      </c>
      <c r="J562" s="15" t="e">
        <f>IF(VLOOKUP(A562,[2]ImportationMaterialProgrammingE!B$4:U$1048576,20,0)=0,"",VLOOKUP(A562,[2]ImportationMaterialProgrammingE!B$4:U$1048576,20,0))</f>
        <v>#N/A</v>
      </c>
      <c r="K562" s="15" t="e">
        <v>#N/A</v>
      </c>
      <c r="L562" s="15" t="e">
        <f>IF(VLOOKUP(A562,[2]ImportationMaterialProgrammingE!B$3:Y$1048576,24,0)&lt;&gt;"","Sim","Não")</f>
        <v>#N/A</v>
      </c>
      <c r="M562" s="15" t="e">
        <f>IF(VLOOKUP(A562,[2]ImportationMaterialProgrammingE!B:X,23,0)="DTA TRANSP",VLOOKUP(A562,[2]ImportationMaterialProgrammingE!B:V,21,0),"")</f>
        <v>#N/A</v>
      </c>
      <c r="N562" s="15" t="e">
        <f>IF(VLOOKUP(A562,[2]ImportationMaterialProgrammingE!B:Y,24,0)=0,"",VLOOKUP(A562,[2]ImportationMaterialProgrammingE!B:Y,24,0))</f>
        <v>#N/A</v>
      </c>
      <c r="P562" s="3" t="e">
        <f>#N/A</f>
        <v>#N/A</v>
      </c>
      <c r="S562" s="16" t="e">
        <f>VLOOKUP(A562,[2]ImportationMaterialProgrammingE!B:AN,39,0)</f>
        <v>#N/A</v>
      </c>
      <c r="T562" s="22" t="e">
        <f>VLOOKUP(F562,[3]Relatório!$A$1:$AK$65536,29,0)</f>
        <v>#N/A</v>
      </c>
      <c r="U562" s="22" t="e">
        <v>#N/A</v>
      </c>
      <c r="V562" s="17" t="e">
        <f>VLOOKUP(A562,[2]ImportationMaterialProgrammingE!B:F,5,0)</f>
        <v>#N/A</v>
      </c>
      <c r="W562" s="22" t="e">
        <f>VLOOKUP(F562,[3]Relatório!$A$1:$AK$65536,33,0)</f>
        <v>#N/A</v>
      </c>
      <c r="X562" s="1" t="e">
        <v>#N/A</v>
      </c>
      <c r="Y562" s="18" t="e">
        <f>#N/A</f>
        <v>#N/A</v>
      </c>
      <c r="AB562" s="15" t="e">
        <f>VLOOKUP(A562,[2]ImportationMaterialProgrammingE!B:X,23,0)</f>
        <v>#N/A</v>
      </c>
      <c r="AC562" s="1" t="e">
        <f>IF(AB562="DTA TRANSP","",VLOOKUP(A562,[2]ImportationMaterialProgrammingE!$B:$V,21,0))</f>
        <v>#N/A</v>
      </c>
      <c r="AD562" s="1" t="e">
        <v>#N/A</v>
      </c>
      <c r="AE562" s="1" t="e">
        <f>#N/A</f>
        <v>#N/A</v>
      </c>
      <c r="AF562" s="22" t="e">
        <f>VLOOKUP(F562,[3]Relatório!$A$1:$AK$65536,36,0)</f>
        <v>#N/A</v>
      </c>
      <c r="AG562" s="32" t="e">
        <v>#N/A</v>
      </c>
      <c r="AJ562" s="24"/>
      <c r="AK562" s="24"/>
      <c r="AL562" s="24"/>
      <c r="AM562" s="24"/>
    </row>
    <row r="563" spans="1:39" hidden="1" x14ac:dyDescent="0.25">
      <c r="A563" s="34">
        <v>80538200</v>
      </c>
      <c r="B563" s="33">
        <v>1250255102</v>
      </c>
      <c r="C563" s="33" t="s">
        <v>588</v>
      </c>
      <c r="D563" s="15">
        <f>VLOOKUP(C563,[1]CC!D$3:P$20,12,0)</f>
        <v>44639</v>
      </c>
      <c r="E563" s="16" t="str">
        <f>VLOOKUP(A563,[2]ImportationMaterialProgrammingE!B$3:C$1048576,2,0)</f>
        <v xml:space="preserve">540202418 </v>
      </c>
      <c r="F563" s="40">
        <v>540202418</v>
      </c>
      <c r="I563" s="17" t="e">
        <f>#N/A</f>
        <v>#N/A</v>
      </c>
      <c r="J563" s="15" t="str">
        <f>IF(VLOOKUP(A563,[2]ImportationMaterialProgrammingE!B$4:U$1048576,20,0)=0,"",VLOOKUP(A563,[2]ImportationMaterialProgrammingE!B$4:U$1048576,20,0))</f>
        <v>23/03/2022</v>
      </c>
      <c r="K563" s="15" t="s">
        <v>626</v>
      </c>
      <c r="L563" s="15" t="str">
        <f>IF(VLOOKUP(A563,[2]ImportationMaterialProgrammingE!B$3:Y$1048576,24,0)&lt;&gt;"","Sim","Não")</f>
        <v>Não</v>
      </c>
      <c r="M563" s="15" t="str">
        <f>IF(VLOOKUP(A563,[2]ImportationMaterialProgrammingE!B:X,23,0)="DTA TRANSP",VLOOKUP(A563,[2]ImportationMaterialProgrammingE!B:V,21,0),"")</f>
        <v/>
      </c>
      <c r="N563" s="15" t="str">
        <f>IF(VLOOKUP(A563,[2]ImportationMaterialProgrammingE!B:Y,24,0)=0,"",VLOOKUP(A563,[2]ImportationMaterialProgrammingE!B:Y,24,0))</f>
        <v/>
      </c>
      <c r="P563" s="3" t="e">
        <f>#N/A</f>
        <v>#N/A</v>
      </c>
      <c r="S563" s="16" t="str">
        <f>VLOOKUP(A563,[2]ImportationMaterialProgrammingE!B:AN,39,0)</f>
        <v xml:space="preserve">          </v>
      </c>
      <c r="T563" s="22" t="str">
        <f>VLOOKUP(F563,[3]Relatório!$A$1:$AK$65536,29,0)</f>
        <v/>
      </c>
      <c r="U563" s="22" t="s">
        <v>587</v>
      </c>
      <c r="V563" s="17" t="str">
        <f>VLOOKUP(A563,[2]ImportationMaterialProgrammingE!B:F,5,0)</f>
        <v/>
      </c>
      <c r="W563" s="22" t="str">
        <f>VLOOKUP(F563,[3]Relatório!$A$1:$AK$65536,33,0)</f>
        <v/>
      </c>
      <c r="X563" s="1" t="s">
        <v>587</v>
      </c>
      <c r="Y563" s="18" t="e">
        <f>#N/A</f>
        <v>#N/A</v>
      </c>
      <c r="AB563" s="15" t="str">
        <f>VLOOKUP(A563,[2]ImportationMaterialProgrammingE!B:X,23,0)</f>
        <v/>
      </c>
      <c r="AC563" s="1" t="str">
        <f>IF(AB563="DTA TRANSP","",VLOOKUP(A563,[2]ImportationMaterialProgrammingE!$B:$V,21,0))</f>
        <v/>
      </c>
      <c r="AD563" s="1" t="s">
        <v>587</v>
      </c>
      <c r="AE563" s="1" t="e">
        <f>#N/A</f>
        <v>#N/A</v>
      </c>
      <c r="AF563" s="22" t="str">
        <f>VLOOKUP(F563,[3]Relatório!$A$1:$AK$65536,36,0)</f>
        <v/>
      </c>
      <c r="AG563" s="32" t="s">
        <v>587</v>
      </c>
      <c r="AJ563" s="24"/>
      <c r="AK563" s="24"/>
      <c r="AL563" s="24"/>
      <c r="AM563" s="24"/>
    </row>
    <row r="564" spans="1:39" hidden="1" x14ac:dyDescent="0.25">
      <c r="A564" s="34">
        <v>80538201</v>
      </c>
      <c r="B564" s="33">
        <v>1250255100</v>
      </c>
      <c r="C564" s="33" t="s">
        <v>588</v>
      </c>
      <c r="D564" s="15">
        <f>VLOOKUP(C564,[1]CC!D$3:P$20,12,0)</f>
        <v>44639</v>
      </c>
      <c r="E564" s="16" t="str">
        <f>VLOOKUP(A564,[2]ImportationMaterialProgrammingE!B$3:C$1048576,2,0)</f>
        <v xml:space="preserve">540202426 </v>
      </c>
      <c r="F564" s="40">
        <v>540202426</v>
      </c>
      <c r="I564" s="17" t="e">
        <f>#N/A</f>
        <v>#N/A</v>
      </c>
      <c r="J564" s="15" t="str">
        <f>IF(VLOOKUP(A564,[2]ImportationMaterialProgrammingE!B$4:U$1048576,20,0)=0,"",VLOOKUP(A564,[2]ImportationMaterialProgrammingE!B$4:U$1048576,20,0))</f>
        <v/>
      </c>
      <c r="K564" s="15" t="s">
        <v>587</v>
      </c>
      <c r="L564" s="15" t="str">
        <f>IF(VLOOKUP(A564,[2]ImportationMaterialProgrammingE!B$3:Y$1048576,24,0)&lt;&gt;"","Sim","Não")</f>
        <v>Não</v>
      </c>
      <c r="M564" s="15" t="str">
        <f>IF(VLOOKUP(A564,[2]ImportationMaterialProgrammingE!B:X,23,0)="DTA TRANSP",VLOOKUP(A564,[2]ImportationMaterialProgrammingE!B:V,21,0),"")</f>
        <v/>
      </c>
      <c r="N564" s="15" t="str">
        <f>IF(VLOOKUP(A564,[2]ImportationMaterialProgrammingE!B:Y,24,0)=0,"",VLOOKUP(A564,[2]ImportationMaterialProgrammingE!B:Y,24,0))</f>
        <v/>
      </c>
      <c r="P564" s="3" t="e">
        <f>#N/A</f>
        <v>#N/A</v>
      </c>
      <c r="S564" s="16" t="str">
        <f>VLOOKUP(A564,[2]ImportationMaterialProgrammingE!B:AN,39,0)</f>
        <v xml:space="preserve">          </v>
      </c>
      <c r="T564" s="22" t="str">
        <f>VLOOKUP(F564,[3]Relatório!$A$1:$AK$65536,29,0)</f>
        <v/>
      </c>
      <c r="U564" s="22" t="s">
        <v>587</v>
      </c>
      <c r="V564" s="17" t="str">
        <f>VLOOKUP(A564,[2]ImportationMaterialProgrammingE!B:F,5,0)</f>
        <v/>
      </c>
      <c r="W564" s="22" t="str">
        <f>VLOOKUP(F564,[3]Relatório!$A$1:$AK$65536,33,0)</f>
        <v/>
      </c>
      <c r="X564" s="1" t="s">
        <v>587</v>
      </c>
      <c r="Y564" s="18" t="e">
        <f>#N/A</f>
        <v>#N/A</v>
      </c>
      <c r="AB564" s="15" t="str">
        <f>VLOOKUP(A564,[2]ImportationMaterialProgrammingE!B:X,23,0)</f>
        <v>SBL</v>
      </c>
      <c r="AC564" s="1" t="str">
        <f>IF(AB564="DTA TRANSP","",VLOOKUP(A564,[2]ImportationMaterialProgrammingE!$B:$V,21,0))</f>
        <v/>
      </c>
      <c r="AD564" s="1" t="s">
        <v>587</v>
      </c>
      <c r="AE564" s="1" t="e">
        <f>#N/A</f>
        <v>#N/A</v>
      </c>
      <c r="AF564" s="22" t="str">
        <f>VLOOKUP(F564,[3]Relatório!$A$1:$AK$65536,36,0)</f>
        <v/>
      </c>
      <c r="AG564" s="32" t="s">
        <v>587</v>
      </c>
      <c r="AJ564" s="24"/>
      <c r="AK564" s="24"/>
      <c r="AL564" s="24"/>
      <c r="AM564" s="24"/>
    </row>
    <row r="565" spans="1:39" hidden="1" x14ac:dyDescent="0.25">
      <c r="A565" s="34">
        <v>80538202</v>
      </c>
      <c r="B565" s="33">
        <v>1250255099</v>
      </c>
      <c r="C565" s="33" t="s">
        <v>588</v>
      </c>
      <c r="D565" s="15">
        <f>VLOOKUP(C565,[1]CC!D$3:P$20,12,0)</f>
        <v>44639</v>
      </c>
      <c r="E565" s="16" t="str">
        <f>VLOOKUP(A565,[2]ImportationMaterialProgrammingE!B$3:C$1048576,2,0)</f>
        <v xml:space="preserve">540202424 </v>
      </c>
      <c r="F565" s="40">
        <v>540202424</v>
      </c>
      <c r="I565" s="17" t="e">
        <f>#N/A</f>
        <v>#N/A</v>
      </c>
      <c r="J565" s="15" t="str">
        <f>IF(VLOOKUP(A565,[2]ImportationMaterialProgrammingE!B$4:U$1048576,20,0)=0,"",VLOOKUP(A565,[2]ImportationMaterialProgrammingE!B$4:U$1048576,20,0))</f>
        <v/>
      </c>
      <c r="K565" s="15" t="s">
        <v>587</v>
      </c>
      <c r="L565" s="15" t="str">
        <f>IF(VLOOKUP(A565,[2]ImportationMaterialProgrammingE!B$3:Y$1048576,24,0)&lt;&gt;"","Sim","Não")</f>
        <v>Não</v>
      </c>
      <c r="M565" s="15" t="str">
        <f>IF(VLOOKUP(A565,[2]ImportationMaterialProgrammingE!B:X,23,0)="DTA TRANSP",VLOOKUP(A565,[2]ImportationMaterialProgrammingE!B:V,21,0),"")</f>
        <v/>
      </c>
      <c r="N565" s="15" t="str">
        <f>IF(VLOOKUP(A565,[2]ImportationMaterialProgrammingE!B:Y,24,0)=0,"",VLOOKUP(A565,[2]ImportationMaterialProgrammingE!B:Y,24,0))</f>
        <v/>
      </c>
      <c r="P565" s="3" t="e">
        <f>#N/A</f>
        <v>#N/A</v>
      </c>
      <c r="S565" s="16" t="str">
        <f>VLOOKUP(A565,[2]ImportationMaterialProgrammingE!B:AN,39,0)</f>
        <v xml:space="preserve">          </v>
      </c>
      <c r="T565" s="22" t="str">
        <f>VLOOKUP(F565,[3]Relatório!$A$1:$AK$65536,29,0)</f>
        <v/>
      </c>
      <c r="U565" s="22" t="s">
        <v>587</v>
      </c>
      <c r="V565" s="17" t="str">
        <f>VLOOKUP(A565,[2]ImportationMaterialProgrammingE!B:F,5,0)</f>
        <v/>
      </c>
      <c r="W565" s="22" t="str">
        <f>VLOOKUP(F565,[3]Relatório!$A$1:$AK$65536,33,0)</f>
        <v/>
      </c>
      <c r="X565" s="1" t="s">
        <v>587</v>
      </c>
      <c r="Y565" s="18" t="e">
        <f>#N/A</f>
        <v>#N/A</v>
      </c>
      <c r="AB565" s="15" t="str">
        <f>VLOOKUP(A565,[2]ImportationMaterialProgrammingE!B:X,23,0)</f>
        <v>SBL</v>
      </c>
      <c r="AC565" s="1" t="str">
        <f>IF(AB565="DTA TRANSP","",VLOOKUP(A565,[2]ImportationMaterialProgrammingE!$B:$V,21,0))</f>
        <v/>
      </c>
      <c r="AD565" s="1" t="s">
        <v>587</v>
      </c>
      <c r="AE565" s="1" t="e">
        <f>#N/A</f>
        <v>#N/A</v>
      </c>
      <c r="AF565" s="22" t="str">
        <f>VLOOKUP(F565,[3]Relatório!$A$1:$AK$65536,36,0)</f>
        <v/>
      </c>
      <c r="AG565" s="32" t="s">
        <v>587</v>
      </c>
      <c r="AJ565" s="24"/>
      <c r="AK565" s="24"/>
      <c r="AL565" s="24"/>
      <c r="AM565" s="24"/>
    </row>
    <row r="566" spans="1:39" hidden="1" x14ac:dyDescent="0.25">
      <c r="A566" s="34">
        <v>80538204</v>
      </c>
      <c r="B566" s="33">
        <v>1250255098</v>
      </c>
      <c r="C566" s="33" t="s">
        <v>588</v>
      </c>
      <c r="D566" s="15">
        <f>VLOOKUP(C566,[1]CC!D$3:P$20,12,0)</f>
        <v>44639</v>
      </c>
      <c r="E566" s="16" t="str">
        <f>VLOOKUP(A566,[2]ImportationMaterialProgrammingE!B$3:C$1048576,2,0)</f>
        <v xml:space="preserve">540202427 </v>
      </c>
      <c r="F566" s="40">
        <v>540202427</v>
      </c>
      <c r="I566" s="17" t="e">
        <f>#N/A</f>
        <v>#N/A</v>
      </c>
      <c r="J566" s="15" t="str">
        <f>IF(VLOOKUP(A566,[2]ImportationMaterialProgrammingE!B$4:U$1048576,20,0)=0,"",VLOOKUP(A566,[2]ImportationMaterialProgrammingE!B$4:U$1048576,20,0))</f>
        <v/>
      </c>
      <c r="K566" s="15" t="s">
        <v>587</v>
      </c>
      <c r="L566" s="15" t="str">
        <f>IF(VLOOKUP(A566,[2]ImportationMaterialProgrammingE!B$3:Y$1048576,24,0)&lt;&gt;"","Sim","Não")</f>
        <v>Não</v>
      </c>
      <c r="M566" s="15" t="str">
        <f>IF(VLOOKUP(A566,[2]ImportationMaterialProgrammingE!B:X,23,0)="DTA TRANSP",VLOOKUP(A566,[2]ImportationMaterialProgrammingE!B:V,21,0),"")</f>
        <v/>
      </c>
      <c r="N566" s="15" t="str">
        <f>IF(VLOOKUP(A566,[2]ImportationMaterialProgrammingE!B:Y,24,0)=0,"",VLOOKUP(A566,[2]ImportationMaterialProgrammingE!B:Y,24,0))</f>
        <v/>
      </c>
      <c r="P566" s="3" t="e">
        <f>#N/A</f>
        <v>#N/A</v>
      </c>
      <c r="S566" s="16" t="str">
        <f>VLOOKUP(A566,[2]ImportationMaterialProgrammingE!B:AN,39,0)</f>
        <v xml:space="preserve">          </v>
      </c>
      <c r="T566" s="22" t="str">
        <f>VLOOKUP(F566,[3]Relatório!$A$1:$AK$65536,29,0)</f>
        <v/>
      </c>
      <c r="U566" s="22" t="s">
        <v>587</v>
      </c>
      <c r="V566" s="17" t="str">
        <f>VLOOKUP(A566,[2]ImportationMaterialProgrammingE!B:F,5,0)</f>
        <v/>
      </c>
      <c r="W566" s="22" t="str">
        <f>VLOOKUP(F566,[3]Relatório!$A$1:$AK$65536,33,0)</f>
        <v/>
      </c>
      <c r="X566" s="1" t="s">
        <v>587</v>
      </c>
      <c r="Y566" s="18" t="e">
        <f>#N/A</f>
        <v>#N/A</v>
      </c>
      <c r="AB566" s="15" t="str">
        <f>VLOOKUP(A566,[2]ImportationMaterialProgrammingE!B:X,23,0)</f>
        <v>SBL</v>
      </c>
      <c r="AC566" s="1" t="str">
        <f>IF(AB566="DTA TRANSP","",VLOOKUP(A566,[2]ImportationMaterialProgrammingE!$B:$V,21,0))</f>
        <v/>
      </c>
      <c r="AD566" s="1" t="s">
        <v>587</v>
      </c>
      <c r="AE566" s="1" t="e">
        <f>#N/A</f>
        <v>#N/A</v>
      </c>
      <c r="AF566" s="22" t="str">
        <f>VLOOKUP(F566,[3]Relatório!$A$1:$AK$65536,36,0)</f>
        <v/>
      </c>
      <c r="AG566" s="32" t="s">
        <v>587</v>
      </c>
      <c r="AJ566" s="24"/>
      <c r="AK566" s="24"/>
      <c r="AL566" s="24"/>
      <c r="AM566" s="24"/>
    </row>
    <row r="567" spans="1:39" hidden="1" x14ac:dyDescent="0.25">
      <c r="A567" s="34">
        <v>80538206</v>
      </c>
      <c r="B567" s="33">
        <v>1250255101</v>
      </c>
      <c r="C567" s="33" t="s">
        <v>588</v>
      </c>
      <c r="D567" s="15">
        <f>VLOOKUP(C567,[1]CC!D$3:P$20,12,0)</f>
        <v>44639</v>
      </c>
      <c r="E567" s="16" t="str">
        <f>VLOOKUP(A567,[2]ImportationMaterialProgrammingE!B$3:C$1048576,2,0)</f>
        <v xml:space="preserve">540202446 </v>
      </c>
      <c r="F567" s="40">
        <v>540202446</v>
      </c>
      <c r="I567" s="17" t="e">
        <f>#N/A</f>
        <v>#N/A</v>
      </c>
      <c r="J567" s="15" t="str">
        <f>IF(VLOOKUP(A567,[2]ImportationMaterialProgrammingE!B$4:U$1048576,20,0)=0,"",VLOOKUP(A567,[2]ImportationMaterialProgrammingE!B$4:U$1048576,20,0))</f>
        <v/>
      </c>
      <c r="K567" s="15" t="s">
        <v>587</v>
      </c>
      <c r="L567" s="15" t="str">
        <f>IF(VLOOKUP(A567,[2]ImportationMaterialProgrammingE!B$3:Y$1048576,24,0)&lt;&gt;"","Sim","Não")</f>
        <v>Não</v>
      </c>
      <c r="M567" s="15" t="str">
        <f>IF(VLOOKUP(A567,[2]ImportationMaterialProgrammingE!B:X,23,0)="DTA TRANSP",VLOOKUP(A567,[2]ImportationMaterialProgrammingE!B:V,21,0),"")</f>
        <v/>
      </c>
      <c r="N567" s="15" t="str">
        <f>IF(VLOOKUP(A567,[2]ImportationMaterialProgrammingE!B:Y,24,0)=0,"",VLOOKUP(A567,[2]ImportationMaterialProgrammingE!B:Y,24,0))</f>
        <v/>
      </c>
      <c r="P567" s="3" t="e">
        <f>#N/A</f>
        <v>#N/A</v>
      </c>
      <c r="S567" s="16" t="str">
        <f>VLOOKUP(A567,[2]ImportationMaterialProgrammingE!B:AN,39,0)</f>
        <v xml:space="preserve">          </v>
      </c>
      <c r="T567" s="22" t="str">
        <f>VLOOKUP(F567,[3]Relatório!$A$1:$AK$65536,29,0)</f>
        <v/>
      </c>
      <c r="U567" s="22" t="s">
        <v>587</v>
      </c>
      <c r="V567" s="17" t="str">
        <f>VLOOKUP(A567,[2]ImportationMaterialProgrammingE!B:F,5,0)</f>
        <v/>
      </c>
      <c r="W567" s="22" t="str">
        <f>VLOOKUP(F567,[3]Relatório!$A$1:$AK$65536,33,0)</f>
        <v/>
      </c>
      <c r="X567" s="1" t="s">
        <v>587</v>
      </c>
      <c r="Y567" s="18" t="e">
        <f>#N/A</f>
        <v>#N/A</v>
      </c>
      <c r="AB567" s="15" t="str">
        <f>VLOOKUP(A567,[2]ImportationMaterialProgrammingE!B:X,23,0)</f>
        <v/>
      </c>
      <c r="AC567" s="1" t="str">
        <f>IF(AB567="DTA TRANSP","",VLOOKUP(A567,[2]ImportationMaterialProgrammingE!$B:$V,21,0))</f>
        <v/>
      </c>
      <c r="AD567" s="1" t="s">
        <v>587</v>
      </c>
      <c r="AE567" s="1" t="e">
        <f>#N/A</f>
        <v>#N/A</v>
      </c>
      <c r="AF567" s="22" t="str">
        <f>VLOOKUP(F567,[3]Relatório!$A$1:$AK$65536,36,0)</f>
        <v/>
      </c>
      <c r="AG567" s="32" t="s">
        <v>587</v>
      </c>
      <c r="AJ567" s="24"/>
      <c r="AK567" s="24"/>
      <c r="AL567" s="24"/>
      <c r="AM567" s="24"/>
    </row>
    <row r="568" spans="1:39" hidden="1" x14ac:dyDescent="0.25">
      <c r="A568" s="34">
        <v>80538207</v>
      </c>
      <c r="B568" s="33">
        <v>1250255104</v>
      </c>
      <c r="C568" s="33" t="s">
        <v>588</v>
      </c>
      <c r="D568" s="15">
        <f>VLOOKUP(C568,[1]CC!D$3:P$20,12,0)</f>
        <v>44639</v>
      </c>
      <c r="E568" s="16" t="str">
        <f>VLOOKUP(A568,[2]ImportationMaterialProgrammingE!B$3:C$1048576,2,0)</f>
        <v xml:space="preserve">540202429 </v>
      </c>
      <c r="F568" s="40">
        <v>540202429</v>
      </c>
      <c r="I568" s="17" t="e">
        <f>#N/A</f>
        <v>#N/A</v>
      </c>
      <c r="J568" s="15" t="str">
        <f>IF(VLOOKUP(A568,[2]ImportationMaterialProgrammingE!B$4:U$1048576,20,0)=0,"",VLOOKUP(A568,[2]ImportationMaterialProgrammingE!B$4:U$1048576,20,0))</f>
        <v/>
      </c>
      <c r="K568" s="15" t="s">
        <v>587</v>
      </c>
      <c r="L568" s="15" t="str">
        <f>IF(VLOOKUP(A568,[2]ImportationMaterialProgrammingE!B$3:Y$1048576,24,0)&lt;&gt;"","Sim","Não")</f>
        <v>Não</v>
      </c>
      <c r="M568" s="15" t="str">
        <f>IF(VLOOKUP(A568,[2]ImportationMaterialProgrammingE!B:X,23,0)="DTA TRANSP",VLOOKUP(A568,[2]ImportationMaterialProgrammingE!B:V,21,0),"")</f>
        <v/>
      </c>
      <c r="N568" s="15" t="str">
        <f>IF(VLOOKUP(A568,[2]ImportationMaterialProgrammingE!B:Y,24,0)=0,"",VLOOKUP(A568,[2]ImportationMaterialProgrammingE!B:Y,24,0))</f>
        <v/>
      </c>
      <c r="P568" s="3" t="e">
        <f>#N/A</f>
        <v>#N/A</v>
      </c>
      <c r="S568" s="16" t="str">
        <f>VLOOKUP(A568,[2]ImportationMaterialProgrammingE!B:AN,39,0)</f>
        <v xml:space="preserve">          </v>
      </c>
      <c r="T568" s="22" t="str">
        <f>VLOOKUP(F568,[3]Relatório!$A$1:$AK$65536,29,0)</f>
        <v/>
      </c>
      <c r="U568" s="22" t="s">
        <v>587</v>
      </c>
      <c r="V568" s="17" t="str">
        <f>VLOOKUP(A568,[2]ImportationMaterialProgrammingE!B:F,5,0)</f>
        <v/>
      </c>
      <c r="W568" s="22" t="str">
        <f>VLOOKUP(F568,[3]Relatório!$A$1:$AK$65536,33,0)</f>
        <v/>
      </c>
      <c r="X568" s="1" t="s">
        <v>587</v>
      </c>
      <c r="Y568" s="18" t="e">
        <f>#N/A</f>
        <v>#N/A</v>
      </c>
      <c r="AB568" s="15" t="str">
        <f>VLOOKUP(A568,[2]ImportationMaterialProgrammingE!B:X,23,0)</f>
        <v/>
      </c>
      <c r="AC568" s="1" t="str">
        <f>IF(AB568="DTA TRANSP","",VLOOKUP(A568,[2]ImportationMaterialProgrammingE!$B:$V,21,0))</f>
        <v/>
      </c>
      <c r="AD568" s="1" t="s">
        <v>587</v>
      </c>
      <c r="AE568" s="1" t="e">
        <f>#N/A</f>
        <v>#N/A</v>
      </c>
      <c r="AF568" s="22" t="str">
        <f>VLOOKUP(F568,[3]Relatório!$A$1:$AK$65536,36,0)</f>
        <v/>
      </c>
      <c r="AG568" s="32" t="s">
        <v>587</v>
      </c>
      <c r="AJ568" s="24"/>
      <c r="AK568" s="24"/>
      <c r="AL568" s="24"/>
      <c r="AM568" s="24"/>
    </row>
    <row r="569" spans="1:39" hidden="1" x14ac:dyDescent="0.25">
      <c r="A569" s="34">
        <v>80538212</v>
      </c>
      <c r="B569" s="33">
        <v>1250255103</v>
      </c>
      <c r="C569" s="33" t="s">
        <v>588</v>
      </c>
      <c r="D569" s="15">
        <f>VLOOKUP(C569,[1]CC!D$3:P$20,12,0)</f>
        <v>44639</v>
      </c>
      <c r="E569" s="16" t="e">
        <f>VLOOKUP(A569,[2]ImportationMaterialProgrammingE!B$3:C$1048576,2,0)</f>
        <v>#N/A</v>
      </c>
      <c r="F569" s="16" t="e">
        <v>#N/A</v>
      </c>
      <c r="I569" s="17" t="e">
        <f>#N/A</f>
        <v>#N/A</v>
      </c>
      <c r="J569" s="15" t="e">
        <f>IF(VLOOKUP(A569,[2]ImportationMaterialProgrammingE!B$4:U$1048576,20,0)=0,"",VLOOKUP(A569,[2]ImportationMaterialProgrammingE!B$4:U$1048576,20,0))</f>
        <v>#N/A</v>
      </c>
      <c r="K569" s="15" t="e">
        <v>#N/A</v>
      </c>
      <c r="L569" s="15" t="e">
        <f>IF(VLOOKUP(A569,[2]ImportationMaterialProgrammingE!B$3:Y$1048576,24,0)&lt;&gt;"","Sim","Não")</f>
        <v>#N/A</v>
      </c>
      <c r="M569" s="15" t="e">
        <f>IF(VLOOKUP(A569,[2]ImportationMaterialProgrammingE!B:X,23,0)="DTA TRANSP",VLOOKUP(A569,[2]ImportationMaterialProgrammingE!B:V,21,0),"")</f>
        <v>#N/A</v>
      </c>
      <c r="N569" s="15" t="e">
        <f>IF(VLOOKUP(A569,[2]ImportationMaterialProgrammingE!B:Y,24,0)=0,"",VLOOKUP(A569,[2]ImportationMaterialProgrammingE!B:Y,24,0))</f>
        <v>#N/A</v>
      </c>
      <c r="P569" s="3" t="e">
        <f>#N/A</f>
        <v>#N/A</v>
      </c>
      <c r="S569" s="16" t="e">
        <f>VLOOKUP(A569,[2]ImportationMaterialProgrammingE!B:AN,39,0)</f>
        <v>#N/A</v>
      </c>
      <c r="T569" s="22" t="e">
        <f>VLOOKUP(F569,[3]Relatório!$A$1:$AK$65536,29,0)</f>
        <v>#N/A</v>
      </c>
      <c r="U569" s="22" t="e">
        <v>#N/A</v>
      </c>
      <c r="V569" s="17" t="e">
        <f>VLOOKUP(A569,[2]ImportationMaterialProgrammingE!B:F,5,0)</f>
        <v>#N/A</v>
      </c>
      <c r="W569" s="22" t="e">
        <f>VLOOKUP(F569,[3]Relatório!$A$1:$AK$65536,33,0)</f>
        <v>#N/A</v>
      </c>
      <c r="X569" s="1" t="e">
        <v>#N/A</v>
      </c>
      <c r="Y569" s="18" t="e">
        <f>#N/A</f>
        <v>#N/A</v>
      </c>
      <c r="AB569" s="15" t="e">
        <f>VLOOKUP(A569,[2]ImportationMaterialProgrammingE!B:X,23,0)</f>
        <v>#N/A</v>
      </c>
      <c r="AC569" s="1" t="e">
        <f>IF(AB569="DTA TRANSP","",VLOOKUP(A569,[2]ImportationMaterialProgrammingE!$B:$V,21,0))</f>
        <v>#N/A</v>
      </c>
      <c r="AD569" s="1" t="e">
        <v>#N/A</v>
      </c>
      <c r="AE569" s="1" t="e">
        <f>#N/A</f>
        <v>#N/A</v>
      </c>
      <c r="AF569" s="22" t="e">
        <f>VLOOKUP(F569,[3]Relatório!$A$1:$AK$65536,36,0)</f>
        <v>#N/A</v>
      </c>
      <c r="AG569" s="32" t="e">
        <v>#N/A</v>
      </c>
      <c r="AJ569" s="24"/>
      <c r="AK569" s="24"/>
      <c r="AL569" s="24"/>
      <c r="AM569" s="24"/>
    </row>
    <row r="570" spans="1:39" hidden="1" x14ac:dyDescent="0.25">
      <c r="A570" s="34">
        <v>80538217</v>
      </c>
      <c r="B570" s="33">
        <v>1250255105</v>
      </c>
      <c r="C570" s="33" t="s">
        <v>588</v>
      </c>
      <c r="D570" s="15">
        <f>VLOOKUP(C570,[1]CC!D$3:P$20,12,0)</f>
        <v>44639</v>
      </c>
      <c r="E570" s="16" t="str">
        <f>VLOOKUP(A570,[2]ImportationMaterialProgrammingE!B$3:C$1048576,2,0)</f>
        <v xml:space="preserve">540202448 </v>
      </c>
      <c r="F570" s="40">
        <v>540202448</v>
      </c>
      <c r="I570" s="17" t="e">
        <f>#N/A</f>
        <v>#N/A</v>
      </c>
      <c r="J570" s="15" t="str">
        <f>IF(VLOOKUP(A570,[2]ImportationMaterialProgrammingE!B$4:U$1048576,20,0)=0,"",VLOOKUP(A570,[2]ImportationMaterialProgrammingE!B$4:U$1048576,20,0))</f>
        <v/>
      </c>
      <c r="K570" s="15" t="s">
        <v>587</v>
      </c>
      <c r="L570" s="15" t="str">
        <f>IF(VLOOKUP(A570,[2]ImportationMaterialProgrammingE!B$3:Y$1048576,24,0)&lt;&gt;"","Sim","Não")</f>
        <v>Não</v>
      </c>
      <c r="M570" s="15" t="str">
        <f>IF(VLOOKUP(A570,[2]ImportationMaterialProgrammingE!B:X,23,0)="DTA TRANSP",VLOOKUP(A570,[2]ImportationMaterialProgrammingE!B:V,21,0),"")</f>
        <v/>
      </c>
      <c r="N570" s="15" t="str">
        <f>IF(VLOOKUP(A570,[2]ImportationMaterialProgrammingE!B:Y,24,0)=0,"",VLOOKUP(A570,[2]ImportationMaterialProgrammingE!B:Y,24,0))</f>
        <v/>
      </c>
      <c r="P570" s="3" t="e">
        <f>#N/A</f>
        <v>#N/A</v>
      </c>
      <c r="S570" s="16" t="str">
        <f>VLOOKUP(A570,[2]ImportationMaterialProgrammingE!B:AN,39,0)</f>
        <v xml:space="preserve">          </v>
      </c>
      <c r="T570" s="22" t="str">
        <f>VLOOKUP(F570,[3]Relatório!$A$1:$AK$65536,29,0)</f>
        <v/>
      </c>
      <c r="U570" s="22" t="s">
        <v>587</v>
      </c>
      <c r="V570" s="17" t="str">
        <f>VLOOKUP(A570,[2]ImportationMaterialProgrammingE!B:F,5,0)</f>
        <v/>
      </c>
      <c r="W570" s="22" t="str">
        <f>VLOOKUP(F570,[3]Relatório!$A$1:$AK$65536,33,0)</f>
        <v/>
      </c>
      <c r="X570" s="1" t="s">
        <v>587</v>
      </c>
      <c r="Y570" s="18" t="e">
        <f>#N/A</f>
        <v>#N/A</v>
      </c>
      <c r="AB570" s="15" t="str">
        <f>VLOOKUP(A570,[2]ImportationMaterialProgrammingE!B:X,23,0)</f>
        <v/>
      </c>
      <c r="AC570" s="1" t="str">
        <f>IF(AB570="DTA TRANSP","",VLOOKUP(A570,[2]ImportationMaterialProgrammingE!$B:$V,21,0))</f>
        <v/>
      </c>
      <c r="AD570" s="1" t="s">
        <v>587</v>
      </c>
      <c r="AE570" s="1" t="e">
        <f>#N/A</f>
        <v>#N/A</v>
      </c>
      <c r="AF570" s="22" t="str">
        <f>VLOOKUP(F570,[3]Relatório!$A$1:$AK$65536,36,0)</f>
        <v/>
      </c>
      <c r="AG570" s="32" t="s">
        <v>587</v>
      </c>
      <c r="AJ570" s="24"/>
      <c r="AK570" s="24"/>
      <c r="AL570" s="24"/>
      <c r="AM570" s="24"/>
    </row>
    <row r="571" spans="1:39" hidden="1" x14ac:dyDescent="0.25">
      <c r="A571" s="34">
        <v>80538256</v>
      </c>
      <c r="B571" s="33">
        <v>1250255109</v>
      </c>
      <c r="C571" s="33" t="s">
        <v>588</v>
      </c>
      <c r="D571" s="15">
        <f>VLOOKUP(C571,[1]CC!D$3:P$20,12,0)</f>
        <v>44639</v>
      </c>
      <c r="E571" s="16" t="str">
        <f>VLOOKUP(A571,[2]ImportationMaterialProgrammingE!B$3:C$1048576,2,0)</f>
        <v xml:space="preserve">540202354 </v>
      </c>
      <c r="F571" s="40">
        <v>540202354</v>
      </c>
      <c r="I571" s="17" t="e">
        <f>#N/A</f>
        <v>#N/A</v>
      </c>
      <c r="J571" s="15" t="str">
        <f>IF(VLOOKUP(A571,[2]ImportationMaterialProgrammingE!B$4:U$1048576,20,0)=0,"",VLOOKUP(A571,[2]ImportationMaterialProgrammingE!B$4:U$1048576,20,0))</f>
        <v>25/03/2022</v>
      </c>
      <c r="K571" s="15" t="s">
        <v>604</v>
      </c>
      <c r="L571" s="15" t="str">
        <f>IF(VLOOKUP(A571,[2]ImportationMaterialProgrammingE!B$3:Y$1048576,24,0)&lt;&gt;"","Sim","Não")</f>
        <v>Não</v>
      </c>
      <c r="M571" s="15" t="str">
        <f>IF(VLOOKUP(A571,[2]ImportationMaterialProgrammingE!B:X,23,0)="DTA TRANSP",VLOOKUP(A571,[2]ImportationMaterialProgrammingE!B:V,21,0),"")</f>
        <v/>
      </c>
      <c r="N571" s="15" t="str">
        <f>IF(VLOOKUP(A571,[2]ImportationMaterialProgrammingE!B:Y,24,0)=0,"",VLOOKUP(A571,[2]ImportationMaterialProgrammingE!B:Y,24,0))</f>
        <v/>
      </c>
      <c r="P571" s="3" t="e">
        <f>#N/A</f>
        <v>#N/A</v>
      </c>
      <c r="S571" s="16" t="str">
        <f>VLOOKUP(A571,[2]ImportationMaterialProgrammingE!B:AN,39,0)</f>
        <v xml:space="preserve">          </v>
      </c>
      <c r="T571" s="22" t="str">
        <f>VLOOKUP(F571,[3]Relatório!$A$1:$AK$65536,29,0)</f>
        <v/>
      </c>
      <c r="U571" s="22" t="s">
        <v>587</v>
      </c>
      <c r="V571" s="17" t="str">
        <f>VLOOKUP(A571,[2]ImportationMaterialProgrammingE!B:F,5,0)</f>
        <v/>
      </c>
      <c r="W571" s="22" t="str">
        <f>VLOOKUP(F571,[3]Relatório!$A$1:$AK$65536,33,0)</f>
        <v/>
      </c>
      <c r="X571" s="1" t="s">
        <v>587</v>
      </c>
      <c r="Y571" s="18" t="e">
        <f>#N/A</f>
        <v>#N/A</v>
      </c>
      <c r="AB571" s="15" t="str">
        <f>VLOOKUP(A571,[2]ImportationMaterialProgrammingE!B:X,23,0)</f>
        <v>SBL</v>
      </c>
      <c r="AC571" s="1" t="str">
        <f>IF(AB571="DTA TRANSP","",VLOOKUP(A571,[2]ImportationMaterialProgrammingE!$B:$V,21,0))</f>
        <v/>
      </c>
      <c r="AD571" s="1" t="s">
        <v>587</v>
      </c>
      <c r="AE571" s="1" t="e">
        <f>#N/A</f>
        <v>#N/A</v>
      </c>
      <c r="AF571" s="22" t="str">
        <f>VLOOKUP(F571,[3]Relatório!$A$1:$AK$65536,36,0)</f>
        <v/>
      </c>
      <c r="AG571" s="32" t="s">
        <v>587</v>
      </c>
      <c r="AJ571" s="24"/>
      <c r="AK571" s="24"/>
      <c r="AL571" s="24"/>
      <c r="AM571" s="24"/>
    </row>
    <row r="572" spans="1:39" hidden="1" x14ac:dyDescent="0.25">
      <c r="A572" s="34">
        <v>80538271</v>
      </c>
      <c r="B572" s="33">
        <v>1250255106</v>
      </c>
      <c r="C572" s="33" t="s">
        <v>588</v>
      </c>
      <c r="D572" s="15">
        <f>VLOOKUP(C572,[1]CC!D$3:P$20,12,0)</f>
        <v>44639</v>
      </c>
      <c r="E572" s="16" t="e">
        <f>VLOOKUP(A572,[2]ImportationMaterialProgrammingE!B$3:C$1048576,2,0)</f>
        <v>#N/A</v>
      </c>
      <c r="F572" s="16" t="e">
        <v>#N/A</v>
      </c>
      <c r="I572" s="17" t="e">
        <f>#N/A</f>
        <v>#N/A</v>
      </c>
      <c r="J572" s="15" t="e">
        <f>IF(VLOOKUP(A572,[2]ImportationMaterialProgrammingE!B$4:U$1048576,20,0)=0,"",VLOOKUP(A572,[2]ImportationMaterialProgrammingE!B$4:U$1048576,20,0))</f>
        <v>#N/A</v>
      </c>
      <c r="K572" s="15" t="e">
        <v>#N/A</v>
      </c>
      <c r="L572" s="15" t="e">
        <f>IF(VLOOKUP(A572,[2]ImportationMaterialProgrammingE!B$3:Y$1048576,24,0)&lt;&gt;"","Sim","Não")</f>
        <v>#N/A</v>
      </c>
      <c r="M572" s="15" t="e">
        <f>IF(VLOOKUP(A572,[2]ImportationMaterialProgrammingE!B:X,23,0)="DTA TRANSP",VLOOKUP(A572,[2]ImportationMaterialProgrammingE!B:V,21,0),"")</f>
        <v>#N/A</v>
      </c>
      <c r="N572" s="15" t="e">
        <f>IF(VLOOKUP(A572,[2]ImportationMaterialProgrammingE!B:Y,24,0)=0,"",VLOOKUP(A572,[2]ImportationMaterialProgrammingE!B:Y,24,0))</f>
        <v>#N/A</v>
      </c>
      <c r="P572" s="3" t="e">
        <f>#N/A</f>
        <v>#N/A</v>
      </c>
      <c r="S572" s="16" t="e">
        <f>VLOOKUP(A572,[2]ImportationMaterialProgrammingE!B:AN,39,0)</f>
        <v>#N/A</v>
      </c>
      <c r="T572" s="22" t="e">
        <f>VLOOKUP(F572,[3]Relatório!$A$1:$AK$65536,29,0)</f>
        <v>#N/A</v>
      </c>
      <c r="U572" s="22" t="e">
        <v>#N/A</v>
      </c>
      <c r="V572" s="17" t="e">
        <f>VLOOKUP(A572,[2]ImportationMaterialProgrammingE!B:F,5,0)</f>
        <v>#N/A</v>
      </c>
      <c r="W572" s="22" t="e">
        <f>VLOOKUP(F572,[3]Relatório!$A$1:$AK$65536,33,0)</f>
        <v>#N/A</v>
      </c>
      <c r="X572" s="1" t="e">
        <v>#N/A</v>
      </c>
      <c r="Y572" s="18" t="e">
        <f>#N/A</f>
        <v>#N/A</v>
      </c>
      <c r="AB572" s="15" t="e">
        <f>VLOOKUP(A572,[2]ImportationMaterialProgrammingE!B:X,23,0)</f>
        <v>#N/A</v>
      </c>
      <c r="AC572" s="1" t="e">
        <f>IF(AB572="DTA TRANSP","",VLOOKUP(A572,[2]ImportationMaterialProgrammingE!$B:$V,21,0))</f>
        <v>#N/A</v>
      </c>
      <c r="AD572" s="1" t="e">
        <v>#N/A</v>
      </c>
      <c r="AE572" s="1" t="e">
        <f>#N/A</f>
        <v>#N/A</v>
      </c>
      <c r="AF572" s="22" t="e">
        <f>VLOOKUP(F572,[3]Relatório!$A$1:$AK$65536,36,0)</f>
        <v>#N/A</v>
      </c>
      <c r="AG572" s="32" t="e">
        <v>#N/A</v>
      </c>
      <c r="AJ572" s="24"/>
      <c r="AK572" s="24"/>
      <c r="AL572" s="24"/>
      <c r="AM572" s="24"/>
    </row>
    <row r="573" spans="1:39" hidden="1" x14ac:dyDescent="0.25">
      <c r="A573" s="34">
        <v>80538296</v>
      </c>
      <c r="B573" s="33">
        <v>1250255111</v>
      </c>
      <c r="C573" s="33" t="s">
        <v>588</v>
      </c>
      <c r="D573" s="15">
        <f>VLOOKUP(C573,[1]CC!D$3:P$20,12,0)</f>
        <v>44639</v>
      </c>
      <c r="E573" s="16" t="str">
        <f>VLOOKUP(A573,[2]ImportationMaterialProgrammingE!B$3:C$1048576,2,0)</f>
        <v xml:space="preserve">540202459 </v>
      </c>
      <c r="F573" s="40">
        <v>540202459</v>
      </c>
      <c r="I573" s="17" t="e">
        <f>#N/A</f>
        <v>#N/A</v>
      </c>
      <c r="J573" s="15" t="str">
        <f>IF(VLOOKUP(A573,[2]ImportationMaterialProgrammingE!B$4:U$1048576,20,0)=0,"",VLOOKUP(A573,[2]ImportationMaterialProgrammingE!B$4:U$1048576,20,0))</f>
        <v/>
      </c>
      <c r="K573" s="15" t="s">
        <v>587</v>
      </c>
      <c r="L573" s="15" t="str">
        <f>IF(VLOOKUP(A573,[2]ImportationMaterialProgrammingE!B$3:Y$1048576,24,0)&lt;&gt;"","Sim","Não")</f>
        <v>Não</v>
      </c>
      <c r="M573" s="15" t="str">
        <f>IF(VLOOKUP(A573,[2]ImportationMaterialProgrammingE!B:X,23,0)="DTA TRANSP",VLOOKUP(A573,[2]ImportationMaterialProgrammingE!B:V,21,0),"")</f>
        <v/>
      </c>
      <c r="N573" s="15" t="str">
        <f>IF(VLOOKUP(A573,[2]ImportationMaterialProgrammingE!B:Y,24,0)=0,"",VLOOKUP(A573,[2]ImportationMaterialProgrammingE!B:Y,24,0))</f>
        <v/>
      </c>
      <c r="P573" s="3" t="e">
        <f>#N/A</f>
        <v>#N/A</v>
      </c>
      <c r="S573" s="16" t="str">
        <f>VLOOKUP(A573,[2]ImportationMaterialProgrammingE!B:AN,39,0)</f>
        <v xml:space="preserve">          </v>
      </c>
      <c r="T573" s="22" t="str">
        <f>VLOOKUP(F573,[3]Relatório!$A$1:$AK$65536,29,0)</f>
        <v/>
      </c>
      <c r="U573" s="22" t="s">
        <v>587</v>
      </c>
      <c r="V573" s="17" t="str">
        <f>VLOOKUP(A573,[2]ImportationMaterialProgrammingE!B:F,5,0)</f>
        <v/>
      </c>
      <c r="W573" s="22" t="str">
        <f>VLOOKUP(F573,[3]Relatório!$A$1:$AK$65536,33,0)</f>
        <v/>
      </c>
      <c r="X573" s="1" t="s">
        <v>587</v>
      </c>
      <c r="Y573" s="18" t="e">
        <f>#N/A</f>
        <v>#N/A</v>
      </c>
      <c r="AB573" s="15" t="str">
        <f>VLOOKUP(A573,[2]ImportationMaterialProgrammingE!B:X,23,0)</f>
        <v/>
      </c>
      <c r="AC573" s="1" t="str">
        <f>IF(AB573="DTA TRANSP","",VLOOKUP(A573,[2]ImportationMaterialProgrammingE!$B:$V,21,0))</f>
        <v/>
      </c>
      <c r="AD573" s="1" t="s">
        <v>587</v>
      </c>
      <c r="AE573" s="1" t="e">
        <f>#N/A</f>
        <v>#N/A</v>
      </c>
      <c r="AF573" s="22" t="str">
        <f>VLOOKUP(F573,[3]Relatório!$A$1:$AK$65536,36,0)</f>
        <v/>
      </c>
      <c r="AG573" s="32" t="s">
        <v>587</v>
      </c>
      <c r="AJ573" s="24"/>
      <c r="AK573" s="24"/>
      <c r="AL573" s="24"/>
      <c r="AM573" s="24"/>
    </row>
    <row r="574" spans="1:39" hidden="1" x14ac:dyDescent="0.25">
      <c r="A574" s="34">
        <v>80538302</v>
      </c>
      <c r="B574" s="33">
        <v>1250255107</v>
      </c>
      <c r="C574" s="33" t="s">
        <v>588</v>
      </c>
      <c r="D574" s="15">
        <f>VLOOKUP(C574,[1]CC!D$3:P$20,12,0)</f>
        <v>44639</v>
      </c>
      <c r="E574" s="16" t="str">
        <f>VLOOKUP(A574,[2]ImportationMaterialProgrammingE!B$3:C$1048576,2,0)</f>
        <v xml:space="preserve">540202450 </v>
      </c>
      <c r="F574" s="40">
        <v>540202450</v>
      </c>
      <c r="I574" s="17" t="e">
        <f>#N/A</f>
        <v>#N/A</v>
      </c>
      <c r="J574" s="15" t="str">
        <f>IF(VLOOKUP(A574,[2]ImportationMaterialProgrammingE!B$4:U$1048576,20,0)=0,"",VLOOKUP(A574,[2]ImportationMaterialProgrammingE!B$4:U$1048576,20,0))</f>
        <v/>
      </c>
      <c r="K574" s="15" t="s">
        <v>587</v>
      </c>
      <c r="L574" s="15" t="str">
        <f>IF(VLOOKUP(A574,[2]ImportationMaterialProgrammingE!B$3:Y$1048576,24,0)&lt;&gt;"","Sim","Não")</f>
        <v>Não</v>
      </c>
      <c r="M574" s="15" t="str">
        <f>IF(VLOOKUP(A574,[2]ImportationMaterialProgrammingE!B:X,23,0)="DTA TRANSP",VLOOKUP(A574,[2]ImportationMaterialProgrammingE!B:V,21,0),"")</f>
        <v/>
      </c>
      <c r="N574" s="15" t="str">
        <f>IF(VLOOKUP(A574,[2]ImportationMaterialProgrammingE!B:Y,24,0)=0,"",VLOOKUP(A574,[2]ImportationMaterialProgrammingE!B:Y,24,0))</f>
        <v/>
      </c>
      <c r="P574" s="3" t="e">
        <f>#N/A</f>
        <v>#N/A</v>
      </c>
      <c r="S574" s="16" t="str">
        <f>VLOOKUP(A574,[2]ImportationMaterialProgrammingE!B:AN,39,0)</f>
        <v xml:space="preserve">          </v>
      </c>
      <c r="T574" s="22" t="str">
        <f>VLOOKUP(F574,[3]Relatório!$A$1:$AK$65536,29,0)</f>
        <v/>
      </c>
      <c r="U574" s="22" t="s">
        <v>587</v>
      </c>
      <c r="V574" s="17" t="str">
        <f>VLOOKUP(A574,[2]ImportationMaterialProgrammingE!B:F,5,0)</f>
        <v/>
      </c>
      <c r="W574" s="22" t="str">
        <f>VLOOKUP(F574,[3]Relatório!$A$1:$AK$65536,33,0)</f>
        <v/>
      </c>
      <c r="X574" s="1" t="s">
        <v>587</v>
      </c>
      <c r="Y574" s="18" t="e">
        <f>#N/A</f>
        <v>#N/A</v>
      </c>
      <c r="AB574" s="15" t="str">
        <f>VLOOKUP(A574,[2]ImportationMaterialProgrammingE!B:X,23,0)</f>
        <v>SBL</v>
      </c>
      <c r="AC574" s="1" t="str">
        <f>IF(AB574="DTA TRANSP","",VLOOKUP(A574,[2]ImportationMaterialProgrammingE!$B:$V,21,0))</f>
        <v/>
      </c>
      <c r="AD574" s="1" t="s">
        <v>587</v>
      </c>
      <c r="AE574" s="1" t="e">
        <f>#N/A</f>
        <v>#N/A</v>
      </c>
      <c r="AF574" s="22" t="str">
        <f>VLOOKUP(F574,[3]Relatório!$A$1:$AK$65536,36,0)</f>
        <v/>
      </c>
      <c r="AG574" s="32" t="s">
        <v>587</v>
      </c>
      <c r="AJ574" s="24"/>
      <c r="AK574" s="24"/>
      <c r="AL574" s="24"/>
      <c r="AM574" s="24"/>
    </row>
    <row r="575" spans="1:39" hidden="1" x14ac:dyDescent="0.25">
      <c r="A575" s="34">
        <v>80538303</v>
      </c>
      <c r="B575" s="33">
        <v>1250255108</v>
      </c>
      <c r="C575" s="33" t="s">
        <v>588</v>
      </c>
      <c r="D575" s="15">
        <f>VLOOKUP(C575,[1]CC!D$3:P$20,12,0)</f>
        <v>44639</v>
      </c>
      <c r="E575" s="16" t="str">
        <f>VLOOKUP(A575,[2]ImportationMaterialProgrammingE!B$3:C$1048576,2,0)</f>
        <v xml:space="preserve">540202451 </v>
      </c>
      <c r="F575" s="40">
        <v>540202451</v>
      </c>
      <c r="I575" s="17" t="e">
        <f>#N/A</f>
        <v>#N/A</v>
      </c>
      <c r="J575" s="15" t="str">
        <f>IF(VLOOKUP(A575,[2]ImportationMaterialProgrammingE!B$4:U$1048576,20,0)=0,"",VLOOKUP(A575,[2]ImportationMaterialProgrammingE!B$4:U$1048576,20,0))</f>
        <v/>
      </c>
      <c r="K575" s="15" t="s">
        <v>587</v>
      </c>
      <c r="L575" s="15" t="str">
        <f>IF(VLOOKUP(A575,[2]ImportationMaterialProgrammingE!B$3:Y$1048576,24,0)&lt;&gt;"","Sim","Não")</f>
        <v>Não</v>
      </c>
      <c r="M575" s="15" t="str">
        <f>IF(VLOOKUP(A575,[2]ImportationMaterialProgrammingE!B:X,23,0)="DTA TRANSP",VLOOKUP(A575,[2]ImportationMaterialProgrammingE!B:V,21,0),"")</f>
        <v/>
      </c>
      <c r="N575" s="15" t="str">
        <f>IF(VLOOKUP(A575,[2]ImportationMaterialProgrammingE!B:Y,24,0)=0,"",VLOOKUP(A575,[2]ImportationMaterialProgrammingE!B:Y,24,0))</f>
        <v/>
      </c>
      <c r="P575" s="3" t="e">
        <f>#N/A</f>
        <v>#N/A</v>
      </c>
      <c r="S575" s="16" t="str">
        <f>VLOOKUP(A575,[2]ImportationMaterialProgrammingE!B:AN,39,0)</f>
        <v xml:space="preserve">          </v>
      </c>
      <c r="T575" s="22" t="str">
        <f>VLOOKUP(F575,[3]Relatório!$A$1:$AK$65536,29,0)</f>
        <v/>
      </c>
      <c r="U575" s="22" t="s">
        <v>587</v>
      </c>
      <c r="V575" s="17" t="str">
        <f>VLOOKUP(A575,[2]ImportationMaterialProgrammingE!B:F,5,0)</f>
        <v/>
      </c>
      <c r="W575" s="22" t="str">
        <f>VLOOKUP(F575,[3]Relatório!$A$1:$AK$65536,33,0)</f>
        <v/>
      </c>
      <c r="X575" s="1" t="s">
        <v>587</v>
      </c>
      <c r="Y575" s="18" t="e">
        <f>#N/A</f>
        <v>#N/A</v>
      </c>
      <c r="AB575" s="15" t="str">
        <f>VLOOKUP(A575,[2]ImportationMaterialProgrammingE!B:X,23,0)</f>
        <v/>
      </c>
      <c r="AC575" s="1" t="str">
        <f>IF(AB575="DTA TRANSP","",VLOOKUP(A575,[2]ImportationMaterialProgrammingE!$B:$V,21,0))</f>
        <v/>
      </c>
      <c r="AD575" s="1" t="s">
        <v>587</v>
      </c>
      <c r="AE575" s="1" t="e">
        <f>#N/A</f>
        <v>#N/A</v>
      </c>
      <c r="AF575" s="22" t="str">
        <f>VLOOKUP(F575,[3]Relatório!$A$1:$AK$65536,36,0)</f>
        <v/>
      </c>
      <c r="AG575" s="32" t="s">
        <v>587</v>
      </c>
      <c r="AJ575" s="24"/>
      <c r="AK575" s="24"/>
      <c r="AL575" s="24"/>
      <c r="AM575" s="24"/>
    </row>
    <row r="576" spans="1:39" hidden="1" x14ac:dyDescent="0.25">
      <c r="A576" s="34">
        <v>80538304</v>
      </c>
      <c r="B576" s="33">
        <v>1250255110</v>
      </c>
      <c r="C576" s="33" t="s">
        <v>588</v>
      </c>
      <c r="D576" s="15">
        <f>VLOOKUP(C576,[1]CC!D$3:P$20,12,0)</f>
        <v>44639</v>
      </c>
      <c r="E576" s="16" t="e">
        <f>VLOOKUP(A576,[2]ImportationMaterialProgrammingE!B$3:C$1048576,2,0)</f>
        <v>#N/A</v>
      </c>
      <c r="F576" s="16" t="e">
        <v>#N/A</v>
      </c>
      <c r="I576" s="17" t="e">
        <f>#N/A</f>
        <v>#N/A</v>
      </c>
      <c r="J576" s="15" t="e">
        <f>IF(VLOOKUP(A576,[2]ImportationMaterialProgrammingE!B$4:U$1048576,20,0)=0,"",VLOOKUP(A576,[2]ImportationMaterialProgrammingE!B$4:U$1048576,20,0))</f>
        <v>#N/A</v>
      </c>
      <c r="K576" s="15" t="e">
        <v>#N/A</v>
      </c>
      <c r="L576" s="15" t="e">
        <f>IF(VLOOKUP(A576,[2]ImportationMaterialProgrammingE!B$3:Y$1048576,24,0)&lt;&gt;"","Sim","Não")</f>
        <v>#N/A</v>
      </c>
      <c r="M576" s="15" t="e">
        <f>IF(VLOOKUP(A576,[2]ImportationMaterialProgrammingE!B:X,23,0)="DTA TRANSP",VLOOKUP(A576,[2]ImportationMaterialProgrammingE!B:V,21,0),"")</f>
        <v>#N/A</v>
      </c>
      <c r="N576" s="15" t="e">
        <f>IF(VLOOKUP(A576,[2]ImportationMaterialProgrammingE!B:Y,24,0)=0,"",VLOOKUP(A576,[2]ImportationMaterialProgrammingE!B:Y,24,0))</f>
        <v>#N/A</v>
      </c>
      <c r="P576" s="3" t="e">
        <f>#N/A</f>
        <v>#N/A</v>
      </c>
      <c r="S576" s="16" t="e">
        <f>VLOOKUP(A576,[2]ImportationMaterialProgrammingE!B:AN,39,0)</f>
        <v>#N/A</v>
      </c>
      <c r="T576" s="22" t="e">
        <f>VLOOKUP(F576,[3]Relatório!$A$1:$AK$65536,29,0)</f>
        <v>#N/A</v>
      </c>
      <c r="U576" s="22" t="e">
        <v>#N/A</v>
      </c>
      <c r="V576" s="17" t="e">
        <f>VLOOKUP(A576,[2]ImportationMaterialProgrammingE!B:F,5,0)</f>
        <v>#N/A</v>
      </c>
      <c r="W576" s="22" t="e">
        <f>VLOOKUP(F576,[3]Relatório!$A$1:$AK$65536,33,0)</f>
        <v>#N/A</v>
      </c>
      <c r="X576" s="1" t="e">
        <v>#N/A</v>
      </c>
      <c r="Y576" s="18" t="e">
        <f>#N/A</f>
        <v>#N/A</v>
      </c>
      <c r="AB576" s="15" t="e">
        <f>VLOOKUP(A576,[2]ImportationMaterialProgrammingE!B:X,23,0)</f>
        <v>#N/A</v>
      </c>
      <c r="AC576" s="1" t="e">
        <f>IF(AB576="DTA TRANSP","",VLOOKUP(A576,[2]ImportationMaterialProgrammingE!$B:$V,21,0))</f>
        <v>#N/A</v>
      </c>
      <c r="AD576" s="1" t="e">
        <v>#N/A</v>
      </c>
      <c r="AE576" s="1" t="e">
        <f>#N/A</f>
        <v>#N/A</v>
      </c>
      <c r="AF576" s="22" t="e">
        <f>VLOOKUP(F576,[3]Relatório!$A$1:$AK$65536,36,0)</f>
        <v>#N/A</v>
      </c>
      <c r="AG576" s="32" t="e">
        <v>#N/A</v>
      </c>
      <c r="AJ576" s="24"/>
      <c r="AK576" s="24"/>
      <c r="AL576" s="24"/>
      <c r="AM576" s="24"/>
    </row>
    <row r="577" spans="1:39" x14ac:dyDescent="0.25">
      <c r="A577" s="34">
        <v>80538305</v>
      </c>
      <c r="B577" s="33">
        <v>1250255117</v>
      </c>
      <c r="C577" s="33" t="s">
        <v>588</v>
      </c>
      <c r="D577" s="15">
        <f>VLOOKUP(C577,[1]CC!D$3:P$20,12,0)</f>
        <v>44639</v>
      </c>
      <c r="E577" s="16" t="str">
        <f>VLOOKUP(A577,[2]ImportationMaterialProgrammingE!B$3:C$1048576,2,0)</f>
        <v xml:space="preserve">540202526 </v>
      </c>
      <c r="F577" s="40">
        <v>540202526</v>
      </c>
      <c r="I577" s="17" t="e">
        <f>#N/A</f>
        <v>#N/A</v>
      </c>
      <c r="J577" s="15" t="str">
        <f>IF(VLOOKUP(A577,[2]ImportationMaterialProgrammingE!B$4:U$1048576,20,0)=0,"",VLOOKUP(A577,[2]ImportationMaterialProgrammingE!B$4:U$1048576,20,0))</f>
        <v>23/03/2022</v>
      </c>
      <c r="K577" s="15" t="s">
        <v>626</v>
      </c>
      <c r="L577" s="15" t="str">
        <f>IF(VLOOKUP(A577,[2]ImportationMaterialProgrammingE!B$3:Y$1048576,24,0)&lt;&gt;"","Sim","Não")</f>
        <v>Não</v>
      </c>
      <c r="M577" s="15" t="str">
        <f>IF(VLOOKUP(A577,[2]ImportationMaterialProgrammingE!B:X,23,0)="DTA TRANSP",VLOOKUP(A577,[2]ImportationMaterialProgrammingE!B:V,21,0),"")</f>
        <v/>
      </c>
      <c r="N577" s="15" t="str">
        <f>IF(VLOOKUP(A577,[2]ImportationMaterialProgrammingE!B:Y,24,0)=0,"",VLOOKUP(A577,[2]ImportationMaterialProgrammingE!B:Y,24,0))</f>
        <v/>
      </c>
      <c r="P577" s="3" t="e">
        <f>#N/A</f>
        <v>#N/A</v>
      </c>
      <c r="S577" s="16" t="str">
        <f>VLOOKUP(A577,[2]ImportationMaterialProgrammingE!B:AN,39,0)</f>
        <v xml:space="preserve">          </v>
      </c>
      <c r="T577" s="22">
        <f>VLOOKUP(F577,[3]Relatório!$A$1:$AK$65536,29,0)</f>
        <v>44641</v>
      </c>
      <c r="U577" s="22">
        <v>44641</v>
      </c>
      <c r="V577" s="17" t="str">
        <f>VLOOKUP(A577,[2]ImportationMaterialProgrammingE!B:F,5,0)</f>
        <v/>
      </c>
      <c r="W577" s="22">
        <f>VLOOKUP(F577,[3]Relatório!$A$1:$AK$65536,33,0)</f>
        <v>44642</v>
      </c>
      <c r="X577" s="1">
        <v>44642</v>
      </c>
      <c r="Y577" s="18" t="e">
        <f>#N/A</f>
        <v>#N/A</v>
      </c>
      <c r="AB577" s="15" t="str">
        <f>VLOOKUP(A577,[2]ImportationMaterialProgrammingE!B:X,23,0)</f>
        <v>SBL</v>
      </c>
      <c r="AC577" s="1" t="str">
        <f>IF(AB577="DTA TRANSP","",VLOOKUP(A577,[2]ImportationMaterialProgrammingE!$B:$V,21,0))</f>
        <v/>
      </c>
      <c r="AD577" s="1" t="s">
        <v>587</v>
      </c>
      <c r="AE577" s="1" t="e">
        <f>#N/A</f>
        <v>#N/A</v>
      </c>
      <c r="AF577" s="22">
        <f>VLOOKUP(F577,[3]Relatório!$A$1:$AK$65536,36,0)</f>
        <v>44642</v>
      </c>
      <c r="AG577" s="32">
        <v>44642</v>
      </c>
      <c r="AJ577" s="24"/>
      <c r="AK577" s="24"/>
      <c r="AL577" s="24"/>
      <c r="AM577" s="24"/>
    </row>
    <row r="578" spans="1:39" hidden="1" x14ac:dyDescent="0.25">
      <c r="A578" s="34">
        <v>80538306</v>
      </c>
      <c r="B578" s="33">
        <v>1250255116</v>
      </c>
      <c r="C578" s="33" t="s">
        <v>588</v>
      </c>
      <c r="D578" s="15">
        <f>VLOOKUP(C578,[1]CC!D$3:P$20,12,0)</f>
        <v>44639</v>
      </c>
      <c r="E578" s="16" t="str">
        <f>VLOOKUP(A578,[2]ImportationMaterialProgrammingE!B$3:C$1048576,2,0)</f>
        <v xml:space="preserve">540202461 </v>
      </c>
      <c r="F578" s="40">
        <v>540202461</v>
      </c>
      <c r="I578" s="17" t="e">
        <f>#N/A</f>
        <v>#N/A</v>
      </c>
      <c r="J578" s="15" t="str">
        <f>IF(VLOOKUP(A578,[2]ImportationMaterialProgrammingE!B$4:U$1048576,20,0)=0,"",VLOOKUP(A578,[2]ImportationMaterialProgrammingE!B$4:U$1048576,20,0))</f>
        <v/>
      </c>
      <c r="K578" s="15" t="s">
        <v>587</v>
      </c>
      <c r="L578" s="15" t="str">
        <f>IF(VLOOKUP(A578,[2]ImportationMaterialProgrammingE!B$3:Y$1048576,24,0)&lt;&gt;"","Sim","Não")</f>
        <v>Não</v>
      </c>
      <c r="M578" s="15" t="str">
        <f>IF(VLOOKUP(A578,[2]ImportationMaterialProgrammingE!B:X,23,0)="DTA TRANSP",VLOOKUP(A578,[2]ImportationMaterialProgrammingE!B:V,21,0),"")</f>
        <v/>
      </c>
      <c r="N578" s="15" t="str">
        <f>IF(VLOOKUP(A578,[2]ImportationMaterialProgrammingE!B:Y,24,0)=0,"",VLOOKUP(A578,[2]ImportationMaterialProgrammingE!B:Y,24,0))</f>
        <v/>
      </c>
      <c r="P578" s="3" t="e">
        <f>#N/A</f>
        <v>#N/A</v>
      </c>
      <c r="S578" s="16" t="str">
        <f>VLOOKUP(A578,[2]ImportationMaterialProgrammingE!B:AN,39,0)</f>
        <v xml:space="preserve">          </v>
      </c>
      <c r="T578" s="22" t="str">
        <f>VLOOKUP(F578,[3]Relatório!$A$1:$AK$65536,29,0)</f>
        <v/>
      </c>
      <c r="U578" s="22" t="s">
        <v>587</v>
      </c>
      <c r="V578" s="17" t="str">
        <f>VLOOKUP(A578,[2]ImportationMaterialProgrammingE!B:F,5,0)</f>
        <v/>
      </c>
      <c r="W578" s="22" t="str">
        <f>VLOOKUP(F578,[3]Relatório!$A$1:$AK$65536,33,0)</f>
        <v/>
      </c>
      <c r="X578" s="1" t="s">
        <v>587</v>
      </c>
      <c r="Y578" s="18" t="e">
        <f>#N/A</f>
        <v>#N/A</v>
      </c>
      <c r="AB578" s="15" t="str">
        <f>VLOOKUP(A578,[2]ImportationMaterialProgrammingE!B:X,23,0)</f>
        <v/>
      </c>
      <c r="AC578" s="1" t="str">
        <f>IF(AB578="DTA TRANSP","",VLOOKUP(A578,[2]ImportationMaterialProgrammingE!$B:$V,21,0))</f>
        <v/>
      </c>
      <c r="AD578" s="1" t="s">
        <v>587</v>
      </c>
      <c r="AE578" s="1" t="e">
        <f>#N/A</f>
        <v>#N/A</v>
      </c>
      <c r="AF578" s="22" t="str">
        <f>VLOOKUP(F578,[3]Relatório!$A$1:$AK$65536,36,0)</f>
        <v/>
      </c>
      <c r="AG578" s="32" t="s">
        <v>587</v>
      </c>
      <c r="AJ578" s="24"/>
      <c r="AK578" s="24"/>
      <c r="AL578" s="24"/>
      <c r="AM578" s="24"/>
    </row>
    <row r="579" spans="1:39" hidden="1" x14ac:dyDescent="0.25">
      <c r="A579" s="34">
        <v>80538310</v>
      </c>
      <c r="B579" s="33">
        <v>1250255113</v>
      </c>
      <c r="C579" s="33" t="s">
        <v>588</v>
      </c>
      <c r="D579" s="15">
        <f>VLOOKUP(C579,[1]CC!D$3:P$20,12,0)</f>
        <v>44639</v>
      </c>
      <c r="E579" s="16" t="str">
        <f>VLOOKUP(A579,[2]ImportationMaterialProgrammingE!B$3:C$1048576,2,0)</f>
        <v xml:space="preserve">540202347 </v>
      </c>
      <c r="F579" s="40">
        <v>540202347</v>
      </c>
      <c r="I579" s="17" t="e">
        <f>#N/A</f>
        <v>#N/A</v>
      </c>
      <c r="J579" s="15" t="str">
        <f>IF(VLOOKUP(A579,[2]ImportationMaterialProgrammingE!B$4:U$1048576,20,0)=0,"",VLOOKUP(A579,[2]ImportationMaterialProgrammingE!B$4:U$1048576,20,0))</f>
        <v>24/03/2022</v>
      </c>
      <c r="K579" s="15" t="s">
        <v>623</v>
      </c>
      <c r="L579" s="15" t="str">
        <f>IF(VLOOKUP(A579,[2]ImportationMaterialProgrammingE!B$3:Y$1048576,24,0)&lt;&gt;"","Sim","Não")</f>
        <v>Não</v>
      </c>
      <c r="M579" s="15" t="str">
        <f>IF(VLOOKUP(A579,[2]ImportationMaterialProgrammingE!B:X,23,0)="DTA TRANSP",VLOOKUP(A579,[2]ImportationMaterialProgrammingE!B:V,21,0),"")</f>
        <v/>
      </c>
      <c r="N579" s="15" t="str">
        <f>IF(VLOOKUP(A579,[2]ImportationMaterialProgrammingE!B:Y,24,0)=0,"",VLOOKUP(A579,[2]ImportationMaterialProgrammingE!B:Y,24,0))</f>
        <v/>
      </c>
      <c r="P579" s="3" t="e">
        <f>#N/A</f>
        <v>#N/A</v>
      </c>
      <c r="S579" s="16" t="str">
        <f>VLOOKUP(A579,[2]ImportationMaterialProgrammingE!B:AN,39,0)</f>
        <v xml:space="preserve">          </v>
      </c>
      <c r="T579" s="22" t="str">
        <f>VLOOKUP(F579,[3]Relatório!$A$1:$AK$65536,29,0)</f>
        <v/>
      </c>
      <c r="U579" s="22" t="s">
        <v>587</v>
      </c>
      <c r="V579" s="17" t="str">
        <f>VLOOKUP(A579,[2]ImportationMaterialProgrammingE!B:F,5,0)</f>
        <v/>
      </c>
      <c r="W579" s="22" t="str">
        <f>VLOOKUP(F579,[3]Relatório!$A$1:$AK$65536,33,0)</f>
        <v/>
      </c>
      <c r="X579" s="1" t="s">
        <v>587</v>
      </c>
      <c r="Y579" s="18" t="e">
        <f>#N/A</f>
        <v>#N/A</v>
      </c>
      <c r="AB579" s="15" t="str">
        <f>VLOOKUP(A579,[2]ImportationMaterialProgrammingE!B:X,23,0)</f>
        <v/>
      </c>
      <c r="AC579" s="1" t="str">
        <f>IF(AB579="DTA TRANSP","",VLOOKUP(A579,[2]ImportationMaterialProgrammingE!$B:$V,21,0))</f>
        <v/>
      </c>
      <c r="AD579" s="1" t="s">
        <v>587</v>
      </c>
      <c r="AE579" s="1" t="e">
        <f>#N/A</f>
        <v>#N/A</v>
      </c>
      <c r="AF579" s="22" t="str">
        <f>VLOOKUP(F579,[3]Relatório!$A$1:$AK$65536,36,0)</f>
        <v/>
      </c>
      <c r="AG579" s="32" t="s">
        <v>587</v>
      </c>
      <c r="AJ579" s="24"/>
      <c r="AK579" s="24"/>
      <c r="AL579" s="24"/>
      <c r="AM579" s="24"/>
    </row>
    <row r="580" spans="1:39" hidden="1" x14ac:dyDescent="0.25">
      <c r="A580" s="34">
        <v>80538311</v>
      </c>
      <c r="B580" s="33">
        <v>1250255115</v>
      </c>
      <c r="C580" s="33" t="s">
        <v>588</v>
      </c>
      <c r="D580" s="15">
        <f>VLOOKUP(C580,[1]CC!D$3:P$20,12,0)</f>
        <v>44639</v>
      </c>
      <c r="E580" s="16" t="str">
        <f>VLOOKUP(A580,[2]ImportationMaterialProgrammingE!B$3:C$1048576,2,0)</f>
        <v xml:space="preserve">540202460 </v>
      </c>
      <c r="F580" s="40">
        <v>540202460</v>
      </c>
      <c r="I580" s="17" t="e">
        <f>#N/A</f>
        <v>#N/A</v>
      </c>
      <c r="J580" s="15" t="str">
        <f>IF(VLOOKUP(A580,[2]ImportationMaterialProgrammingE!B$4:U$1048576,20,0)=0,"",VLOOKUP(A580,[2]ImportationMaterialProgrammingE!B$4:U$1048576,20,0))</f>
        <v>24/03/2022</v>
      </c>
      <c r="K580" s="15" t="s">
        <v>623</v>
      </c>
      <c r="L580" s="15" t="str">
        <f>IF(VLOOKUP(A580,[2]ImportationMaterialProgrammingE!B$3:Y$1048576,24,0)&lt;&gt;"","Sim","Não")</f>
        <v>Não</v>
      </c>
      <c r="M580" s="15" t="str">
        <f>IF(VLOOKUP(A580,[2]ImportationMaterialProgrammingE!B:X,23,0)="DTA TRANSP",VLOOKUP(A580,[2]ImportationMaterialProgrammingE!B:V,21,0),"")</f>
        <v/>
      </c>
      <c r="N580" s="15" t="str">
        <f>IF(VLOOKUP(A580,[2]ImportationMaterialProgrammingE!B:Y,24,0)=0,"",VLOOKUP(A580,[2]ImportationMaterialProgrammingE!B:Y,24,0))</f>
        <v/>
      </c>
      <c r="P580" s="3" t="e">
        <f>#N/A</f>
        <v>#N/A</v>
      </c>
      <c r="S580" s="16" t="str">
        <f>VLOOKUP(A580,[2]ImportationMaterialProgrammingE!B:AN,39,0)</f>
        <v xml:space="preserve">          </v>
      </c>
      <c r="T580" s="22" t="str">
        <f>VLOOKUP(F580,[3]Relatório!$A$1:$AK$65536,29,0)</f>
        <v/>
      </c>
      <c r="U580" s="22" t="s">
        <v>587</v>
      </c>
      <c r="V580" s="17" t="str">
        <f>VLOOKUP(A580,[2]ImportationMaterialProgrammingE!B:F,5,0)</f>
        <v/>
      </c>
      <c r="W580" s="22" t="str">
        <f>VLOOKUP(F580,[3]Relatório!$A$1:$AK$65536,33,0)</f>
        <v/>
      </c>
      <c r="X580" s="1" t="s">
        <v>587</v>
      </c>
      <c r="Y580" s="18" t="e">
        <f>#N/A</f>
        <v>#N/A</v>
      </c>
      <c r="AB580" s="15" t="str">
        <f>VLOOKUP(A580,[2]ImportationMaterialProgrammingE!B:X,23,0)</f>
        <v/>
      </c>
      <c r="AC580" s="1" t="str">
        <f>IF(AB580="DTA TRANSP","",VLOOKUP(A580,[2]ImportationMaterialProgrammingE!$B:$V,21,0))</f>
        <v/>
      </c>
      <c r="AD580" s="1" t="s">
        <v>587</v>
      </c>
      <c r="AE580" s="1" t="e">
        <f>#N/A</f>
        <v>#N/A</v>
      </c>
      <c r="AF580" s="22" t="str">
        <f>VLOOKUP(F580,[3]Relatório!$A$1:$AK$65536,36,0)</f>
        <v/>
      </c>
      <c r="AG580" s="32" t="s">
        <v>587</v>
      </c>
      <c r="AJ580" s="24"/>
      <c r="AK580" s="24"/>
      <c r="AL580" s="24"/>
      <c r="AM580" s="24"/>
    </row>
    <row r="581" spans="1:39" hidden="1" x14ac:dyDescent="0.25">
      <c r="A581" s="34">
        <v>80538340</v>
      </c>
      <c r="B581" s="33">
        <v>1250255119</v>
      </c>
      <c r="C581" s="33" t="s">
        <v>588</v>
      </c>
      <c r="D581" s="15">
        <f>VLOOKUP(C581,[1]CC!D$3:P$20,12,0)</f>
        <v>44639</v>
      </c>
      <c r="E581" s="16" t="str">
        <f>VLOOKUP(A581,[2]ImportationMaterialProgrammingE!B$3:C$1048576,2,0)</f>
        <v xml:space="preserve">540202355 </v>
      </c>
      <c r="F581" s="40">
        <v>540202355</v>
      </c>
      <c r="I581" s="17" t="e">
        <f>#N/A</f>
        <v>#N/A</v>
      </c>
      <c r="J581" s="15" t="str">
        <f>IF(VLOOKUP(A581,[2]ImportationMaterialProgrammingE!B$4:U$1048576,20,0)=0,"",VLOOKUP(A581,[2]ImportationMaterialProgrammingE!B$4:U$1048576,20,0))</f>
        <v/>
      </c>
      <c r="K581" s="15" t="s">
        <v>587</v>
      </c>
      <c r="L581" s="15" t="str">
        <f>IF(VLOOKUP(A581,[2]ImportationMaterialProgrammingE!B$3:Y$1048576,24,0)&lt;&gt;"","Sim","Não")</f>
        <v>Não</v>
      </c>
      <c r="M581" s="15" t="str">
        <f>IF(VLOOKUP(A581,[2]ImportationMaterialProgrammingE!B:X,23,0)="DTA TRANSP",VLOOKUP(A581,[2]ImportationMaterialProgrammingE!B:V,21,0),"")</f>
        <v/>
      </c>
      <c r="N581" s="15" t="str">
        <f>IF(VLOOKUP(A581,[2]ImportationMaterialProgrammingE!B:Y,24,0)=0,"",VLOOKUP(A581,[2]ImportationMaterialProgrammingE!B:Y,24,0))</f>
        <v/>
      </c>
      <c r="P581" s="3" t="e">
        <f>#N/A</f>
        <v>#N/A</v>
      </c>
      <c r="S581" s="16" t="str">
        <f>VLOOKUP(A581,[2]ImportationMaterialProgrammingE!B:AN,39,0)</f>
        <v xml:space="preserve">          </v>
      </c>
      <c r="T581" s="22" t="str">
        <f>VLOOKUP(F581,[3]Relatório!$A$1:$AK$65536,29,0)</f>
        <v/>
      </c>
      <c r="U581" s="22" t="s">
        <v>587</v>
      </c>
      <c r="V581" s="17" t="str">
        <f>VLOOKUP(A581,[2]ImportationMaterialProgrammingE!B:F,5,0)</f>
        <v/>
      </c>
      <c r="W581" s="22" t="str">
        <f>VLOOKUP(F581,[3]Relatório!$A$1:$AK$65536,33,0)</f>
        <v/>
      </c>
      <c r="X581" s="1" t="s">
        <v>587</v>
      </c>
      <c r="Y581" s="18" t="e">
        <f>#N/A</f>
        <v>#N/A</v>
      </c>
      <c r="AB581" s="15" t="str">
        <f>VLOOKUP(A581,[2]ImportationMaterialProgrammingE!B:X,23,0)</f>
        <v>SBL</v>
      </c>
      <c r="AC581" s="1" t="str">
        <f>IF(AB581="DTA TRANSP","",VLOOKUP(A581,[2]ImportationMaterialProgrammingE!$B:$V,21,0))</f>
        <v/>
      </c>
      <c r="AD581" s="1" t="s">
        <v>587</v>
      </c>
      <c r="AE581" s="1" t="e">
        <f>#N/A</f>
        <v>#N/A</v>
      </c>
      <c r="AF581" s="22" t="str">
        <f>VLOOKUP(F581,[3]Relatório!$A$1:$AK$65536,36,0)</f>
        <v/>
      </c>
      <c r="AG581" s="32" t="s">
        <v>587</v>
      </c>
      <c r="AJ581" s="24"/>
      <c r="AK581" s="24"/>
      <c r="AL581" s="24"/>
      <c r="AM581" s="24"/>
    </row>
    <row r="582" spans="1:39" hidden="1" x14ac:dyDescent="0.25">
      <c r="A582" s="34">
        <v>80538354</v>
      </c>
      <c r="B582" s="33">
        <v>1250255122</v>
      </c>
      <c r="C582" s="33" t="s">
        <v>588</v>
      </c>
      <c r="D582" s="15">
        <f>VLOOKUP(C582,[1]CC!D$3:P$20,12,0)</f>
        <v>44639</v>
      </c>
      <c r="E582" s="16" t="str">
        <f>VLOOKUP(A582,[2]ImportationMaterialProgrammingE!B$3:C$1048576,2,0)</f>
        <v xml:space="preserve">540202463 </v>
      </c>
      <c r="F582" s="40">
        <v>540202463</v>
      </c>
      <c r="I582" s="17" t="e">
        <f>#N/A</f>
        <v>#N/A</v>
      </c>
      <c r="J582" s="15" t="str">
        <f>IF(VLOOKUP(A582,[2]ImportationMaterialProgrammingE!B$4:U$1048576,20,0)=0,"",VLOOKUP(A582,[2]ImportationMaterialProgrammingE!B$4:U$1048576,20,0))</f>
        <v>22/03/2022</v>
      </c>
      <c r="K582" s="15" t="s">
        <v>605</v>
      </c>
      <c r="L582" s="15" t="str">
        <f>IF(VLOOKUP(A582,[2]ImportationMaterialProgrammingE!B$3:Y$1048576,24,0)&lt;&gt;"","Sim","Não")</f>
        <v>Não</v>
      </c>
      <c r="M582" s="15" t="str">
        <f>IF(VLOOKUP(A582,[2]ImportationMaterialProgrammingE!B:X,23,0)="DTA TRANSP",VLOOKUP(A582,[2]ImportationMaterialProgrammingE!B:V,21,0),"")</f>
        <v/>
      </c>
      <c r="N582" s="15" t="str">
        <f>IF(VLOOKUP(A582,[2]ImportationMaterialProgrammingE!B:Y,24,0)=0,"",VLOOKUP(A582,[2]ImportationMaterialProgrammingE!B:Y,24,0))</f>
        <v/>
      </c>
      <c r="P582" s="3" t="e">
        <f>#N/A</f>
        <v>#N/A</v>
      </c>
      <c r="S582" s="16" t="str">
        <f>VLOOKUP(A582,[2]ImportationMaterialProgrammingE!B:AN,39,0)</f>
        <v xml:space="preserve">          </v>
      </c>
      <c r="T582" s="22">
        <f>VLOOKUP(F582,[3]Relatório!$A$1:$AK$65536,29,0)</f>
        <v>44643</v>
      </c>
      <c r="U582" s="22">
        <v>44643</v>
      </c>
      <c r="V582" s="17" t="str">
        <f>VLOOKUP(A582,[2]ImportationMaterialProgrammingE!B:F,5,0)</f>
        <v/>
      </c>
      <c r="W582" s="22" t="str">
        <f>VLOOKUP(F582,[3]Relatório!$A$1:$AK$65536,33,0)</f>
        <v/>
      </c>
      <c r="X582" s="1" t="s">
        <v>587</v>
      </c>
      <c r="Y582" s="18" t="e">
        <f>#N/A</f>
        <v>#N/A</v>
      </c>
      <c r="AB582" s="15" t="str">
        <f>VLOOKUP(A582,[2]ImportationMaterialProgrammingE!B:X,23,0)</f>
        <v/>
      </c>
      <c r="AC582" s="1" t="str">
        <f>IF(AB582="DTA TRANSP","",VLOOKUP(A582,[2]ImportationMaterialProgrammingE!$B:$V,21,0))</f>
        <v/>
      </c>
      <c r="AD582" s="1" t="s">
        <v>587</v>
      </c>
      <c r="AE582" s="1" t="e">
        <f>#N/A</f>
        <v>#N/A</v>
      </c>
      <c r="AF582" s="22" t="str">
        <f>VLOOKUP(F582,[3]Relatório!$A$1:$AK$65536,36,0)</f>
        <v/>
      </c>
      <c r="AG582" s="32" t="s">
        <v>587</v>
      </c>
      <c r="AJ582" s="24"/>
      <c r="AK582" s="24"/>
      <c r="AL582" s="24"/>
      <c r="AM582" s="24"/>
    </row>
    <row r="583" spans="1:39" hidden="1" x14ac:dyDescent="0.25">
      <c r="A583" s="34">
        <v>80538355</v>
      </c>
      <c r="B583" s="33">
        <v>1250255123</v>
      </c>
      <c r="C583" s="33" t="s">
        <v>588</v>
      </c>
      <c r="D583" s="15">
        <f>VLOOKUP(C583,[1]CC!D$3:P$20,12,0)</f>
        <v>44639</v>
      </c>
      <c r="E583" s="16" t="str">
        <f>VLOOKUP(A583,[2]ImportationMaterialProgrammingE!B$3:C$1048576,2,0)</f>
        <v xml:space="preserve">540202462 </v>
      </c>
      <c r="F583" s="40">
        <v>540202462</v>
      </c>
      <c r="I583" s="17" t="e">
        <f>#N/A</f>
        <v>#N/A</v>
      </c>
      <c r="J583" s="15" t="str">
        <f>IF(VLOOKUP(A583,[2]ImportationMaterialProgrammingE!B$4:U$1048576,20,0)=0,"",VLOOKUP(A583,[2]ImportationMaterialProgrammingE!B$4:U$1048576,20,0))</f>
        <v/>
      </c>
      <c r="K583" s="15" t="s">
        <v>587</v>
      </c>
      <c r="L583" s="15" t="str">
        <f>IF(VLOOKUP(A583,[2]ImportationMaterialProgrammingE!B$3:Y$1048576,24,0)&lt;&gt;"","Sim","Não")</f>
        <v>Não</v>
      </c>
      <c r="M583" s="15" t="str">
        <f>IF(VLOOKUP(A583,[2]ImportationMaterialProgrammingE!B:X,23,0)="DTA TRANSP",VLOOKUP(A583,[2]ImportationMaterialProgrammingE!B:V,21,0),"")</f>
        <v/>
      </c>
      <c r="N583" s="15" t="str">
        <f>IF(VLOOKUP(A583,[2]ImportationMaterialProgrammingE!B:Y,24,0)=0,"",VLOOKUP(A583,[2]ImportationMaterialProgrammingE!B:Y,24,0))</f>
        <v/>
      </c>
      <c r="P583" s="3" t="e">
        <f>#N/A</f>
        <v>#N/A</v>
      </c>
      <c r="S583" s="16" t="str">
        <f>VLOOKUP(A583,[2]ImportationMaterialProgrammingE!B:AN,39,0)</f>
        <v xml:space="preserve">          </v>
      </c>
      <c r="T583" s="22" t="str">
        <f>VLOOKUP(F583,[3]Relatório!$A$1:$AK$65536,29,0)</f>
        <v/>
      </c>
      <c r="U583" s="22" t="s">
        <v>587</v>
      </c>
      <c r="V583" s="17" t="str">
        <f>VLOOKUP(A583,[2]ImportationMaterialProgrammingE!B:F,5,0)</f>
        <v/>
      </c>
      <c r="W583" s="22" t="str">
        <f>VLOOKUP(F583,[3]Relatório!$A$1:$AK$65536,33,0)</f>
        <v/>
      </c>
      <c r="X583" s="1" t="s">
        <v>587</v>
      </c>
      <c r="Y583" s="18" t="e">
        <f>#N/A</f>
        <v>#N/A</v>
      </c>
      <c r="AB583" s="15" t="str">
        <f>VLOOKUP(A583,[2]ImportationMaterialProgrammingE!B:X,23,0)</f>
        <v/>
      </c>
      <c r="AC583" s="1" t="str">
        <f>IF(AB583="DTA TRANSP","",VLOOKUP(A583,[2]ImportationMaterialProgrammingE!$B:$V,21,0))</f>
        <v/>
      </c>
      <c r="AD583" s="1" t="s">
        <v>587</v>
      </c>
      <c r="AE583" s="1" t="e">
        <f>#N/A</f>
        <v>#N/A</v>
      </c>
      <c r="AF583" s="22" t="str">
        <f>VLOOKUP(F583,[3]Relatório!$A$1:$AK$65536,36,0)</f>
        <v/>
      </c>
      <c r="AG583" s="32" t="s">
        <v>587</v>
      </c>
      <c r="AJ583" s="24"/>
      <c r="AK583" s="24"/>
      <c r="AL583" s="24"/>
      <c r="AM583" s="24"/>
    </row>
    <row r="584" spans="1:39" hidden="1" x14ac:dyDescent="0.25">
      <c r="A584" s="34">
        <v>80538380</v>
      </c>
      <c r="B584" s="33">
        <v>1250255125</v>
      </c>
      <c r="C584" s="33" t="s">
        <v>588</v>
      </c>
      <c r="D584" s="15">
        <f>VLOOKUP(C584,[1]CC!D$3:P$20,12,0)</f>
        <v>44639</v>
      </c>
      <c r="E584" s="16" t="e">
        <f>VLOOKUP(A584,[2]ImportationMaterialProgrammingE!B$3:C$1048576,2,0)</f>
        <v>#N/A</v>
      </c>
      <c r="F584" s="16" t="e">
        <v>#N/A</v>
      </c>
      <c r="I584" s="17" t="e">
        <f>#N/A</f>
        <v>#N/A</v>
      </c>
      <c r="J584" s="15" t="e">
        <f>IF(VLOOKUP(A584,[2]ImportationMaterialProgrammingE!B$4:U$1048576,20,0)=0,"",VLOOKUP(A584,[2]ImportationMaterialProgrammingE!B$4:U$1048576,20,0))</f>
        <v>#N/A</v>
      </c>
      <c r="K584" s="15" t="e">
        <v>#N/A</v>
      </c>
      <c r="L584" s="15" t="e">
        <f>IF(VLOOKUP(A584,[2]ImportationMaterialProgrammingE!B$3:Y$1048576,24,0)&lt;&gt;"","Sim","Não")</f>
        <v>#N/A</v>
      </c>
      <c r="M584" s="15" t="e">
        <f>IF(VLOOKUP(A584,[2]ImportationMaterialProgrammingE!B:X,23,0)="DTA TRANSP",VLOOKUP(A584,[2]ImportationMaterialProgrammingE!B:V,21,0),"")</f>
        <v>#N/A</v>
      </c>
      <c r="N584" s="15" t="e">
        <f>IF(VLOOKUP(A584,[2]ImportationMaterialProgrammingE!B:Y,24,0)=0,"",VLOOKUP(A584,[2]ImportationMaterialProgrammingE!B:Y,24,0))</f>
        <v>#N/A</v>
      </c>
      <c r="P584" s="3" t="e">
        <f>#N/A</f>
        <v>#N/A</v>
      </c>
      <c r="S584" s="16" t="e">
        <f>VLOOKUP(A584,[2]ImportationMaterialProgrammingE!B:AN,39,0)</f>
        <v>#N/A</v>
      </c>
      <c r="T584" s="22" t="e">
        <f>VLOOKUP(F584,[3]Relatório!$A$1:$AK$65536,29,0)</f>
        <v>#N/A</v>
      </c>
      <c r="U584" s="22" t="e">
        <v>#N/A</v>
      </c>
      <c r="V584" s="17" t="e">
        <f>VLOOKUP(A584,[2]ImportationMaterialProgrammingE!B:F,5,0)</f>
        <v>#N/A</v>
      </c>
      <c r="W584" s="22" t="e">
        <f>VLOOKUP(F584,[3]Relatório!$A$1:$AK$65536,33,0)</f>
        <v>#N/A</v>
      </c>
      <c r="X584" s="1" t="e">
        <v>#N/A</v>
      </c>
      <c r="Y584" s="18" t="e">
        <f>#N/A</f>
        <v>#N/A</v>
      </c>
      <c r="AB584" s="15" t="e">
        <f>VLOOKUP(A584,[2]ImportationMaterialProgrammingE!B:X,23,0)</f>
        <v>#N/A</v>
      </c>
      <c r="AC584" s="1" t="e">
        <f>IF(AB584="DTA TRANSP","",VLOOKUP(A584,[2]ImportationMaterialProgrammingE!$B:$V,21,0))</f>
        <v>#N/A</v>
      </c>
      <c r="AD584" s="1" t="e">
        <v>#N/A</v>
      </c>
      <c r="AE584" s="1" t="e">
        <f>#N/A</f>
        <v>#N/A</v>
      </c>
      <c r="AF584" s="22" t="e">
        <f>VLOOKUP(F584,[3]Relatório!$A$1:$AK$65536,36,0)</f>
        <v>#N/A</v>
      </c>
      <c r="AG584" s="32" t="e">
        <v>#N/A</v>
      </c>
      <c r="AJ584" s="24"/>
      <c r="AK584" s="24"/>
      <c r="AL584" s="24"/>
      <c r="AM584" s="24"/>
    </row>
    <row r="585" spans="1:39" hidden="1" x14ac:dyDescent="0.25">
      <c r="A585" s="34">
        <v>80538393</v>
      </c>
      <c r="B585" s="33">
        <v>1250255124</v>
      </c>
      <c r="C585" s="33" t="s">
        <v>588</v>
      </c>
      <c r="D585" s="15">
        <f>VLOOKUP(C585,[1]CC!D$3:P$20,12,0)</f>
        <v>44639</v>
      </c>
      <c r="E585" s="16" t="str">
        <f>VLOOKUP(A585,[2]ImportationMaterialProgrammingE!B$3:C$1048576,2,0)</f>
        <v xml:space="preserve">540202465 </v>
      </c>
      <c r="F585" s="40">
        <v>540202465</v>
      </c>
      <c r="I585" s="17" t="e">
        <f>#N/A</f>
        <v>#N/A</v>
      </c>
      <c r="J585" s="15" t="str">
        <f>IF(VLOOKUP(A585,[2]ImportationMaterialProgrammingE!B$4:U$1048576,20,0)=0,"",VLOOKUP(A585,[2]ImportationMaterialProgrammingE!B$4:U$1048576,20,0))</f>
        <v>31/03/2022</v>
      </c>
      <c r="K585" s="15" t="s">
        <v>637</v>
      </c>
      <c r="L585" s="15" t="str">
        <f>IF(VLOOKUP(A585,[2]ImportationMaterialProgrammingE!B$3:Y$1048576,24,0)&lt;&gt;"","Sim","Não")</f>
        <v>Não</v>
      </c>
      <c r="M585" s="15" t="str">
        <f>IF(VLOOKUP(A585,[2]ImportationMaterialProgrammingE!B:X,23,0)="DTA TRANSP",VLOOKUP(A585,[2]ImportationMaterialProgrammingE!B:V,21,0),"")</f>
        <v/>
      </c>
      <c r="N585" s="15" t="str">
        <f>IF(VLOOKUP(A585,[2]ImportationMaterialProgrammingE!B:Y,24,0)=0,"",VLOOKUP(A585,[2]ImportationMaterialProgrammingE!B:Y,24,0))</f>
        <v/>
      </c>
      <c r="P585" s="3" t="e">
        <f>#N/A</f>
        <v>#N/A</v>
      </c>
      <c r="S585" s="16" t="str">
        <f>VLOOKUP(A585,[2]ImportationMaterialProgrammingE!B:AN,39,0)</f>
        <v xml:space="preserve">          </v>
      </c>
      <c r="T585" s="22" t="str">
        <f>VLOOKUP(F585,[3]Relatório!$A$1:$AK$65536,29,0)</f>
        <v/>
      </c>
      <c r="U585" s="22" t="s">
        <v>587</v>
      </c>
      <c r="V585" s="17" t="str">
        <f>VLOOKUP(A585,[2]ImportationMaterialProgrammingE!B:F,5,0)</f>
        <v/>
      </c>
      <c r="W585" s="22" t="str">
        <f>VLOOKUP(F585,[3]Relatório!$A$1:$AK$65536,33,0)</f>
        <v/>
      </c>
      <c r="X585" s="1" t="s">
        <v>587</v>
      </c>
      <c r="Y585" s="18" t="e">
        <f>#N/A</f>
        <v>#N/A</v>
      </c>
      <c r="AB585" s="15" t="str">
        <f>VLOOKUP(A585,[2]ImportationMaterialProgrammingE!B:X,23,0)</f>
        <v/>
      </c>
      <c r="AC585" s="1" t="str">
        <f>IF(AB585="DTA TRANSP","",VLOOKUP(A585,[2]ImportationMaterialProgrammingE!$B:$V,21,0))</f>
        <v/>
      </c>
      <c r="AD585" s="1" t="s">
        <v>587</v>
      </c>
      <c r="AE585" s="1" t="e">
        <f>#N/A</f>
        <v>#N/A</v>
      </c>
      <c r="AF585" s="22" t="str">
        <f>VLOOKUP(F585,[3]Relatório!$A$1:$AK$65536,36,0)</f>
        <v/>
      </c>
      <c r="AG585" s="32" t="s">
        <v>587</v>
      </c>
      <c r="AJ585" s="24"/>
      <c r="AK585" s="24"/>
      <c r="AL585" s="24"/>
      <c r="AM585" s="24"/>
    </row>
    <row r="586" spans="1:39" hidden="1" x14ac:dyDescent="0.25">
      <c r="A586" s="34">
        <v>80538394</v>
      </c>
      <c r="B586" s="33">
        <v>1250255128</v>
      </c>
      <c r="C586" s="33" t="s">
        <v>588</v>
      </c>
      <c r="D586" s="15">
        <f>VLOOKUP(C586,[1]CC!D$3:P$20,12,0)</f>
        <v>44639</v>
      </c>
      <c r="E586" s="16" t="str">
        <f>VLOOKUP(A586,[2]ImportationMaterialProgrammingE!B$3:C$1048576,2,0)</f>
        <v xml:space="preserve">540202466 </v>
      </c>
      <c r="F586" s="40">
        <v>540202466</v>
      </c>
      <c r="I586" s="17" t="e">
        <f>#N/A</f>
        <v>#N/A</v>
      </c>
      <c r="J586" s="15" t="str">
        <f>IF(VLOOKUP(A586,[2]ImportationMaterialProgrammingE!B$4:U$1048576,20,0)=0,"",VLOOKUP(A586,[2]ImportationMaterialProgrammingE!B$4:U$1048576,20,0))</f>
        <v>28/03/2022</v>
      </c>
      <c r="K586" s="15" t="s">
        <v>632</v>
      </c>
      <c r="L586" s="15" t="str">
        <f>IF(VLOOKUP(A586,[2]ImportationMaterialProgrammingE!B$3:Y$1048576,24,0)&lt;&gt;"","Sim","Não")</f>
        <v>Não</v>
      </c>
      <c r="M586" s="15" t="str">
        <f>IF(VLOOKUP(A586,[2]ImportationMaterialProgrammingE!B:X,23,0)="DTA TRANSP",VLOOKUP(A586,[2]ImportationMaterialProgrammingE!B:V,21,0),"")</f>
        <v/>
      </c>
      <c r="N586" s="15" t="str">
        <f>IF(VLOOKUP(A586,[2]ImportationMaterialProgrammingE!B:Y,24,0)=0,"",VLOOKUP(A586,[2]ImportationMaterialProgrammingE!B:Y,24,0))</f>
        <v/>
      </c>
      <c r="P586" s="3" t="e">
        <f>#N/A</f>
        <v>#N/A</v>
      </c>
      <c r="S586" s="16" t="str">
        <f>VLOOKUP(A586,[2]ImportationMaterialProgrammingE!B:AN,39,0)</f>
        <v xml:space="preserve">          </v>
      </c>
      <c r="T586" s="22" t="str">
        <f>VLOOKUP(F586,[3]Relatório!$A$1:$AK$65536,29,0)</f>
        <v/>
      </c>
      <c r="U586" s="22" t="s">
        <v>587</v>
      </c>
      <c r="V586" s="17" t="str">
        <f>VLOOKUP(A586,[2]ImportationMaterialProgrammingE!B:F,5,0)</f>
        <v/>
      </c>
      <c r="W586" s="22" t="str">
        <f>VLOOKUP(F586,[3]Relatório!$A$1:$AK$65536,33,0)</f>
        <v/>
      </c>
      <c r="X586" s="1" t="s">
        <v>587</v>
      </c>
      <c r="Y586" s="18" t="e">
        <f>#N/A</f>
        <v>#N/A</v>
      </c>
      <c r="AB586" s="15" t="str">
        <f>VLOOKUP(A586,[2]ImportationMaterialProgrammingE!B:X,23,0)</f>
        <v/>
      </c>
      <c r="AC586" s="1" t="str">
        <f>IF(AB586="DTA TRANSP","",VLOOKUP(A586,[2]ImportationMaterialProgrammingE!$B:$V,21,0))</f>
        <v/>
      </c>
      <c r="AD586" s="1" t="s">
        <v>587</v>
      </c>
      <c r="AE586" s="1" t="e">
        <f>#N/A</f>
        <v>#N/A</v>
      </c>
      <c r="AF586" s="22" t="str">
        <f>VLOOKUP(F586,[3]Relatório!$A$1:$AK$65536,36,0)</f>
        <v/>
      </c>
      <c r="AG586" s="32" t="s">
        <v>587</v>
      </c>
      <c r="AJ586" s="24"/>
      <c r="AK586" s="24"/>
      <c r="AL586" s="24"/>
      <c r="AM586" s="24"/>
    </row>
    <row r="587" spans="1:39" hidden="1" x14ac:dyDescent="0.25">
      <c r="A587" s="34">
        <v>80538396</v>
      </c>
      <c r="B587" s="33">
        <v>1250255126</v>
      </c>
      <c r="C587" s="33" t="s">
        <v>588</v>
      </c>
      <c r="D587" s="15">
        <f>VLOOKUP(C587,[1]CC!D$3:P$20,12,0)</f>
        <v>44639</v>
      </c>
      <c r="E587" s="16" t="str">
        <f>VLOOKUP(A587,[2]ImportationMaterialProgrammingE!B$3:C$1048576,2,0)</f>
        <v xml:space="preserve">540202467 </v>
      </c>
      <c r="F587" s="40">
        <v>540202467</v>
      </c>
      <c r="I587" s="17" t="e">
        <f>#N/A</f>
        <v>#N/A</v>
      </c>
      <c r="J587" s="15" t="str">
        <f>IF(VLOOKUP(A587,[2]ImportationMaterialProgrammingE!B$4:U$1048576,20,0)=0,"",VLOOKUP(A587,[2]ImportationMaterialProgrammingE!B$4:U$1048576,20,0))</f>
        <v/>
      </c>
      <c r="K587" s="15" t="s">
        <v>587</v>
      </c>
      <c r="L587" s="15" t="str">
        <f>IF(VLOOKUP(A587,[2]ImportationMaterialProgrammingE!B$3:Y$1048576,24,0)&lt;&gt;"","Sim","Não")</f>
        <v>Não</v>
      </c>
      <c r="M587" s="15" t="str">
        <f>IF(VLOOKUP(A587,[2]ImportationMaterialProgrammingE!B:X,23,0)="DTA TRANSP",VLOOKUP(A587,[2]ImportationMaterialProgrammingE!B:V,21,0),"")</f>
        <v/>
      </c>
      <c r="N587" s="15" t="str">
        <f>IF(VLOOKUP(A587,[2]ImportationMaterialProgrammingE!B:Y,24,0)=0,"",VLOOKUP(A587,[2]ImportationMaterialProgrammingE!B:Y,24,0))</f>
        <v/>
      </c>
      <c r="P587" s="3" t="e">
        <f>#N/A</f>
        <v>#N/A</v>
      </c>
      <c r="S587" s="16" t="str">
        <f>VLOOKUP(A587,[2]ImportationMaterialProgrammingE!B:AN,39,0)</f>
        <v xml:space="preserve">          </v>
      </c>
      <c r="T587" s="22" t="str">
        <f>VLOOKUP(F587,[3]Relatório!$A$1:$AK$65536,29,0)</f>
        <v/>
      </c>
      <c r="U587" s="22" t="s">
        <v>587</v>
      </c>
      <c r="V587" s="17" t="str">
        <f>VLOOKUP(A587,[2]ImportationMaterialProgrammingE!B:F,5,0)</f>
        <v/>
      </c>
      <c r="W587" s="22" t="str">
        <f>VLOOKUP(F587,[3]Relatório!$A$1:$AK$65536,33,0)</f>
        <v/>
      </c>
      <c r="X587" s="1" t="s">
        <v>587</v>
      </c>
      <c r="Y587" s="18" t="e">
        <f>#N/A</f>
        <v>#N/A</v>
      </c>
      <c r="AB587" s="15" t="str">
        <f>VLOOKUP(A587,[2]ImportationMaterialProgrammingE!B:X,23,0)</f>
        <v>SBL</v>
      </c>
      <c r="AC587" s="1" t="str">
        <f>IF(AB587="DTA TRANSP","",VLOOKUP(A587,[2]ImportationMaterialProgrammingE!$B:$V,21,0))</f>
        <v/>
      </c>
      <c r="AD587" s="1" t="s">
        <v>587</v>
      </c>
      <c r="AE587" s="1" t="e">
        <f>#N/A</f>
        <v>#N/A</v>
      </c>
      <c r="AF587" s="22" t="str">
        <f>VLOOKUP(F587,[3]Relatório!$A$1:$AK$65536,36,0)</f>
        <v/>
      </c>
      <c r="AG587" s="32" t="s">
        <v>587</v>
      </c>
      <c r="AJ587" s="24"/>
      <c r="AK587" s="24"/>
      <c r="AL587" s="24"/>
      <c r="AM587" s="24"/>
    </row>
    <row r="588" spans="1:39" hidden="1" x14ac:dyDescent="0.25">
      <c r="A588" s="34">
        <v>80538397</v>
      </c>
      <c r="B588" s="33">
        <v>1250255127</v>
      </c>
      <c r="C588" s="33" t="s">
        <v>588</v>
      </c>
      <c r="D588" s="15">
        <f>VLOOKUP(C588,[1]CC!D$3:P$20,12,0)</f>
        <v>44639</v>
      </c>
      <c r="E588" s="16" t="str">
        <f>VLOOKUP(A588,[2]ImportationMaterialProgrammingE!B$3:C$1048576,2,0)</f>
        <v xml:space="preserve">540202468 </v>
      </c>
      <c r="F588" s="40">
        <v>540202468</v>
      </c>
      <c r="I588" s="17" t="e">
        <f>#N/A</f>
        <v>#N/A</v>
      </c>
      <c r="J588" s="15" t="str">
        <f>IF(VLOOKUP(A588,[2]ImportationMaterialProgrammingE!B$4:U$1048576,20,0)=0,"",VLOOKUP(A588,[2]ImportationMaterialProgrammingE!B$4:U$1048576,20,0))</f>
        <v/>
      </c>
      <c r="K588" s="15" t="s">
        <v>587</v>
      </c>
      <c r="L588" s="15" t="str">
        <f>IF(VLOOKUP(A588,[2]ImportationMaterialProgrammingE!B$3:Y$1048576,24,0)&lt;&gt;"","Sim","Não")</f>
        <v>Não</v>
      </c>
      <c r="M588" s="15" t="str">
        <f>IF(VLOOKUP(A588,[2]ImportationMaterialProgrammingE!B:X,23,0)="DTA TRANSP",VLOOKUP(A588,[2]ImportationMaterialProgrammingE!B:V,21,0),"")</f>
        <v/>
      </c>
      <c r="N588" s="15" t="str">
        <f>IF(VLOOKUP(A588,[2]ImportationMaterialProgrammingE!B:Y,24,0)=0,"",VLOOKUP(A588,[2]ImportationMaterialProgrammingE!B:Y,24,0))</f>
        <v/>
      </c>
      <c r="P588" s="3" t="e">
        <f>#N/A</f>
        <v>#N/A</v>
      </c>
      <c r="S588" s="16" t="str">
        <f>VLOOKUP(A588,[2]ImportationMaterialProgrammingE!B:AN,39,0)</f>
        <v xml:space="preserve">          </v>
      </c>
      <c r="T588" s="22" t="str">
        <f>VLOOKUP(F588,[3]Relatório!$A$1:$AK$65536,29,0)</f>
        <v/>
      </c>
      <c r="U588" s="22" t="s">
        <v>587</v>
      </c>
      <c r="V588" s="17" t="str">
        <f>VLOOKUP(A588,[2]ImportationMaterialProgrammingE!B:F,5,0)</f>
        <v/>
      </c>
      <c r="W588" s="22" t="str">
        <f>VLOOKUP(F588,[3]Relatório!$A$1:$AK$65536,33,0)</f>
        <v/>
      </c>
      <c r="X588" s="1" t="s">
        <v>587</v>
      </c>
      <c r="Y588" s="18" t="e">
        <f>#N/A</f>
        <v>#N/A</v>
      </c>
      <c r="AB588" s="15" t="str">
        <f>VLOOKUP(A588,[2]ImportationMaterialProgrammingE!B:X,23,0)</f>
        <v>SBL</v>
      </c>
      <c r="AC588" s="1" t="str">
        <f>IF(AB588="DTA TRANSP","",VLOOKUP(A588,[2]ImportationMaterialProgrammingE!$B:$V,21,0))</f>
        <v/>
      </c>
      <c r="AD588" s="1" t="s">
        <v>587</v>
      </c>
      <c r="AE588" s="1" t="e">
        <f>#N/A</f>
        <v>#N/A</v>
      </c>
      <c r="AF588" s="22" t="str">
        <f>VLOOKUP(F588,[3]Relatório!$A$1:$AK$65536,36,0)</f>
        <v/>
      </c>
      <c r="AG588" s="32" t="s">
        <v>587</v>
      </c>
      <c r="AJ588" s="24"/>
      <c r="AK588" s="24"/>
      <c r="AL588" s="24"/>
      <c r="AM588" s="24"/>
    </row>
    <row r="589" spans="1:39" hidden="1" x14ac:dyDescent="0.25">
      <c r="A589" s="34">
        <v>80538398</v>
      </c>
      <c r="B589" s="33">
        <v>1250255133</v>
      </c>
      <c r="C589" s="33" t="s">
        <v>588</v>
      </c>
      <c r="D589" s="15">
        <f>VLOOKUP(C589,[1]CC!D$3:P$20,12,0)</f>
        <v>44639</v>
      </c>
      <c r="E589" s="16" t="e">
        <f>VLOOKUP(A589,[2]ImportationMaterialProgrammingE!B$3:C$1048576,2,0)</f>
        <v>#N/A</v>
      </c>
      <c r="F589" s="16" t="e">
        <v>#N/A</v>
      </c>
      <c r="I589" s="17" t="e">
        <f>#N/A</f>
        <v>#N/A</v>
      </c>
      <c r="J589" s="15" t="e">
        <f>IF(VLOOKUP(A589,[2]ImportationMaterialProgrammingE!B$4:U$1048576,20,0)=0,"",VLOOKUP(A589,[2]ImportationMaterialProgrammingE!B$4:U$1048576,20,0))</f>
        <v>#N/A</v>
      </c>
      <c r="K589" s="15" t="e">
        <v>#N/A</v>
      </c>
      <c r="L589" s="15" t="e">
        <f>IF(VLOOKUP(A589,[2]ImportationMaterialProgrammingE!B$3:Y$1048576,24,0)&lt;&gt;"","Sim","Não")</f>
        <v>#N/A</v>
      </c>
      <c r="M589" s="15" t="e">
        <f>IF(VLOOKUP(A589,[2]ImportationMaterialProgrammingE!B:X,23,0)="DTA TRANSP",VLOOKUP(A589,[2]ImportationMaterialProgrammingE!B:V,21,0),"")</f>
        <v>#N/A</v>
      </c>
      <c r="N589" s="15" t="e">
        <f>IF(VLOOKUP(A589,[2]ImportationMaterialProgrammingE!B:Y,24,0)=0,"",VLOOKUP(A589,[2]ImportationMaterialProgrammingE!B:Y,24,0))</f>
        <v>#N/A</v>
      </c>
      <c r="P589" s="3" t="e">
        <f>#N/A</f>
        <v>#N/A</v>
      </c>
      <c r="S589" s="16" t="e">
        <f>VLOOKUP(A589,[2]ImportationMaterialProgrammingE!B:AN,39,0)</f>
        <v>#N/A</v>
      </c>
      <c r="T589" s="22" t="e">
        <f>VLOOKUP(F589,[3]Relatório!$A$1:$AK$65536,29,0)</f>
        <v>#N/A</v>
      </c>
      <c r="U589" s="22" t="e">
        <v>#N/A</v>
      </c>
      <c r="V589" s="17" t="e">
        <f>VLOOKUP(A589,[2]ImportationMaterialProgrammingE!B:F,5,0)</f>
        <v>#N/A</v>
      </c>
      <c r="W589" s="22" t="e">
        <f>VLOOKUP(F589,[3]Relatório!$A$1:$AK$65536,33,0)</f>
        <v>#N/A</v>
      </c>
      <c r="X589" s="1" t="e">
        <v>#N/A</v>
      </c>
      <c r="Y589" s="18" t="e">
        <f>#N/A</f>
        <v>#N/A</v>
      </c>
      <c r="AB589" s="15" t="e">
        <f>VLOOKUP(A589,[2]ImportationMaterialProgrammingE!B:X,23,0)</f>
        <v>#N/A</v>
      </c>
      <c r="AC589" s="1" t="e">
        <f>IF(AB589="DTA TRANSP","",VLOOKUP(A589,[2]ImportationMaterialProgrammingE!$B:$V,21,0))</f>
        <v>#N/A</v>
      </c>
      <c r="AD589" s="1" t="e">
        <v>#N/A</v>
      </c>
      <c r="AE589" s="1" t="e">
        <f>#N/A</f>
        <v>#N/A</v>
      </c>
      <c r="AF589" s="22" t="e">
        <f>VLOOKUP(F589,[3]Relatório!$A$1:$AK$65536,36,0)</f>
        <v>#N/A</v>
      </c>
      <c r="AG589" s="32" t="e">
        <v>#N/A</v>
      </c>
      <c r="AJ589" s="24"/>
      <c r="AK589" s="24"/>
      <c r="AL589" s="24"/>
      <c r="AM589" s="24"/>
    </row>
    <row r="590" spans="1:39" hidden="1" x14ac:dyDescent="0.25">
      <c r="A590" s="34">
        <v>80538402</v>
      </c>
      <c r="B590" s="33">
        <v>1250255131</v>
      </c>
      <c r="C590" s="33" t="s">
        <v>588</v>
      </c>
      <c r="D590" s="15">
        <f>VLOOKUP(C590,[1]CC!D$3:P$20,12,0)</f>
        <v>44639</v>
      </c>
      <c r="E590" s="16" t="e">
        <f>VLOOKUP(A590,[2]ImportationMaterialProgrammingE!B$3:C$1048576,2,0)</f>
        <v>#N/A</v>
      </c>
      <c r="F590" s="16" t="e">
        <v>#N/A</v>
      </c>
      <c r="I590" s="17" t="e">
        <f>#N/A</f>
        <v>#N/A</v>
      </c>
      <c r="J590" s="15" t="e">
        <f>IF(VLOOKUP(A590,[2]ImportationMaterialProgrammingE!B$4:U$1048576,20,0)=0,"",VLOOKUP(A590,[2]ImportationMaterialProgrammingE!B$4:U$1048576,20,0))</f>
        <v>#N/A</v>
      </c>
      <c r="K590" s="15" t="e">
        <v>#N/A</v>
      </c>
      <c r="L590" s="15" t="e">
        <f>IF(VLOOKUP(A590,[2]ImportationMaterialProgrammingE!B$3:Y$1048576,24,0)&lt;&gt;"","Sim","Não")</f>
        <v>#N/A</v>
      </c>
      <c r="M590" s="15" t="e">
        <f>IF(VLOOKUP(A590,[2]ImportationMaterialProgrammingE!B:X,23,0)="DTA TRANSP",VLOOKUP(A590,[2]ImportationMaterialProgrammingE!B:V,21,0),"")</f>
        <v>#N/A</v>
      </c>
      <c r="N590" s="15" t="e">
        <f>IF(VLOOKUP(A590,[2]ImportationMaterialProgrammingE!B:Y,24,0)=0,"",VLOOKUP(A590,[2]ImportationMaterialProgrammingE!B:Y,24,0))</f>
        <v>#N/A</v>
      </c>
      <c r="P590" s="3" t="e">
        <f>#N/A</f>
        <v>#N/A</v>
      </c>
      <c r="S590" s="16" t="e">
        <f>VLOOKUP(A590,[2]ImportationMaterialProgrammingE!B:AN,39,0)</f>
        <v>#N/A</v>
      </c>
      <c r="T590" s="22" t="e">
        <f>VLOOKUP(F590,[3]Relatório!$A$1:$AK$65536,29,0)</f>
        <v>#N/A</v>
      </c>
      <c r="U590" s="22" t="e">
        <v>#N/A</v>
      </c>
      <c r="V590" s="17" t="e">
        <f>VLOOKUP(A590,[2]ImportationMaterialProgrammingE!B:F,5,0)</f>
        <v>#N/A</v>
      </c>
      <c r="W590" s="22" t="e">
        <f>VLOOKUP(F590,[3]Relatório!$A$1:$AK$65536,33,0)</f>
        <v>#N/A</v>
      </c>
      <c r="X590" s="1" t="e">
        <v>#N/A</v>
      </c>
      <c r="Y590" s="18" t="e">
        <f>#N/A</f>
        <v>#N/A</v>
      </c>
      <c r="AB590" s="15" t="e">
        <f>VLOOKUP(A590,[2]ImportationMaterialProgrammingE!B:X,23,0)</f>
        <v>#N/A</v>
      </c>
      <c r="AC590" s="1" t="e">
        <f>IF(AB590="DTA TRANSP","",VLOOKUP(A590,[2]ImportationMaterialProgrammingE!$B:$V,21,0))</f>
        <v>#N/A</v>
      </c>
      <c r="AD590" s="1" t="e">
        <v>#N/A</v>
      </c>
      <c r="AE590" s="1" t="e">
        <f>#N/A</f>
        <v>#N/A</v>
      </c>
      <c r="AF590" s="22" t="e">
        <f>VLOOKUP(F590,[3]Relatório!$A$1:$AK$65536,36,0)</f>
        <v>#N/A</v>
      </c>
      <c r="AG590" s="32" t="e">
        <v>#N/A</v>
      </c>
      <c r="AJ590" s="24"/>
      <c r="AK590" s="24"/>
      <c r="AL590" s="24"/>
      <c r="AM590" s="24"/>
    </row>
    <row r="591" spans="1:39" hidden="1" x14ac:dyDescent="0.25">
      <c r="A591" s="34">
        <v>80538403</v>
      </c>
      <c r="B591" s="33">
        <v>1250255129</v>
      </c>
      <c r="C591" s="33" t="s">
        <v>588</v>
      </c>
      <c r="D591" s="15">
        <f>VLOOKUP(C591,[1]CC!D$3:P$20,12,0)</f>
        <v>44639</v>
      </c>
      <c r="E591" s="16" t="str">
        <f>VLOOKUP(A591,[2]ImportationMaterialProgrammingE!B$3:C$1048576,2,0)</f>
        <v xml:space="preserve">540202470 </v>
      </c>
      <c r="F591" s="40">
        <v>540202470</v>
      </c>
      <c r="I591" s="17" t="e">
        <f>#N/A</f>
        <v>#N/A</v>
      </c>
      <c r="J591" s="15" t="str">
        <f>IF(VLOOKUP(A591,[2]ImportationMaterialProgrammingE!B$4:U$1048576,20,0)=0,"",VLOOKUP(A591,[2]ImportationMaterialProgrammingE!B$4:U$1048576,20,0))</f>
        <v/>
      </c>
      <c r="K591" s="15" t="s">
        <v>587</v>
      </c>
      <c r="L591" s="15" t="str">
        <f>IF(VLOOKUP(A591,[2]ImportationMaterialProgrammingE!B$3:Y$1048576,24,0)&lt;&gt;"","Sim","Não")</f>
        <v>Não</v>
      </c>
      <c r="M591" s="15" t="str">
        <f>IF(VLOOKUP(A591,[2]ImportationMaterialProgrammingE!B:X,23,0)="DTA TRANSP",VLOOKUP(A591,[2]ImportationMaterialProgrammingE!B:V,21,0),"")</f>
        <v/>
      </c>
      <c r="N591" s="15" t="str">
        <f>IF(VLOOKUP(A591,[2]ImportationMaterialProgrammingE!B:Y,24,0)=0,"",VLOOKUP(A591,[2]ImportationMaterialProgrammingE!B:Y,24,0))</f>
        <v/>
      </c>
      <c r="P591" s="3" t="e">
        <f>#N/A</f>
        <v>#N/A</v>
      </c>
      <c r="S591" s="16" t="str">
        <f>VLOOKUP(A591,[2]ImportationMaterialProgrammingE!B:AN,39,0)</f>
        <v xml:space="preserve">          </v>
      </c>
      <c r="T591" s="22" t="str">
        <f>VLOOKUP(F591,[3]Relatório!$A$1:$AK$65536,29,0)</f>
        <v/>
      </c>
      <c r="U591" s="22" t="s">
        <v>587</v>
      </c>
      <c r="V591" s="17" t="str">
        <f>VLOOKUP(A591,[2]ImportationMaterialProgrammingE!B:F,5,0)</f>
        <v/>
      </c>
      <c r="W591" s="22" t="str">
        <f>VLOOKUP(F591,[3]Relatório!$A$1:$AK$65536,33,0)</f>
        <v/>
      </c>
      <c r="X591" s="1" t="s">
        <v>587</v>
      </c>
      <c r="Y591" s="18" t="e">
        <f>#N/A</f>
        <v>#N/A</v>
      </c>
      <c r="AB591" s="15" t="str">
        <f>VLOOKUP(A591,[2]ImportationMaterialProgrammingE!B:X,23,0)</f>
        <v/>
      </c>
      <c r="AC591" s="1" t="str">
        <f>IF(AB591="DTA TRANSP","",VLOOKUP(A591,[2]ImportationMaterialProgrammingE!$B:$V,21,0))</f>
        <v/>
      </c>
      <c r="AD591" s="1" t="s">
        <v>587</v>
      </c>
      <c r="AE591" s="1" t="e">
        <f>#N/A</f>
        <v>#N/A</v>
      </c>
      <c r="AF591" s="22" t="str">
        <f>VLOOKUP(F591,[3]Relatório!$A$1:$AK$65536,36,0)</f>
        <v/>
      </c>
      <c r="AG591" s="32" t="s">
        <v>587</v>
      </c>
      <c r="AJ591" s="24"/>
      <c r="AK591" s="24"/>
      <c r="AL591" s="24"/>
      <c r="AM591" s="24"/>
    </row>
    <row r="592" spans="1:39" x14ac:dyDescent="0.25">
      <c r="A592" s="34">
        <v>80538460</v>
      </c>
      <c r="B592" s="33">
        <v>1250255130</v>
      </c>
      <c r="C592" s="33" t="s">
        <v>588</v>
      </c>
      <c r="D592" s="15">
        <f>VLOOKUP(C592,[1]CC!D$3:P$20,12,0)</f>
        <v>44639</v>
      </c>
      <c r="E592" s="16" t="str">
        <f>VLOOKUP(A592,[2]ImportationMaterialProgrammingE!B$3:C$1048576,2,0)</f>
        <v xml:space="preserve">540202356 </v>
      </c>
      <c r="F592" s="40">
        <v>540202356</v>
      </c>
      <c r="I592" s="17" t="e">
        <f>#N/A</f>
        <v>#N/A</v>
      </c>
      <c r="J592" s="15" t="str">
        <f>IF(VLOOKUP(A592,[2]ImportationMaterialProgrammingE!B$4:U$1048576,20,0)=0,"",VLOOKUP(A592,[2]ImportationMaterialProgrammingE!B$4:U$1048576,20,0))</f>
        <v>22/03/2022</v>
      </c>
      <c r="K592" s="15" t="s">
        <v>605</v>
      </c>
      <c r="L592" s="15" t="str">
        <f>IF(VLOOKUP(A592,[2]ImportationMaterialProgrammingE!B$3:Y$1048576,24,0)&lt;&gt;"","Sim","Não")</f>
        <v>Não</v>
      </c>
      <c r="M592" s="15" t="str">
        <f>IF(VLOOKUP(A592,[2]ImportationMaterialProgrammingE!B:X,23,0)="DTA TRANSP",VLOOKUP(A592,[2]ImportationMaterialProgrammingE!B:V,21,0),"")</f>
        <v/>
      </c>
      <c r="N592" s="15" t="str">
        <f>IF(VLOOKUP(A592,[2]ImportationMaterialProgrammingE!B:Y,24,0)=0,"",VLOOKUP(A592,[2]ImportationMaterialProgrammingE!B:Y,24,0))</f>
        <v/>
      </c>
      <c r="P592" s="3" t="e">
        <f>#N/A</f>
        <v>#N/A</v>
      </c>
      <c r="S592" s="16" t="str">
        <f>VLOOKUP(A592,[2]ImportationMaterialProgrammingE!B:AN,39,0)</f>
        <v xml:space="preserve">          </v>
      </c>
      <c r="T592" s="22">
        <f>VLOOKUP(F592,[3]Relatório!$A$1:$AK$65536,29,0)</f>
        <v>44642</v>
      </c>
      <c r="U592" s="22">
        <v>44642</v>
      </c>
      <c r="V592" s="17" t="str">
        <f>VLOOKUP(A592,[2]ImportationMaterialProgrammingE!B:F,5,0)</f>
        <v/>
      </c>
      <c r="W592" s="22">
        <f>VLOOKUP(F592,[3]Relatório!$A$1:$AK$65536,33,0)</f>
        <v>44642</v>
      </c>
      <c r="X592" s="1">
        <v>44642</v>
      </c>
      <c r="Y592" s="18" t="e">
        <f>#N/A</f>
        <v>#N/A</v>
      </c>
      <c r="AB592" s="15" t="str">
        <f>VLOOKUP(A592,[2]ImportationMaterialProgrammingE!B:X,23,0)</f>
        <v>SBL</v>
      </c>
      <c r="AC592" s="1" t="str">
        <f>IF(AB592="DTA TRANSP","",VLOOKUP(A592,[2]ImportationMaterialProgrammingE!$B:$V,21,0))</f>
        <v/>
      </c>
      <c r="AD592" s="1" t="s">
        <v>587</v>
      </c>
      <c r="AE592" s="1" t="e">
        <f>#N/A</f>
        <v>#N/A</v>
      </c>
      <c r="AF592" s="22">
        <f>VLOOKUP(F592,[3]Relatório!$A$1:$AK$65536,36,0)</f>
        <v>44642</v>
      </c>
      <c r="AG592" s="32">
        <v>44642</v>
      </c>
      <c r="AJ592" s="24"/>
      <c r="AK592" s="24"/>
      <c r="AL592" s="24"/>
      <c r="AM592" s="24"/>
    </row>
    <row r="593" spans="1:39" hidden="1" x14ac:dyDescent="0.25">
      <c r="A593" s="34">
        <v>80538491</v>
      </c>
      <c r="B593" s="33">
        <v>1250255132</v>
      </c>
      <c r="C593" s="33" t="s">
        <v>588</v>
      </c>
      <c r="D593" s="15">
        <f>VLOOKUP(C593,[1]CC!D$3:P$20,12,0)</f>
        <v>44639</v>
      </c>
      <c r="E593" s="16" t="e">
        <f>VLOOKUP(A593,[2]ImportationMaterialProgrammingE!B$3:C$1048576,2,0)</f>
        <v>#N/A</v>
      </c>
      <c r="F593" s="16" t="e">
        <v>#N/A</v>
      </c>
      <c r="I593" s="17" t="e">
        <f>#N/A</f>
        <v>#N/A</v>
      </c>
      <c r="J593" s="15" t="e">
        <f>IF(VLOOKUP(A593,[2]ImportationMaterialProgrammingE!B$4:U$1048576,20,0)=0,"",VLOOKUP(A593,[2]ImportationMaterialProgrammingE!B$4:U$1048576,20,0))</f>
        <v>#N/A</v>
      </c>
      <c r="K593" s="15" t="e">
        <v>#N/A</v>
      </c>
      <c r="L593" s="15" t="e">
        <f>IF(VLOOKUP(A593,[2]ImportationMaterialProgrammingE!B$3:Y$1048576,24,0)&lt;&gt;"","Sim","Não")</f>
        <v>#N/A</v>
      </c>
      <c r="M593" s="15" t="e">
        <f>IF(VLOOKUP(A593,[2]ImportationMaterialProgrammingE!B:X,23,0)="DTA TRANSP",VLOOKUP(A593,[2]ImportationMaterialProgrammingE!B:V,21,0),"")</f>
        <v>#N/A</v>
      </c>
      <c r="N593" s="15" t="e">
        <f>IF(VLOOKUP(A593,[2]ImportationMaterialProgrammingE!B:Y,24,0)=0,"",VLOOKUP(A593,[2]ImportationMaterialProgrammingE!B:Y,24,0))</f>
        <v>#N/A</v>
      </c>
      <c r="P593" s="3" t="e">
        <f>#N/A</f>
        <v>#N/A</v>
      </c>
      <c r="S593" s="16" t="e">
        <f>VLOOKUP(A593,[2]ImportationMaterialProgrammingE!B:AN,39,0)</f>
        <v>#N/A</v>
      </c>
      <c r="T593" s="22" t="e">
        <f>VLOOKUP(F593,[3]Relatório!$A$1:$AK$65536,29,0)</f>
        <v>#N/A</v>
      </c>
      <c r="U593" s="22" t="e">
        <v>#N/A</v>
      </c>
      <c r="V593" s="17" t="e">
        <f>VLOOKUP(A593,[2]ImportationMaterialProgrammingE!B:F,5,0)</f>
        <v>#N/A</v>
      </c>
      <c r="W593" s="22" t="e">
        <f>VLOOKUP(F593,[3]Relatório!$A$1:$AK$65536,33,0)</f>
        <v>#N/A</v>
      </c>
      <c r="X593" s="1" t="e">
        <v>#N/A</v>
      </c>
      <c r="Y593" s="18" t="e">
        <f>#N/A</f>
        <v>#N/A</v>
      </c>
      <c r="AB593" s="15" t="e">
        <f>VLOOKUP(A593,[2]ImportationMaterialProgrammingE!B:X,23,0)</f>
        <v>#N/A</v>
      </c>
      <c r="AC593" s="1" t="e">
        <f>IF(AB593="DTA TRANSP","",VLOOKUP(A593,[2]ImportationMaterialProgrammingE!$B:$V,21,0))</f>
        <v>#N/A</v>
      </c>
      <c r="AD593" s="1" t="e">
        <v>#N/A</v>
      </c>
      <c r="AE593" s="1" t="e">
        <f>#N/A</f>
        <v>#N/A</v>
      </c>
      <c r="AF593" s="22" t="e">
        <f>VLOOKUP(F593,[3]Relatório!$A$1:$AK$65536,36,0)</f>
        <v>#N/A</v>
      </c>
      <c r="AG593" s="32" t="e">
        <v>#N/A</v>
      </c>
      <c r="AJ593" s="24"/>
      <c r="AK593" s="24"/>
      <c r="AL593" s="24"/>
      <c r="AM593" s="24"/>
    </row>
    <row r="594" spans="1:39" hidden="1" x14ac:dyDescent="0.25">
      <c r="A594" s="34">
        <v>80538523</v>
      </c>
      <c r="B594" s="33">
        <v>1250255136</v>
      </c>
      <c r="C594" s="33" t="s">
        <v>588</v>
      </c>
      <c r="D594" s="15">
        <f>VLOOKUP(C594,[1]CC!D$3:P$20,12,0)</f>
        <v>44639</v>
      </c>
      <c r="E594" s="16" t="e">
        <f>VLOOKUP(A594,[2]ImportationMaterialProgrammingE!B$3:C$1048576,2,0)</f>
        <v>#N/A</v>
      </c>
      <c r="F594" s="16" t="e">
        <v>#N/A</v>
      </c>
      <c r="I594" s="17" t="e">
        <f>#N/A</f>
        <v>#N/A</v>
      </c>
      <c r="J594" s="15" t="e">
        <f>IF(VLOOKUP(A594,[2]ImportationMaterialProgrammingE!B$4:U$1048576,20,0)=0,"",VLOOKUP(A594,[2]ImportationMaterialProgrammingE!B$4:U$1048576,20,0))</f>
        <v>#N/A</v>
      </c>
      <c r="K594" s="15" t="e">
        <v>#N/A</v>
      </c>
      <c r="L594" s="15" t="e">
        <f>IF(VLOOKUP(A594,[2]ImportationMaterialProgrammingE!B$3:Y$1048576,24,0)&lt;&gt;"","Sim","Não")</f>
        <v>#N/A</v>
      </c>
      <c r="M594" s="15" t="e">
        <f>IF(VLOOKUP(A594,[2]ImportationMaterialProgrammingE!B:X,23,0)="DTA TRANSP",VLOOKUP(A594,[2]ImportationMaterialProgrammingE!B:V,21,0),"")</f>
        <v>#N/A</v>
      </c>
      <c r="N594" s="15" t="e">
        <f>IF(VLOOKUP(A594,[2]ImportationMaterialProgrammingE!B:Y,24,0)=0,"",VLOOKUP(A594,[2]ImportationMaterialProgrammingE!B:Y,24,0))</f>
        <v>#N/A</v>
      </c>
      <c r="P594" s="3" t="e">
        <f>#N/A</f>
        <v>#N/A</v>
      </c>
      <c r="S594" s="16" t="e">
        <f>VLOOKUP(A594,[2]ImportationMaterialProgrammingE!B:AN,39,0)</f>
        <v>#N/A</v>
      </c>
      <c r="T594" s="22" t="e">
        <f>VLOOKUP(F594,[3]Relatório!$A$1:$AK$65536,29,0)</f>
        <v>#N/A</v>
      </c>
      <c r="U594" s="22" t="e">
        <v>#N/A</v>
      </c>
      <c r="V594" s="17" t="e">
        <f>VLOOKUP(A594,[2]ImportationMaterialProgrammingE!B:F,5,0)</f>
        <v>#N/A</v>
      </c>
      <c r="W594" s="22" t="e">
        <f>VLOOKUP(F594,[3]Relatório!$A$1:$AK$65536,33,0)</f>
        <v>#N/A</v>
      </c>
      <c r="X594" s="1" t="e">
        <v>#N/A</v>
      </c>
      <c r="Y594" s="18" t="e">
        <f>#N/A</f>
        <v>#N/A</v>
      </c>
      <c r="AB594" s="15" t="e">
        <f>VLOOKUP(A594,[2]ImportationMaterialProgrammingE!B:X,23,0)</f>
        <v>#N/A</v>
      </c>
      <c r="AC594" s="1" t="e">
        <f>IF(AB594="DTA TRANSP","",VLOOKUP(A594,[2]ImportationMaterialProgrammingE!$B:$V,21,0))</f>
        <v>#N/A</v>
      </c>
      <c r="AD594" s="1" t="e">
        <v>#N/A</v>
      </c>
      <c r="AE594" s="1" t="e">
        <f>#N/A</f>
        <v>#N/A</v>
      </c>
      <c r="AF594" s="22" t="e">
        <f>VLOOKUP(F594,[3]Relatório!$A$1:$AK$65536,36,0)</f>
        <v>#N/A</v>
      </c>
      <c r="AG594" s="32" t="e">
        <v>#N/A</v>
      </c>
      <c r="AJ594" s="24"/>
      <c r="AK594" s="24"/>
      <c r="AL594" s="24"/>
      <c r="AM594" s="24"/>
    </row>
    <row r="595" spans="1:39" hidden="1" x14ac:dyDescent="0.25">
      <c r="A595" s="34">
        <v>80538535</v>
      </c>
      <c r="B595" s="33">
        <v>1250255134</v>
      </c>
      <c r="C595" s="33" t="s">
        <v>588</v>
      </c>
      <c r="D595" s="15">
        <f>VLOOKUP(C595,[1]CC!D$3:P$20,12,0)</f>
        <v>44639</v>
      </c>
      <c r="E595" s="16" t="e">
        <f>VLOOKUP(A595,[2]ImportationMaterialProgrammingE!B$3:C$1048576,2,0)</f>
        <v>#N/A</v>
      </c>
      <c r="F595" s="16" t="e">
        <v>#N/A</v>
      </c>
      <c r="I595" s="17" t="e">
        <f>#N/A</f>
        <v>#N/A</v>
      </c>
      <c r="J595" s="15" t="e">
        <f>IF(VLOOKUP(A595,[2]ImportationMaterialProgrammingE!B$4:U$1048576,20,0)=0,"",VLOOKUP(A595,[2]ImportationMaterialProgrammingE!B$4:U$1048576,20,0))</f>
        <v>#N/A</v>
      </c>
      <c r="K595" s="15" t="e">
        <v>#N/A</v>
      </c>
      <c r="L595" s="15" t="e">
        <f>IF(VLOOKUP(A595,[2]ImportationMaterialProgrammingE!B$3:Y$1048576,24,0)&lt;&gt;"","Sim","Não")</f>
        <v>#N/A</v>
      </c>
      <c r="M595" s="15" t="e">
        <f>IF(VLOOKUP(A595,[2]ImportationMaterialProgrammingE!B:X,23,0)="DTA TRANSP",VLOOKUP(A595,[2]ImportationMaterialProgrammingE!B:V,21,0),"")</f>
        <v>#N/A</v>
      </c>
      <c r="N595" s="15" t="e">
        <f>IF(VLOOKUP(A595,[2]ImportationMaterialProgrammingE!B:Y,24,0)=0,"",VLOOKUP(A595,[2]ImportationMaterialProgrammingE!B:Y,24,0))</f>
        <v>#N/A</v>
      </c>
      <c r="P595" s="3" t="e">
        <f>#N/A</f>
        <v>#N/A</v>
      </c>
      <c r="S595" s="16" t="e">
        <f>VLOOKUP(A595,[2]ImportationMaterialProgrammingE!B:AN,39,0)</f>
        <v>#N/A</v>
      </c>
      <c r="T595" s="22" t="e">
        <f>VLOOKUP(F595,[3]Relatório!$A$1:$AK$65536,29,0)</f>
        <v>#N/A</v>
      </c>
      <c r="U595" s="22" t="e">
        <v>#N/A</v>
      </c>
      <c r="V595" s="17" t="e">
        <f>VLOOKUP(A595,[2]ImportationMaterialProgrammingE!B:F,5,0)</f>
        <v>#N/A</v>
      </c>
      <c r="W595" s="22" t="e">
        <f>VLOOKUP(F595,[3]Relatório!$A$1:$AK$65536,33,0)</f>
        <v>#N/A</v>
      </c>
      <c r="X595" s="1" t="e">
        <v>#N/A</v>
      </c>
      <c r="Y595" s="18" t="e">
        <f>#N/A</f>
        <v>#N/A</v>
      </c>
      <c r="AB595" s="15" t="e">
        <f>VLOOKUP(A595,[2]ImportationMaterialProgrammingE!B:X,23,0)</f>
        <v>#N/A</v>
      </c>
      <c r="AC595" s="1" t="e">
        <f>IF(AB595="DTA TRANSP","",VLOOKUP(A595,[2]ImportationMaterialProgrammingE!$B:$V,21,0))</f>
        <v>#N/A</v>
      </c>
      <c r="AD595" s="1" t="e">
        <v>#N/A</v>
      </c>
      <c r="AE595" s="1" t="e">
        <f>#N/A</f>
        <v>#N/A</v>
      </c>
      <c r="AF595" s="22" t="e">
        <f>VLOOKUP(F595,[3]Relatório!$A$1:$AK$65536,36,0)</f>
        <v>#N/A</v>
      </c>
      <c r="AG595" s="32" t="e">
        <v>#N/A</v>
      </c>
      <c r="AJ595" s="24"/>
      <c r="AK595" s="24"/>
      <c r="AL595" s="24"/>
      <c r="AM595" s="24"/>
    </row>
    <row r="596" spans="1:39" hidden="1" x14ac:dyDescent="0.25">
      <c r="A596" s="34">
        <v>80538543</v>
      </c>
      <c r="B596" s="33">
        <v>1250255135</v>
      </c>
      <c r="C596" s="33" t="s">
        <v>588</v>
      </c>
      <c r="D596" s="15">
        <f>VLOOKUP(C596,[1]CC!D$3:P$20,12,0)</f>
        <v>44639</v>
      </c>
      <c r="E596" s="16" t="e">
        <f>VLOOKUP(A596,[2]ImportationMaterialProgrammingE!B$3:C$1048576,2,0)</f>
        <v>#N/A</v>
      </c>
      <c r="F596" s="16" t="e">
        <v>#N/A</v>
      </c>
      <c r="I596" s="17" t="e">
        <f>#N/A</f>
        <v>#N/A</v>
      </c>
      <c r="J596" s="15" t="e">
        <f>IF(VLOOKUP(A596,[2]ImportationMaterialProgrammingE!B$4:U$1048576,20,0)=0,"",VLOOKUP(A596,[2]ImportationMaterialProgrammingE!B$4:U$1048576,20,0))</f>
        <v>#N/A</v>
      </c>
      <c r="K596" s="15" t="e">
        <v>#N/A</v>
      </c>
      <c r="L596" s="15" t="e">
        <f>IF(VLOOKUP(A596,[2]ImportationMaterialProgrammingE!B$3:Y$1048576,24,0)&lt;&gt;"","Sim","Não")</f>
        <v>#N/A</v>
      </c>
      <c r="M596" s="15" t="e">
        <f>IF(VLOOKUP(A596,[2]ImportationMaterialProgrammingE!B:X,23,0)="DTA TRANSP",VLOOKUP(A596,[2]ImportationMaterialProgrammingE!B:V,21,0),"")</f>
        <v>#N/A</v>
      </c>
      <c r="N596" s="15" t="e">
        <f>IF(VLOOKUP(A596,[2]ImportationMaterialProgrammingE!B:Y,24,0)=0,"",VLOOKUP(A596,[2]ImportationMaterialProgrammingE!B:Y,24,0))</f>
        <v>#N/A</v>
      </c>
      <c r="P596" s="3" t="e">
        <f>#N/A</f>
        <v>#N/A</v>
      </c>
      <c r="S596" s="16" t="e">
        <f>VLOOKUP(A596,[2]ImportationMaterialProgrammingE!B:AN,39,0)</f>
        <v>#N/A</v>
      </c>
      <c r="T596" s="22" t="e">
        <f>VLOOKUP(F596,[3]Relatório!$A$1:$AK$65536,29,0)</f>
        <v>#N/A</v>
      </c>
      <c r="U596" s="22" t="e">
        <v>#N/A</v>
      </c>
      <c r="V596" s="17" t="e">
        <f>VLOOKUP(A596,[2]ImportationMaterialProgrammingE!B:F,5,0)</f>
        <v>#N/A</v>
      </c>
      <c r="W596" s="22" t="e">
        <f>VLOOKUP(F596,[3]Relatório!$A$1:$AK$65536,33,0)</f>
        <v>#N/A</v>
      </c>
      <c r="X596" s="1" t="e">
        <v>#N/A</v>
      </c>
      <c r="Y596" s="18" t="e">
        <f>#N/A</f>
        <v>#N/A</v>
      </c>
      <c r="AB596" s="15" t="e">
        <f>VLOOKUP(A596,[2]ImportationMaterialProgrammingE!B:X,23,0)</f>
        <v>#N/A</v>
      </c>
      <c r="AC596" s="1" t="e">
        <f>IF(AB596="DTA TRANSP","",VLOOKUP(A596,[2]ImportationMaterialProgrammingE!$B:$V,21,0))</f>
        <v>#N/A</v>
      </c>
      <c r="AD596" s="1" t="e">
        <v>#N/A</v>
      </c>
      <c r="AE596" s="1" t="e">
        <f>#N/A</f>
        <v>#N/A</v>
      </c>
      <c r="AF596" s="22" t="e">
        <f>VLOOKUP(F596,[3]Relatório!$A$1:$AK$65536,36,0)</f>
        <v>#N/A</v>
      </c>
      <c r="AG596" s="32" t="e">
        <v>#N/A</v>
      </c>
      <c r="AJ596" s="24"/>
      <c r="AK596" s="24"/>
      <c r="AL596" s="24"/>
      <c r="AM596" s="24"/>
    </row>
    <row r="597" spans="1:39" x14ac:dyDescent="0.25">
      <c r="A597" s="34">
        <v>80538548</v>
      </c>
      <c r="B597" s="33">
        <v>1250255138</v>
      </c>
      <c r="C597" s="33" t="s">
        <v>588</v>
      </c>
      <c r="D597" s="15">
        <f>VLOOKUP(C597,[1]CC!D$3:P$20,12,0)</f>
        <v>44639</v>
      </c>
      <c r="E597" s="16" t="str">
        <f>VLOOKUP(A597,[2]ImportationMaterialProgrammingE!B$3:C$1048576,2,0)</f>
        <v xml:space="preserve">540202530 </v>
      </c>
      <c r="F597" s="40">
        <v>540202530</v>
      </c>
      <c r="I597" s="17" t="e">
        <f>#N/A</f>
        <v>#N/A</v>
      </c>
      <c r="J597" s="15" t="str">
        <f>IF(VLOOKUP(A597,[2]ImportationMaterialProgrammingE!B$4:U$1048576,20,0)=0,"",VLOOKUP(A597,[2]ImportationMaterialProgrammingE!B$4:U$1048576,20,0))</f>
        <v>22/03/2022</v>
      </c>
      <c r="K597" s="15" t="s">
        <v>605</v>
      </c>
      <c r="L597" s="15" t="str">
        <f>IF(VLOOKUP(A597,[2]ImportationMaterialProgrammingE!B$3:Y$1048576,24,0)&lt;&gt;"","Sim","Não")</f>
        <v>Não</v>
      </c>
      <c r="M597" s="15" t="str">
        <f>IF(VLOOKUP(A597,[2]ImportationMaterialProgrammingE!B:X,23,0)="DTA TRANSP",VLOOKUP(A597,[2]ImportationMaterialProgrammingE!B:V,21,0),"")</f>
        <v/>
      </c>
      <c r="N597" s="15" t="str">
        <f>IF(VLOOKUP(A597,[2]ImportationMaterialProgrammingE!B:Y,24,0)=0,"",VLOOKUP(A597,[2]ImportationMaterialProgrammingE!B:Y,24,0))</f>
        <v/>
      </c>
      <c r="P597" s="3" t="e">
        <f>#N/A</f>
        <v>#N/A</v>
      </c>
      <c r="S597" s="16" t="str">
        <f>VLOOKUP(A597,[2]ImportationMaterialProgrammingE!B:AN,39,0)</f>
        <v xml:space="preserve">          </v>
      </c>
      <c r="T597" s="22">
        <f>VLOOKUP(F597,[3]Relatório!$A$1:$AK$65536,29,0)</f>
        <v>44641</v>
      </c>
      <c r="U597" s="22">
        <v>44641</v>
      </c>
      <c r="V597" s="17" t="str">
        <f>VLOOKUP(A597,[2]ImportationMaterialProgrammingE!B:F,5,0)</f>
        <v/>
      </c>
      <c r="W597" s="22">
        <f>VLOOKUP(F597,[3]Relatório!$A$1:$AK$65536,33,0)</f>
        <v>44642</v>
      </c>
      <c r="X597" s="1">
        <v>44642</v>
      </c>
      <c r="Y597" s="18" t="e">
        <f>#N/A</f>
        <v>#N/A</v>
      </c>
      <c r="AB597" s="15" t="str">
        <f>VLOOKUP(A597,[2]ImportationMaterialProgrammingE!B:X,23,0)</f>
        <v>SBL</v>
      </c>
      <c r="AC597" s="1" t="str">
        <f>IF(AB597="DTA TRANSP","",VLOOKUP(A597,[2]ImportationMaterialProgrammingE!$B:$V,21,0))</f>
        <v/>
      </c>
      <c r="AD597" s="1" t="s">
        <v>587</v>
      </c>
      <c r="AE597" s="1" t="e">
        <f>#N/A</f>
        <v>#N/A</v>
      </c>
      <c r="AF597" s="22">
        <f>VLOOKUP(F597,[3]Relatório!$A$1:$AK$65536,36,0)</f>
        <v>44642</v>
      </c>
      <c r="AG597" s="32">
        <v>44642</v>
      </c>
      <c r="AJ597" s="24"/>
      <c r="AK597" s="24"/>
      <c r="AL597" s="24"/>
      <c r="AM597" s="24"/>
    </row>
    <row r="598" spans="1:39" hidden="1" x14ac:dyDescent="0.25">
      <c r="A598" s="34">
        <v>80538549</v>
      </c>
      <c r="B598" s="33">
        <v>1250255137</v>
      </c>
      <c r="C598" s="33" t="s">
        <v>588</v>
      </c>
      <c r="D598" s="15">
        <f>VLOOKUP(C598,[1]CC!D$3:P$20,12,0)</f>
        <v>44639</v>
      </c>
      <c r="E598" s="16" t="e">
        <f>VLOOKUP(A598,[2]ImportationMaterialProgrammingE!B$3:C$1048576,2,0)</f>
        <v>#N/A</v>
      </c>
      <c r="F598" s="16" t="e">
        <v>#N/A</v>
      </c>
      <c r="I598" s="17" t="e">
        <f>#N/A</f>
        <v>#N/A</v>
      </c>
      <c r="J598" s="15" t="e">
        <f>IF(VLOOKUP(A598,[2]ImportationMaterialProgrammingE!B$4:U$1048576,20,0)=0,"",VLOOKUP(A598,[2]ImportationMaterialProgrammingE!B$4:U$1048576,20,0))</f>
        <v>#N/A</v>
      </c>
      <c r="K598" s="15" t="e">
        <v>#N/A</v>
      </c>
      <c r="L598" s="15" t="e">
        <f>IF(VLOOKUP(A598,[2]ImportationMaterialProgrammingE!B$3:Y$1048576,24,0)&lt;&gt;"","Sim","Não")</f>
        <v>#N/A</v>
      </c>
      <c r="M598" s="15" t="e">
        <f>IF(VLOOKUP(A598,[2]ImportationMaterialProgrammingE!B:X,23,0)="DTA TRANSP",VLOOKUP(A598,[2]ImportationMaterialProgrammingE!B:V,21,0),"")</f>
        <v>#N/A</v>
      </c>
      <c r="N598" s="15" t="e">
        <f>IF(VLOOKUP(A598,[2]ImportationMaterialProgrammingE!B:Y,24,0)=0,"",VLOOKUP(A598,[2]ImportationMaterialProgrammingE!B:Y,24,0))</f>
        <v>#N/A</v>
      </c>
      <c r="P598" s="3" t="e">
        <f>#N/A</f>
        <v>#N/A</v>
      </c>
      <c r="S598" s="16" t="e">
        <f>VLOOKUP(A598,[2]ImportationMaterialProgrammingE!B:AN,39,0)</f>
        <v>#N/A</v>
      </c>
      <c r="T598" s="22" t="e">
        <f>VLOOKUP(F598,[3]Relatório!$A$1:$AK$65536,29,0)</f>
        <v>#N/A</v>
      </c>
      <c r="U598" s="22" t="e">
        <v>#N/A</v>
      </c>
      <c r="V598" s="17" t="e">
        <f>VLOOKUP(A598,[2]ImportationMaterialProgrammingE!B:F,5,0)</f>
        <v>#N/A</v>
      </c>
      <c r="W598" s="22" t="e">
        <f>VLOOKUP(F598,[3]Relatório!$A$1:$AK$65536,33,0)</f>
        <v>#N/A</v>
      </c>
      <c r="X598" s="1" t="e">
        <v>#N/A</v>
      </c>
      <c r="Y598" s="18" t="e">
        <f>#N/A</f>
        <v>#N/A</v>
      </c>
      <c r="AB598" s="15" t="e">
        <f>VLOOKUP(A598,[2]ImportationMaterialProgrammingE!B:X,23,0)</f>
        <v>#N/A</v>
      </c>
      <c r="AC598" s="1" t="e">
        <f>IF(AB598="DTA TRANSP","",VLOOKUP(A598,[2]ImportationMaterialProgrammingE!$B:$V,21,0))</f>
        <v>#N/A</v>
      </c>
      <c r="AD598" s="1" t="e">
        <v>#N/A</v>
      </c>
      <c r="AE598" s="1" t="e">
        <f>#N/A</f>
        <v>#N/A</v>
      </c>
      <c r="AF598" s="22" t="e">
        <f>VLOOKUP(F598,[3]Relatório!$A$1:$AK$65536,36,0)</f>
        <v>#N/A</v>
      </c>
      <c r="AG598" s="32" t="e">
        <v>#N/A</v>
      </c>
      <c r="AJ598" s="24"/>
      <c r="AK598" s="24"/>
      <c r="AL598" s="24"/>
      <c r="AM598" s="24"/>
    </row>
    <row r="599" spans="1:39" hidden="1" x14ac:dyDescent="0.25">
      <c r="A599" s="34">
        <v>80538550</v>
      </c>
      <c r="B599" s="33">
        <v>1250255139</v>
      </c>
      <c r="C599" s="33" t="s">
        <v>588</v>
      </c>
      <c r="D599" s="15">
        <f>VLOOKUP(C599,[1]CC!D$3:P$20,12,0)</f>
        <v>44639</v>
      </c>
      <c r="E599" s="16" t="e">
        <f>VLOOKUP(A599,[2]ImportationMaterialProgrammingE!B$3:C$1048576,2,0)</f>
        <v>#N/A</v>
      </c>
      <c r="F599" s="16" t="e">
        <v>#N/A</v>
      </c>
      <c r="I599" s="17" t="e">
        <f>#N/A</f>
        <v>#N/A</v>
      </c>
      <c r="J599" s="15" t="e">
        <f>IF(VLOOKUP(A599,[2]ImportationMaterialProgrammingE!B$4:U$1048576,20,0)=0,"",VLOOKUP(A599,[2]ImportationMaterialProgrammingE!B$4:U$1048576,20,0))</f>
        <v>#N/A</v>
      </c>
      <c r="K599" s="15" t="e">
        <v>#N/A</v>
      </c>
      <c r="L599" s="15" t="e">
        <f>IF(VLOOKUP(A599,[2]ImportationMaterialProgrammingE!B$3:Y$1048576,24,0)&lt;&gt;"","Sim","Não")</f>
        <v>#N/A</v>
      </c>
      <c r="M599" s="15" t="e">
        <f>IF(VLOOKUP(A599,[2]ImportationMaterialProgrammingE!B:X,23,0)="DTA TRANSP",VLOOKUP(A599,[2]ImportationMaterialProgrammingE!B:V,21,0),"")</f>
        <v>#N/A</v>
      </c>
      <c r="N599" s="15" t="e">
        <f>IF(VLOOKUP(A599,[2]ImportationMaterialProgrammingE!B:Y,24,0)=0,"",VLOOKUP(A599,[2]ImportationMaterialProgrammingE!B:Y,24,0))</f>
        <v>#N/A</v>
      </c>
      <c r="P599" s="3" t="e">
        <f>#N/A</f>
        <v>#N/A</v>
      </c>
      <c r="S599" s="16" t="e">
        <f>VLOOKUP(A599,[2]ImportationMaterialProgrammingE!B:AN,39,0)</f>
        <v>#N/A</v>
      </c>
      <c r="T599" s="22" t="e">
        <f>VLOOKUP(F599,[3]Relatório!$A$1:$AK$65536,29,0)</f>
        <v>#N/A</v>
      </c>
      <c r="U599" s="22" t="e">
        <v>#N/A</v>
      </c>
      <c r="V599" s="17" t="e">
        <f>VLOOKUP(A599,[2]ImportationMaterialProgrammingE!B:F,5,0)</f>
        <v>#N/A</v>
      </c>
      <c r="W599" s="22" t="e">
        <f>VLOOKUP(F599,[3]Relatório!$A$1:$AK$65536,33,0)</f>
        <v>#N/A</v>
      </c>
      <c r="X599" s="1" t="e">
        <v>#N/A</v>
      </c>
      <c r="Y599" s="18" t="e">
        <f>#N/A</f>
        <v>#N/A</v>
      </c>
      <c r="AB599" s="15" t="e">
        <f>VLOOKUP(A599,[2]ImportationMaterialProgrammingE!B:X,23,0)</f>
        <v>#N/A</v>
      </c>
      <c r="AC599" s="1" t="e">
        <f>IF(AB599="DTA TRANSP","",VLOOKUP(A599,[2]ImportationMaterialProgrammingE!$B:$V,21,0))</f>
        <v>#N/A</v>
      </c>
      <c r="AD599" s="1" t="e">
        <v>#N/A</v>
      </c>
      <c r="AE599" s="1" t="e">
        <f>#N/A</f>
        <v>#N/A</v>
      </c>
      <c r="AF599" s="22" t="e">
        <f>VLOOKUP(F599,[3]Relatório!$A$1:$AK$65536,36,0)</f>
        <v>#N/A</v>
      </c>
      <c r="AG599" s="32" t="e">
        <v>#N/A</v>
      </c>
      <c r="AJ599" s="24"/>
      <c r="AK599" s="24"/>
      <c r="AL599" s="24"/>
      <c r="AM599" s="24"/>
    </row>
    <row r="600" spans="1:39" hidden="1" x14ac:dyDescent="0.25">
      <c r="A600" s="34">
        <v>80538553</v>
      </c>
      <c r="B600" s="33">
        <v>1250255142</v>
      </c>
      <c r="C600" s="33" t="s">
        <v>588</v>
      </c>
      <c r="D600" s="15">
        <f>VLOOKUP(C600,[1]CC!D$3:P$20,12,0)</f>
        <v>44639</v>
      </c>
      <c r="E600" s="16" t="e">
        <f>VLOOKUP(A600,[2]ImportationMaterialProgrammingE!B$3:C$1048576,2,0)</f>
        <v>#N/A</v>
      </c>
      <c r="F600" s="16" t="e">
        <v>#N/A</v>
      </c>
      <c r="I600" s="17" t="e">
        <f>#N/A</f>
        <v>#N/A</v>
      </c>
      <c r="J600" s="15" t="e">
        <f>IF(VLOOKUP(A600,[2]ImportationMaterialProgrammingE!B$4:U$1048576,20,0)=0,"",VLOOKUP(A600,[2]ImportationMaterialProgrammingE!B$4:U$1048576,20,0))</f>
        <v>#N/A</v>
      </c>
      <c r="K600" s="15" t="e">
        <v>#N/A</v>
      </c>
      <c r="L600" s="15" t="e">
        <f>IF(VLOOKUP(A600,[2]ImportationMaterialProgrammingE!B$3:Y$1048576,24,0)&lt;&gt;"","Sim","Não")</f>
        <v>#N/A</v>
      </c>
      <c r="M600" s="15" t="e">
        <f>IF(VLOOKUP(A600,[2]ImportationMaterialProgrammingE!B:X,23,0)="DTA TRANSP",VLOOKUP(A600,[2]ImportationMaterialProgrammingE!B:V,21,0),"")</f>
        <v>#N/A</v>
      </c>
      <c r="N600" s="15" t="e">
        <f>IF(VLOOKUP(A600,[2]ImportationMaterialProgrammingE!B:Y,24,0)=0,"",VLOOKUP(A600,[2]ImportationMaterialProgrammingE!B:Y,24,0))</f>
        <v>#N/A</v>
      </c>
      <c r="P600" s="3" t="e">
        <f>#N/A</f>
        <v>#N/A</v>
      </c>
      <c r="S600" s="16" t="e">
        <f>VLOOKUP(A600,[2]ImportationMaterialProgrammingE!B:AN,39,0)</f>
        <v>#N/A</v>
      </c>
      <c r="T600" s="22" t="e">
        <f>VLOOKUP(F600,[3]Relatório!$A$1:$AK$65536,29,0)</f>
        <v>#N/A</v>
      </c>
      <c r="U600" s="22" t="e">
        <v>#N/A</v>
      </c>
      <c r="V600" s="17" t="e">
        <f>VLOOKUP(A600,[2]ImportationMaterialProgrammingE!B:F,5,0)</f>
        <v>#N/A</v>
      </c>
      <c r="W600" s="22" t="e">
        <f>VLOOKUP(F600,[3]Relatório!$A$1:$AK$65536,33,0)</f>
        <v>#N/A</v>
      </c>
      <c r="X600" s="1" t="e">
        <v>#N/A</v>
      </c>
      <c r="Y600" s="18" t="e">
        <f>#N/A</f>
        <v>#N/A</v>
      </c>
      <c r="AB600" s="15" t="e">
        <f>VLOOKUP(A600,[2]ImportationMaterialProgrammingE!B:X,23,0)</f>
        <v>#N/A</v>
      </c>
      <c r="AC600" s="1" t="e">
        <f>IF(AB600="DTA TRANSP","",VLOOKUP(A600,[2]ImportationMaterialProgrammingE!$B:$V,21,0))</f>
        <v>#N/A</v>
      </c>
      <c r="AD600" s="1" t="e">
        <v>#N/A</v>
      </c>
      <c r="AE600" s="1" t="e">
        <f>#N/A</f>
        <v>#N/A</v>
      </c>
      <c r="AF600" s="22" t="e">
        <f>VLOOKUP(F600,[3]Relatório!$A$1:$AK$65536,36,0)</f>
        <v>#N/A</v>
      </c>
      <c r="AG600" s="32" t="e">
        <v>#N/A</v>
      </c>
      <c r="AJ600" s="24"/>
      <c r="AK600" s="24"/>
      <c r="AL600" s="24"/>
      <c r="AM600" s="24"/>
    </row>
    <row r="601" spans="1:39" hidden="1" x14ac:dyDescent="0.25">
      <c r="A601" s="34">
        <v>80538559</v>
      </c>
      <c r="B601" s="33">
        <v>1250255140</v>
      </c>
      <c r="C601" s="33" t="s">
        <v>588</v>
      </c>
      <c r="D601" s="15">
        <f>VLOOKUP(C601,[1]CC!D$3:P$20,12,0)</f>
        <v>44639</v>
      </c>
      <c r="E601" s="16" t="e">
        <f>VLOOKUP(A601,[2]ImportationMaterialProgrammingE!B$3:C$1048576,2,0)</f>
        <v>#N/A</v>
      </c>
      <c r="F601" s="16" t="e">
        <v>#N/A</v>
      </c>
      <c r="I601" s="17" t="e">
        <f>#N/A</f>
        <v>#N/A</v>
      </c>
      <c r="J601" s="15" t="e">
        <f>IF(VLOOKUP(A601,[2]ImportationMaterialProgrammingE!B$4:U$1048576,20,0)=0,"",VLOOKUP(A601,[2]ImportationMaterialProgrammingE!B$4:U$1048576,20,0))</f>
        <v>#N/A</v>
      </c>
      <c r="K601" s="15" t="e">
        <v>#N/A</v>
      </c>
      <c r="L601" s="15" t="e">
        <f>IF(VLOOKUP(A601,[2]ImportationMaterialProgrammingE!B$3:Y$1048576,24,0)&lt;&gt;"","Sim","Não")</f>
        <v>#N/A</v>
      </c>
      <c r="M601" s="15" t="e">
        <f>IF(VLOOKUP(A601,[2]ImportationMaterialProgrammingE!B:X,23,0)="DTA TRANSP",VLOOKUP(A601,[2]ImportationMaterialProgrammingE!B:V,21,0),"")</f>
        <v>#N/A</v>
      </c>
      <c r="N601" s="15" t="e">
        <f>IF(VLOOKUP(A601,[2]ImportationMaterialProgrammingE!B:Y,24,0)=0,"",VLOOKUP(A601,[2]ImportationMaterialProgrammingE!B:Y,24,0))</f>
        <v>#N/A</v>
      </c>
      <c r="P601" s="3" t="e">
        <f>#N/A</f>
        <v>#N/A</v>
      </c>
      <c r="S601" s="16" t="e">
        <f>VLOOKUP(A601,[2]ImportationMaterialProgrammingE!B:AN,39,0)</f>
        <v>#N/A</v>
      </c>
      <c r="T601" s="22" t="e">
        <f>VLOOKUP(F601,[3]Relatório!$A$1:$AK$65536,29,0)</f>
        <v>#N/A</v>
      </c>
      <c r="U601" s="22" t="e">
        <v>#N/A</v>
      </c>
      <c r="V601" s="17" t="e">
        <f>VLOOKUP(A601,[2]ImportationMaterialProgrammingE!B:F,5,0)</f>
        <v>#N/A</v>
      </c>
      <c r="W601" s="22" t="e">
        <f>VLOOKUP(F601,[3]Relatório!$A$1:$AK$65536,33,0)</f>
        <v>#N/A</v>
      </c>
      <c r="X601" s="1" t="e">
        <v>#N/A</v>
      </c>
      <c r="Y601" s="18" t="e">
        <f>#N/A</f>
        <v>#N/A</v>
      </c>
      <c r="AB601" s="15" t="e">
        <f>VLOOKUP(A601,[2]ImportationMaterialProgrammingE!B:X,23,0)</f>
        <v>#N/A</v>
      </c>
      <c r="AC601" s="1" t="e">
        <f>IF(AB601="DTA TRANSP","",VLOOKUP(A601,[2]ImportationMaterialProgrammingE!$B:$V,21,0))</f>
        <v>#N/A</v>
      </c>
      <c r="AD601" s="1" t="e">
        <v>#N/A</v>
      </c>
      <c r="AE601" s="1" t="e">
        <f>#N/A</f>
        <v>#N/A</v>
      </c>
      <c r="AF601" s="22" t="e">
        <f>VLOOKUP(F601,[3]Relatório!$A$1:$AK$65536,36,0)</f>
        <v>#N/A</v>
      </c>
      <c r="AG601" s="32" t="e">
        <v>#N/A</v>
      </c>
      <c r="AJ601" s="24"/>
      <c r="AK601" s="24"/>
      <c r="AL601" s="24"/>
      <c r="AM601" s="24"/>
    </row>
    <row r="602" spans="1:39" hidden="1" x14ac:dyDescent="0.25">
      <c r="A602" s="34">
        <v>80538560</v>
      </c>
      <c r="B602" s="33">
        <v>1250255143</v>
      </c>
      <c r="C602" s="33" t="s">
        <v>588</v>
      </c>
      <c r="D602" s="15">
        <f>VLOOKUP(C602,[1]CC!D$3:P$20,12,0)</f>
        <v>44639</v>
      </c>
      <c r="E602" s="16" t="e">
        <f>VLOOKUP(A602,[2]ImportationMaterialProgrammingE!B$3:C$1048576,2,0)</f>
        <v>#N/A</v>
      </c>
      <c r="F602" s="16" t="e">
        <v>#N/A</v>
      </c>
      <c r="I602" s="17" t="e">
        <f>#N/A</f>
        <v>#N/A</v>
      </c>
      <c r="J602" s="15" t="e">
        <f>IF(VLOOKUP(A602,[2]ImportationMaterialProgrammingE!B$4:U$1048576,20,0)=0,"",VLOOKUP(A602,[2]ImportationMaterialProgrammingE!B$4:U$1048576,20,0))</f>
        <v>#N/A</v>
      </c>
      <c r="K602" s="15" t="e">
        <v>#N/A</v>
      </c>
      <c r="L602" s="15" t="e">
        <f>IF(VLOOKUP(A602,[2]ImportationMaterialProgrammingE!B$3:Y$1048576,24,0)&lt;&gt;"","Sim","Não")</f>
        <v>#N/A</v>
      </c>
      <c r="M602" s="15" t="e">
        <f>IF(VLOOKUP(A602,[2]ImportationMaterialProgrammingE!B:X,23,0)="DTA TRANSP",VLOOKUP(A602,[2]ImportationMaterialProgrammingE!B:V,21,0),"")</f>
        <v>#N/A</v>
      </c>
      <c r="N602" s="15" t="e">
        <f>IF(VLOOKUP(A602,[2]ImportationMaterialProgrammingE!B:Y,24,0)=0,"",VLOOKUP(A602,[2]ImportationMaterialProgrammingE!B:Y,24,0))</f>
        <v>#N/A</v>
      </c>
      <c r="P602" s="3" t="e">
        <f>#N/A</f>
        <v>#N/A</v>
      </c>
      <c r="S602" s="16" t="e">
        <f>VLOOKUP(A602,[2]ImportationMaterialProgrammingE!B:AN,39,0)</f>
        <v>#N/A</v>
      </c>
      <c r="T602" s="22" t="e">
        <f>VLOOKUP(F602,[3]Relatório!$A$1:$AK$65536,29,0)</f>
        <v>#N/A</v>
      </c>
      <c r="U602" s="22" t="e">
        <v>#N/A</v>
      </c>
      <c r="V602" s="17" t="e">
        <f>VLOOKUP(A602,[2]ImportationMaterialProgrammingE!B:F,5,0)</f>
        <v>#N/A</v>
      </c>
      <c r="W602" s="22" t="e">
        <f>VLOOKUP(F602,[3]Relatório!$A$1:$AK$65536,33,0)</f>
        <v>#N/A</v>
      </c>
      <c r="X602" s="1" t="e">
        <v>#N/A</v>
      </c>
      <c r="Y602" s="18" t="e">
        <f>#N/A</f>
        <v>#N/A</v>
      </c>
      <c r="AB602" s="15" t="e">
        <f>VLOOKUP(A602,[2]ImportationMaterialProgrammingE!B:X,23,0)</f>
        <v>#N/A</v>
      </c>
      <c r="AC602" s="1" t="e">
        <f>IF(AB602="DTA TRANSP","",VLOOKUP(A602,[2]ImportationMaterialProgrammingE!$B:$V,21,0))</f>
        <v>#N/A</v>
      </c>
      <c r="AD602" s="1" t="e">
        <v>#N/A</v>
      </c>
      <c r="AE602" s="1" t="e">
        <f>#N/A</f>
        <v>#N/A</v>
      </c>
      <c r="AF602" s="22" t="e">
        <f>VLOOKUP(F602,[3]Relatório!$A$1:$AK$65536,36,0)</f>
        <v>#N/A</v>
      </c>
      <c r="AG602" s="32" t="e">
        <v>#N/A</v>
      </c>
      <c r="AJ602" s="24"/>
      <c r="AK602" s="24"/>
      <c r="AL602" s="24"/>
      <c r="AM602" s="24"/>
    </row>
    <row r="603" spans="1:39" hidden="1" x14ac:dyDescent="0.25">
      <c r="A603" s="34">
        <v>80538562</v>
      </c>
      <c r="B603" s="33">
        <v>1250255141</v>
      </c>
      <c r="C603" s="33" t="s">
        <v>588</v>
      </c>
      <c r="D603" s="15">
        <f>VLOOKUP(C603,[1]CC!D$3:P$20,12,0)</f>
        <v>44639</v>
      </c>
      <c r="E603" s="16" t="str">
        <f>VLOOKUP(A603,[2]ImportationMaterialProgrammingE!B$3:C$1048576,2,0)</f>
        <v xml:space="preserve">540202360 </v>
      </c>
      <c r="F603" s="40">
        <v>540202360</v>
      </c>
      <c r="I603" s="17" t="e">
        <f>#N/A</f>
        <v>#N/A</v>
      </c>
      <c r="J603" s="15" t="str">
        <f>IF(VLOOKUP(A603,[2]ImportationMaterialProgrammingE!B$4:U$1048576,20,0)=0,"",VLOOKUP(A603,[2]ImportationMaterialProgrammingE!B$4:U$1048576,20,0))</f>
        <v/>
      </c>
      <c r="K603" s="15" t="s">
        <v>587</v>
      </c>
      <c r="L603" s="15" t="str">
        <f>IF(VLOOKUP(A603,[2]ImportationMaterialProgrammingE!B$3:Y$1048576,24,0)&lt;&gt;"","Sim","Não")</f>
        <v>Não</v>
      </c>
      <c r="M603" s="15" t="str">
        <f>IF(VLOOKUP(A603,[2]ImportationMaterialProgrammingE!B:X,23,0)="DTA TRANSP",VLOOKUP(A603,[2]ImportationMaterialProgrammingE!B:V,21,0),"")</f>
        <v/>
      </c>
      <c r="N603" s="15" t="str">
        <f>IF(VLOOKUP(A603,[2]ImportationMaterialProgrammingE!B:Y,24,0)=0,"",VLOOKUP(A603,[2]ImportationMaterialProgrammingE!B:Y,24,0))</f>
        <v/>
      </c>
      <c r="P603" s="3" t="e">
        <f>#N/A</f>
        <v>#N/A</v>
      </c>
      <c r="S603" s="16" t="str">
        <f>VLOOKUP(A603,[2]ImportationMaterialProgrammingE!B:AN,39,0)</f>
        <v xml:space="preserve">          </v>
      </c>
      <c r="T603" s="22" t="str">
        <f>VLOOKUP(F603,[3]Relatório!$A$1:$AK$65536,29,0)</f>
        <v/>
      </c>
      <c r="U603" s="22" t="s">
        <v>587</v>
      </c>
      <c r="V603" s="17" t="str">
        <f>VLOOKUP(A603,[2]ImportationMaterialProgrammingE!B:F,5,0)</f>
        <v/>
      </c>
      <c r="W603" s="22" t="str">
        <f>VLOOKUP(F603,[3]Relatório!$A$1:$AK$65536,33,0)</f>
        <v/>
      </c>
      <c r="X603" s="1" t="s">
        <v>587</v>
      </c>
      <c r="Y603" s="18" t="e">
        <f>#N/A</f>
        <v>#N/A</v>
      </c>
      <c r="AB603" s="15" t="str">
        <f>VLOOKUP(A603,[2]ImportationMaterialProgrammingE!B:X,23,0)</f>
        <v/>
      </c>
      <c r="AC603" s="1" t="str">
        <f>IF(AB603="DTA TRANSP","",VLOOKUP(A603,[2]ImportationMaterialProgrammingE!$B:$V,21,0))</f>
        <v/>
      </c>
      <c r="AD603" s="1" t="s">
        <v>587</v>
      </c>
      <c r="AE603" s="1" t="e">
        <f>#N/A</f>
        <v>#N/A</v>
      </c>
      <c r="AF603" s="22" t="str">
        <f>VLOOKUP(F603,[3]Relatório!$A$1:$AK$65536,36,0)</f>
        <v/>
      </c>
      <c r="AG603" s="32" t="s">
        <v>587</v>
      </c>
      <c r="AJ603" s="24"/>
      <c r="AK603" s="24"/>
      <c r="AL603" s="24"/>
      <c r="AM603" s="24"/>
    </row>
    <row r="604" spans="1:39" hidden="1" x14ac:dyDescent="0.25">
      <c r="A604" s="34">
        <v>80538564</v>
      </c>
      <c r="B604" s="33">
        <v>1250255145</v>
      </c>
      <c r="C604" s="33" t="s">
        <v>588</v>
      </c>
      <c r="D604" s="15">
        <f>VLOOKUP(C604,[1]CC!D$3:P$20,12,0)</f>
        <v>44639</v>
      </c>
      <c r="E604" s="16" t="e">
        <f>VLOOKUP(A604,[2]ImportationMaterialProgrammingE!B$3:C$1048576,2,0)</f>
        <v>#N/A</v>
      </c>
      <c r="F604" s="16" t="e">
        <v>#N/A</v>
      </c>
      <c r="I604" s="17" t="e">
        <f>#N/A</f>
        <v>#N/A</v>
      </c>
      <c r="J604" s="15" t="e">
        <f>IF(VLOOKUP(A604,[2]ImportationMaterialProgrammingE!B$4:U$1048576,20,0)=0,"",VLOOKUP(A604,[2]ImportationMaterialProgrammingE!B$4:U$1048576,20,0))</f>
        <v>#N/A</v>
      </c>
      <c r="K604" s="15" t="e">
        <v>#N/A</v>
      </c>
      <c r="L604" s="15" t="e">
        <f>IF(VLOOKUP(A604,[2]ImportationMaterialProgrammingE!B$3:Y$1048576,24,0)&lt;&gt;"","Sim","Não")</f>
        <v>#N/A</v>
      </c>
      <c r="M604" s="15" t="e">
        <f>IF(VLOOKUP(A604,[2]ImportationMaterialProgrammingE!B:X,23,0)="DTA TRANSP",VLOOKUP(A604,[2]ImportationMaterialProgrammingE!B:V,21,0),"")</f>
        <v>#N/A</v>
      </c>
      <c r="N604" s="15" t="e">
        <f>IF(VLOOKUP(A604,[2]ImportationMaterialProgrammingE!B:Y,24,0)=0,"",VLOOKUP(A604,[2]ImportationMaterialProgrammingE!B:Y,24,0))</f>
        <v>#N/A</v>
      </c>
      <c r="P604" s="3" t="e">
        <f>#N/A</f>
        <v>#N/A</v>
      </c>
      <c r="S604" s="16" t="e">
        <f>VLOOKUP(A604,[2]ImportationMaterialProgrammingE!B:AN,39,0)</f>
        <v>#N/A</v>
      </c>
      <c r="T604" s="22" t="e">
        <f>VLOOKUP(F604,[3]Relatório!$A$1:$AK$65536,29,0)</f>
        <v>#N/A</v>
      </c>
      <c r="U604" s="22" t="e">
        <v>#N/A</v>
      </c>
      <c r="V604" s="17" t="e">
        <f>VLOOKUP(A604,[2]ImportationMaterialProgrammingE!B:F,5,0)</f>
        <v>#N/A</v>
      </c>
      <c r="W604" s="22" t="e">
        <f>VLOOKUP(F604,[3]Relatório!$A$1:$AK$65536,33,0)</f>
        <v>#N/A</v>
      </c>
      <c r="X604" s="1" t="e">
        <v>#N/A</v>
      </c>
      <c r="Y604" s="18" t="e">
        <f>#N/A</f>
        <v>#N/A</v>
      </c>
      <c r="AB604" s="15" t="e">
        <f>VLOOKUP(A604,[2]ImportationMaterialProgrammingE!B:X,23,0)</f>
        <v>#N/A</v>
      </c>
      <c r="AC604" s="1" t="e">
        <f>IF(AB604="DTA TRANSP","",VLOOKUP(A604,[2]ImportationMaterialProgrammingE!$B:$V,21,0))</f>
        <v>#N/A</v>
      </c>
      <c r="AD604" s="1" t="e">
        <v>#N/A</v>
      </c>
      <c r="AE604" s="1" t="e">
        <f>#N/A</f>
        <v>#N/A</v>
      </c>
      <c r="AF604" s="22" t="e">
        <f>VLOOKUP(F604,[3]Relatório!$A$1:$AK$65536,36,0)</f>
        <v>#N/A</v>
      </c>
      <c r="AG604" s="32" t="e">
        <v>#N/A</v>
      </c>
      <c r="AJ604" s="24"/>
      <c r="AK604" s="24"/>
      <c r="AL604" s="24"/>
      <c r="AM604" s="24"/>
    </row>
    <row r="605" spans="1:39" hidden="1" x14ac:dyDescent="0.25">
      <c r="A605" s="34">
        <v>80538566</v>
      </c>
      <c r="B605" s="33">
        <v>1250255144</v>
      </c>
      <c r="C605" s="33" t="s">
        <v>588</v>
      </c>
      <c r="D605" s="15">
        <f>VLOOKUP(C605,[1]CC!D$3:P$20,12,0)</f>
        <v>44639</v>
      </c>
      <c r="E605" s="16" t="str">
        <f>VLOOKUP(A605,[2]ImportationMaterialProgrammingE!B$3:C$1048576,2,0)</f>
        <v xml:space="preserve">540202298 </v>
      </c>
      <c r="F605" s="40">
        <v>540202298</v>
      </c>
      <c r="I605" s="17" t="e">
        <f>#N/A</f>
        <v>#N/A</v>
      </c>
      <c r="J605" s="15" t="str">
        <f>IF(VLOOKUP(A605,[2]ImportationMaterialProgrammingE!B$4:U$1048576,20,0)=0,"",VLOOKUP(A605,[2]ImportationMaterialProgrammingE!B$4:U$1048576,20,0))</f>
        <v/>
      </c>
      <c r="K605" s="15" t="s">
        <v>587</v>
      </c>
      <c r="L605" s="15" t="str">
        <f>IF(VLOOKUP(A605,[2]ImportationMaterialProgrammingE!B$3:Y$1048576,24,0)&lt;&gt;"","Sim","Não")</f>
        <v>Não</v>
      </c>
      <c r="M605" s="15" t="str">
        <f>IF(VLOOKUP(A605,[2]ImportationMaterialProgrammingE!B:X,23,0)="DTA TRANSP",VLOOKUP(A605,[2]ImportationMaterialProgrammingE!B:V,21,0),"")</f>
        <v>24/03/2022</v>
      </c>
      <c r="N605" s="15" t="str">
        <f>IF(VLOOKUP(A605,[2]ImportationMaterialProgrammingE!B:Y,24,0)=0,"",VLOOKUP(A605,[2]ImportationMaterialProgrammingE!B:Y,24,0))</f>
        <v/>
      </c>
      <c r="P605" s="3" t="e">
        <f>#N/A</f>
        <v>#N/A</v>
      </c>
      <c r="S605" s="16" t="str">
        <f>VLOOKUP(A605,[2]ImportationMaterialProgrammingE!B:AN,39,0)</f>
        <v xml:space="preserve">          </v>
      </c>
      <c r="T605" s="22" t="str">
        <f>VLOOKUP(F605,[3]Relatório!$A$1:$AK$65536,29,0)</f>
        <v/>
      </c>
      <c r="U605" s="22" t="s">
        <v>587</v>
      </c>
      <c r="V605" s="17" t="str">
        <f>VLOOKUP(A605,[2]ImportationMaterialProgrammingE!B:F,5,0)</f>
        <v/>
      </c>
      <c r="W605" s="22" t="str">
        <f>VLOOKUP(F605,[3]Relatório!$A$1:$AK$65536,33,0)</f>
        <v/>
      </c>
      <c r="X605" s="1" t="s">
        <v>587</v>
      </c>
      <c r="Y605" s="18" t="e">
        <f>#N/A</f>
        <v>#N/A</v>
      </c>
      <c r="AB605" s="15" t="str">
        <f>VLOOKUP(A605,[2]ImportationMaterialProgrammingE!B:X,23,0)</f>
        <v>DTA TRANSP</v>
      </c>
      <c r="AC605" s="1" t="str">
        <f>IF(AB605="DTA TRANSP","",VLOOKUP(A605,[2]ImportationMaterialProgrammingE!$B:$V,21,0))</f>
        <v/>
      </c>
      <c r="AD605" s="1" t="s">
        <v>587</v>
      </c>
      <c r="AE605" s="1" t="e">
        <f>#N/A</f>
        <v>#N/A</v>
      </c>
      <c r="AF605" s="22" t="str">
        <f>VLOOKUP(F605,[3]Relatório!$A$1:$AK$65536,36,0)</f>
        <v/>
      </c>
      <c r="AG605" s="32" t="s">
        <v>587</v>
      </c>
      <c r="AJ605" s="24"/>
      <c r="AK605" s="24"/>
      <c r="AL605" s="24"/>
      <c r="AM605" s="24"/>
    </row>
    <row r="606" spans="1:39" hidden="1" x14ac:dyDescent="0.25">
      <c r="A606" s="34">
        <v>80538567</v>
      </c>
      <c r="B606" s="33">
        <v>1250255146</v>
      </c>
      <c r="C606" s="33" t="s">
        <v>588</v>
      </c>
      <c r="D606" s="15">
        <f>VLOOKUP(C606,[1]CC!D$3:P$20,12,0)</f>
        <v>44639</v>
      </c>
      <c r="E606" s="16" t="e">
        <f>VLOOKUP(A606,[2]ImportationMaterialProgrammingE!B$3:C$1048576,2,0)</f>
        <v>#N/A</v>
      </c>
      <c r="F606" s="16" t="e">
        <v>#N/A</v>
      </c>
      <c r="I606" s="17" t="e">
        <f>#N/A</f>
        <v>#N/A</v>
      </c>
      <c r="J606" s="15" t="e">
        <f>IF(VLOOKUP(A606,[2]ImportationMaterialProgrammingE!B$4:U$1048576,20,0)=0,"",VLOOKUP(A606,[2]ImportationMaterialProgrammingE!B$4:U$1048576,20,0))</f>
        <v>#N/A</v>
      </c>
      <c r="K606" s="15" t="e">
        <v>#N/A</v>
      </c>
      <c r="L606" s="15" t="e">
        <f>IF(VLOOKUP(A606,[2]ImportationMaterialProgrammingE!B$3:Y$1048576,24,0)&lt;&gt;"","Sim","Não")</f>
        <v>#N/A</v>
      </c>
      <c r="M606" s="15" t="e">
        <f>IF(VLOOKUP(A606,[2]ImportationMaterialProgrammingE!B:X,23,0)="DTA TRANSP",VLOOKUP(A606,[2]ImportationMaterialProgrammingE!B:V,21,0),"")</f>
        <v>#N/A</v>
      </c>
      <c r="N606" s="15" t="e">
        <f>IF(VLOOKUP(A606,[2]ImportationMaterialProgrammingE!B:Y,24,0)=0,"",VLOOKUP(A606,[2]ImportationMaterialProgrammingE!B:Y,24,0))</f>
        <v>#N/A</v>
      </c>
      <c r="P606" s="3" t="e">
        <f>#N/A</f>
        <v>#N/A</v>
      </c>
      <c r="S606" s="16" t="e">
        <f>VLOOKUP(A606,[2]ImportationMaterialProgrammingE!B:AN,39,0)</f>
        <v>#N/A</v>
      </c>
      <c r="T606" s="22" t="e">
        <f>VLOOKUP(F606,[3]Relatório!$A$1:$AK$65536,29,0)</f>
        <v>#N/A</v>
      </c>
      <c r="U606" s="22" t="e">
        <v>#N/A</v>
      </c>
      <c r="V606" s="17" t="e">
        <f>VLOOKUP(A606,[2]ImportationMaterialProgrammingE!B:F,5,0)</f>
        <v>#N/A</v>
      </c>
      <c r="W606" s="22" t="e">
        <f>VLOOKUP(F606,[3]Relatório!$A$1:$AK$65536,33,0)</f>
        <v>#N/A</v>
      </c>
      <c r="X606" s="1" t="e">
        <v>#N/A</v>
      </c>
      <c r="Y606" s="18" t="e">
        <f>#N/A</f>
        <v>#N/A</v>
      </c>
      <c r="AB606" s="15" t="e">
        <f>VLOOKUP(A606,[2]ImportationMaterialProgrammingE!B:X,23,0)</f>
        <v>#N/A</v>
      </c>
      <c r="AC606" s="1" t="e">
        <f>IF(AB606="DTA TRANSP","",VLOOKUP(A606,[2]ImportationMaterialProgrammingE!$B:$V,21,0))</f>
        <v>#N/A</v>
      </c>
      <c r="AD606" s="1" t="e">
        <v>#N/A</v>
      </c>
      <c r="AE606" s="1" t="e">
        <f>#N/A</f>
        <v>#N/A</v>
      </c>
      <c r="AF606" s="22" t="e">
        <f>VLOOKUP(F606,[3]Relatório!$A$1:$AK$65536,36,0)</f>
        <v>#N/A</v>
      </c>
      <c r="AG606" s="32" t="e">
        <v>#N/A</v>
      </c>
      <c r="AJ606" s="24"/>
      <c r="AK606" s="24"/>
      <c r="AL606" s="24"/>
      <c r="AM606" s="24"/>
    </row>
    <row r="607" spans="1:39" hidden="1" x14ac:dyDescent="0.25">
      <c r="A607" s="34">
        <v>80538570</v>
      </c>
      <c r="B607" s="33">
        <v>1250255149</v>
      </c>
      <c r="C607" s="33" t="s">
        <v>588</v>
      </c>
      <c r="D607" s="15">
        <f>VLOOKUP(C607,[1]CC!D$3:P$20,12,0)</f>
        <v>44639</v>
      </c>
      <c r="E607" s="16" t="e">
        <f>VLOOKUP(A607,[2]ImportationMaterialProgrammingE!B$3:C$1048576,2,0)</f>
        <v>#N/A</v>
      </c>
      <c r="F607" s="16" t="e">
        <v>#N/A</v>
      </c>
      <c r="I607" s="17" t="e">
        <f>#N/A</f>
        <v>#N/A</v>
      </c>
      <c r="J607" s="15" t="e">
        <f>IF(VLOOKUP(A607,[2]ImportationMaterialProgrammingE!B$4:U$1048576,20,0)=0,"",VLOOKUP(A607,[2]ImportationMaterialProgrammingE!B$4:U$1048576,20,0))</f>
        <v>#N/A</v>
      </c>
      <c r="K607" s="15" t="e">
        <v>#N/A</v>
      </c>
      <c r="L607" s="15" t="e">
        <f>IF(VLOOKUP(A607,[2]ImportationMaterialProgrammingE!B$3:Y$1048576,24,0)&lt;&gt;"","Sim","Não")</f>
        <v>#N/A</v>
      </c>
      <c r="M607" s="15" t="e">
        <f>IF(VLOOKUP(A607,[2]ImportationMaterialProgrammingE!B:X,23,0)="DTA TRANSP",VLOOKUP(A607,[2]ImportationMaterialProgrammingE!B:V,21,0),"")</f>
        <v>#N/A</v>
      </c>
      <c r="N607" s="15" t="e">
        <f>IF(VLOOKUP(A607,[2]ImportationMaterialProgrammingE!B:Y,24,0)=0,"",VLOOKUP(A607,[2]ImportationMaterialProgrammingE!B:Y,24,0))</f>
        <v>#N/A</v>
      </c>
      <c r="P607" s="3" t="e">
        <f>#N/A</f>
        <v>#N/A</v>
      </c>
      <c r="S607" s="16" t="e">
        <f>VLOOKUP(A607,[2]ImportationMaterialProgrammingE!B:AN,39,0)</f>
        <v>#N/A</v>
      </c>
      <c r="T607" s="22" t="e">
        <f>VLOOKUP(F607,[3]Relatório!$A$1:$AK$65536,29,0)</f>
        <v>#N/A</v>
      </c>
      <c r="U607" s="22" t="e">
        <v>#N/A</v>
      </c>
      <c r="V607" s="17" t="e">
        <f>VLOOKUP(A607,[2]ImportationMaterialProgrammingE!B:F,5,0)</f>
        <v>#N/A</v>
      </c>
      <c r="W607" s="22" t="e">
        <f>VLOOKUP(F607,[3]Relatório!$A$1:$AK$65536,33,0)</f>
        <v>#N/A</v>
      </c>
      <c r="X607" s="1" t="e">
        <v>#N/A</v>
      </c>
      <c r="Y607" s="18" t="e">
        <f>#N/A</f>
        <v>#N/A</v>
      </c>
      <c r="AB607" s="15" t="e">
        <f>VLOOKUP(A607,[2]ImportationMaterialProgrammingE!B:X,23,0)</f>
        <v>#N/A</v>
      </c>
      <c r="AC607" s="1" t="e">
        <f>IF(AB607="DTA TRANSP","",VLOOKUP(A607,[2]ImportationMaterialProgrammingE!$B:$V,21,0))</f>
        <v>#N/A</v>
      </c>
      <c r="AD607" s="1" t="e">
        <v>#N/A</v>
      </c>
      <c r="AE607" s="1" t="e">
        <f>#N/A</f>
        <v>#N/A</v>
      </c>
      <c r="AF607" s="22" t="e">
        <f>VLOOKUP(F607,[3]Relatório!$A$1:$AK$65536,36,0)</f>
        <v>#N/A</v>
      </c>
      <c r="AG607" s="32" t="e">
        <v>#N/A</v>
      </c>
      <c r="AJ607" s="24"/>
      <c r="AK607" s="24"/>
      <c r="AL607" s="24"/>
      <c r="AM607" s="24"/>
    </row>
    <row r="608" spans="1:39" hidden="1" x14ac:dyDescent="0.25">
      <c r="A608" s="34">
        <v>80538596</v>
      </c>
      <c r="B608" s="33">
        <v>1250255147</v>
      </c>
      <c r="C608" s="33" t="s">
        <v>588</v>
      </c>
      <c r="D608" s="15">
        <f>VLOOKUP(C608,[1]CC!D$3:P$20,12,0)</f>
        <v>44639</v>
      </c>
      <c r="E608" s="16" t="e">
        <f>VLOOKUP(A608,[2]ImportationMaterialProgrammingE!B$3:C$1048576,2,0)</f>
        <v>#N/A</v>
      </c>
      <c r="F608" s="16" t="e">
        <v>#N/A</v>
      </c>
      <c r="I608" s="17" t="e">
        <f>#N/A</f>
        <v>#N/A</v>
      </c>
      <c r="J608" s="15" t="e">
        <f>IF(VLOOKUP(A608,[2]ImportationMaterialProgrammingE!B$4:U$1048576,20,0)=0,"",VLOOKUP(A608,[2]ImportationMaterialProgrammingE!B$4:U$1048576,20,0))</f>
        <v>#N/A</v>
      </c>
      <c r="K608" s="15" t="e">
        <v>#N/A</v>
      </c>
      <c r="L608" s="15" t="e">
        <f>IF(VLOOKUP(A608,[2]ImportationMaterialProgrammingE!B$3:Y$1048576,24,0)&lt;&gt;"","Sim","Não")</f>
        <v>#N/A</v>
      </c>
      <c r="M608" s="15" t="e">
        <f>IF(VLOOKUP(A608,[2]ImportationMaterialProgrammingE!B:X,23,0)="DTA TRANSP",VLOOKUP(A608,[2]ImportationMaterialProgrammingE!B:V,21,0),"")</f>
        <v>#N/A</v>
      </c>
      <c r="N608" s="15" t="e">
        <f>IF(VLOOKUP(A608,[2]ImportationMaterialProgrammingE!B:Y,24,0)=0,"",VLOOKUP(A608,[2]ImportationMaterialProgrammingE!B:Y,24,0))</f>
        <v>#N/A</v>
      </c>
      <c r="P608" s="3" t="e">
        <f>#N/A</f>
        <v>#N/A</v>
      </c>
      <c r="S608" s="16" t="e">
        <f>VLOOKUP(A608,[2]ImportationMaterialProgrammingE!B:AN,39,0)</f>
        <v>#N/A</v>
      </c>
      <c r="T608" s="22" t="e">
        <f>VLOOKUP(F608,[3]Relatório!$A$1:$AK$65536,29,0)</f>
        <v>#N/A</v>
      </c>
      <c r="U608" s="22" t="e">
        <v>#N/A</v>
      </c>
      <c r="V608" s="17" t="e">
        <f>VLOOKUP(A608,[2]ImportationMaterialProgrammingE!B:F,5,0)</f>
        <v>#N/A</v>
      </c>
      <c r="W608" s="22" t="e">
        <f>VLOOKUP(F608,[3]Relatório!$A$1:$AK$65536,33,0)</f>
        <v>#N/A</v>
      </c>
      <c r="X608" s="1" t="e">
        <v>#N/A</v>
      </c>
      <c r="Y608" s="18" t="e">
        <f>#N/A</f>
        <v>#N/A</v>
      </c>
      <c r="AB608" s="15" t="e">
        <f>VLOOKUP(A608,[2]ImportationMaterialProgrammingE!B:X,23,0)</f>
        <v>#N/A</v>
      </c>
      <c r="AC608" s="1" t="e">
        <f>IF(AB608="DTA TRANSP","",VLOOKUP(A608,[2]ImportationMaterialProgrammingE!$B:$V,21,0))</f>
        <v>#N/A</v>
      </c>
      <c r="AD608" s="1" t="e">
        <v>#N/A</v>
      </c>
      <c r="AE608" s="1" t="e">
        <f>#N/A</f>
        <v>#N/A</v>
      </c>
      <c r="AF608" s="22" t="e">
        <f>VLOOKUP(F608,[3]Relatório!$A$1:$AK$65536,36,0)</f>
        <v>#N/A</v>
      </c>
      <c r="AG608" s="32" t="e">
        <v>#N/A</v>
      </c>
      <c r="AJ608" s="24"/>
      <c r="AK608" s="24"/>
      <c r="AL608" s="24"/>
      <c r="AM608" s="24"/>
    </row>
    <row r="609" spans="1:39" hidden="1" x14ac:dyDescent="0.25">
      <c r="A609" s="34">
        <v>80538602</v>
      </c>
      <c r="B609" s="33">
        <v>1250255148</v>
      </c>
      <c r="C609" s="33" t="s">
        <v>588</v>
      </c>
      <c r="D609" s="15">
        <f>VLOOKUP(C609,[1]CC!D$3:P$20,12,0)</f>
        <v>44639</v>
      </c>
      <c r="E609" s="16" t="e">
        <f>VLOOKUP(A609,[2]ImportationMaterialProgrammingE!B$3:C$1048576,2,0)</f>
        <v>#N/A</v>
      </c>
      <c r="F609" s="16" t="e">
        <v>#N/A</v>
      </c>
      <c r="I609" s="17" t="e">
        <f>#N/A</f>
        <v>#N/A</v>
      </c>
      <c r="J609" s="15" t="e">
        <f>IF(VLOOKUP(A609,[2]ImportationMaterialProgrammingE!B$4:U$1048576,20,0)=0,"",VLOOKUP(A609,[2]ImportationMaterialProgrammingE!B$4:U$1048576,20,0))</f>
        <v>#N/A</v>
      </c>
      <c r="K609" s="15" t="e">
        <v>#N/A</v>
      </c>
      <c r="L609" s="15" t="e">
        <f>IF(VLOOKUP(A609,[2]ImportationMaterialProgrammingE!B$3:Y$1048576,24,0)&lt;&gt;"","Sim","Não")</f>
        <v>#N/A</v>
      </c>
      <c r="M609" s="15" t="e">
        <f>IF(VLOOKUP(A609,[2]ImportationMaterialProgrammingE!B:X,23,0)="DTA TRANSP",VLOOKUP(A609,[2]ImportationMaterialProgrammingE!B:V,21,0),"")</f>
        <v>#N/A</v>
      </c>
      <c r="N609" s="15" t="e">
        <f>IF(VLOOKUP(A609,[2]ImportationMaterialProgrammingE!B:Y,24,0)=0,"",VLOOKUP(A609,[2]ImportationMaterialProgrammingE!B:Y,24,0))</f>
        <v>#N/A</v>
      </c>
      <c r="P609" s="3" t="e">
        <f>#N/A</f>
        <v>#N/A</v>
      </c>
      <c r="S609" s="16" t="e">
        <f>VLOOKUP(A609,[2]ImportationMaterialProgrammingE!B:AN,39,0)</f>
        <v>#N/A</v>
      </c>
      <c r="T609" s="22" t="e">
        <f>VLOOKUP(F609,[3]Relatório!$A$1:$AK$65536,29,0)</f>
        <v>#N/A</v>
      </c>
      <c r="U609" s="22" t="e">
        <v>#N/A</v>
      </c>
      <c r="V609" s="17" t="e">
        <f>VLOOKUP(A609,[2]ImportationMaterialProgrammingE!B:F,5,0)</f>
        <v>#N/A</v>
      </c>
      <c r="W609" s="22" t="e">
        <f>VLOOKUP(F609,[3]Relatório!$A$1:$AK$65536,33,0)</f>
        <v>#N/A</v>
      </c>
      <c r="X609" s="1" t="e">
        <v>#N/A</v>
      </c>
      <c r="Y609" s="18" t="e">
        <f>#N/A</f>
        <v>#N/A</v>
      </c>
      <c r="AB609" s="15" t="e">
        <f>VLOOKUP(A609,[2]ImportationMaterialProgrammingE!B:X,23,0)</f>
        <v>#N/A</v>
      </c>
      <c r="AC609" s="1" t="e">
        <f>IF(AB609="DTA TRANSP","",VLOOKUP(A609,[2]ImportationMaterialProgrammingE!$B:$V,21,0))</f>
        <v>#N/A</v>
      </c>
      <c r="AD609" s="1" t="e">
        <v>#N/A</v>
      </c>
      <c r="AE609" s="1" t="e">
        <f>#N/A</f>
        <v>#N/A</v>
      </c>
      <c r="AF609" s="22" t="e">
        <f>VLOOKUP(F609,[3]Relatório!$A$1:$AK$65536,36,0)</f>
        <v>#N/A</v>
      </c>
      <c r="AG609" s="32" t="e">
        <v>#N/A</v>
      </c>
      <c r="AJ609" s="24"/>
      <c r="AK609" s="24"/>
      <c r="AL609" s="24"/>
      <c r="AM609" s="24"/>
    </row>
    <row r="610" spans="1:39" hidden="1" x14ac:dyDescent="0.25">
      <c r="A610" s="34">
        <v>80538604</v>
      </c>
      <c r="B610" s="33">
        <v>1250255153</v>
      </c>
      <c r="C610" s="33" t="s">
        <v>588</v>
      </c>
      <c r="D610" s="15">
        <f>VLOOKUP(C610,[1]CC!D$3:P$20,12,0)</f>
        <v>44639</v>
      </c>
      <c r="E610" s="16" t="e">
        <f>VLOOKUP(A610,[2]ImportationMaterialProgrammingE!B$3:C$1048576,2,0)</f>
        <v>#N/A</v>
      </c>
      <c r="F610" s="16" t="e">
        <v>#N/A</v>
      </c>
      <c r="I610" s="17" t="e">
        <f>#N/A</f>
        <v>#N/A</v>
      </c>
      <c r="J610" s="15" t="e">
        <f>IF(VLOOKUP(A610,[2]ImportationMaterialProgrammingE!B$4:U$1048576,20,0)=0,"",VLOOKUP(A610,[2]ImportationMaterialProgrammingE!B$4:U$1048576,20,0))</f>
        <v>#N/A</v>
      </c>
      <c r="K610" s="15" t="e">
        <v>#N/A</v>
      </c>
      <c r="L610" s="15" t="e">
        <f>IF(VLOOKUP(A610,[2]ImportationMaterialProgrammingE!B$3:Y$1048576,24,0)&lt;&gt;"","Sim","Não")</f>
        <v>#N/A</v>
      </c>
      <c r="M610" s="15" t="e">
        <f>IF(VLOOKUP(A610,[2]ImportationMaterialProgrammingE!B:X,23,0)="DTA TRANSP",VLOOKUP(A610,[2]ImportationMaterialProgrammingE!B:V,21,0),"")</f>
        <v>#N/A</v>
      </c>
      <c r="N610" s="15" t="e">
        <f>IF(VLOOKUP(A610,[2]ImportationMaterialProgrammingE!B:Y,24,0)=0,"",VLOOKUP(A610,[2]ImportationMaterialProgrammingE!B:Y,24,0))</f>
        <v>#N/A</v>
      </c>
      <c r="P610" s="3" t="e">
        <f>#N/A</f>
        <v>#N/A</v>
      </c>
      <c r="S610" s="16" t="e">
        <f>VLOOKUP(A610,[2]ImportationMaterialProgrammingE!B:AN,39,0)</f>
        <v>#N/A</v>
      </c>
      <c r="T610" s="22" t="e">
        <f>VLOOKUP(F610,[3]Relatório!$A$1:$AK$65536,29,0)</f>
        <v>#N/A</v>
      </c>
      <c r="U610" s="22" t="e">
        <v>#N/A</v>
      </c>
      <c r="V610" s="17" t="e">
        <f>VLOOKUP(A610,[2]ImportationMaterialProgrammingE!B:F,5,0)</f>
        <v>#N/A</v>
      </c>
      <c r="W610" s="22" t="e">
        <f>VLOOKUP(F610,[3]Relatório!$A$1:$AK$65536,33,0)</f>
        <v>#N/A</v>
      </c>
      <c r="X610" s="1" t="e">
        <v>#N/A</v>
      </c>
      <c r="Y610" s="18" t="e">
        <f>#N/A</f>
        <v>#N/A</v>
      </c>
      <c r="AB610" s="15" t="e">
        <f>VLOOKUP(A610,[2]ImportationMaterialProgrammingE!B:X,23,0)</f>
        <v>#N/A</v>
      </c>
      <c r="AC610" s="1" t="e">
        <f>IF(AB610="DTA TRANSP","",VLOOKUP(A610,[2]ImportationMaterialProgrammingE!$B:$V,21,0))</f>
        <v>#N/A</v>
      </c>
      <c r="AD610" s="1" t="e">
        <v>#N/A</v>
      </c>
      <c r="AE610" s="1" t="e">
        <f>#N/A</f>
        <v>#N/A</v>
      </c>
      <c r="AF610" s="22" t="e">
        <f>VLOOKUP(F610,[3]Relatório!$A$1:$AK$65536,36,0)</f>
        <v>#N/A</v>
      </c>
      <c r="AG610" s="32" t="e">
        <v>#N/A</v>
      </c>
      <c r="AJ610" s="24"/>
      <c r="AK610" s="24"/>
      <c r="AL610" s="24"/>
      <c r="AM610" s="24"/>
    </row>
    <row r="611" spans="1:39" hidden="1" x14ac:dyDescent="0.25">
      <c r="A611" s="34">
        <v>80538606</v>
      </c>
      <c r="B611" s="33">
        <v>1250255150</v>
      </c>
      <c r="C611" s="33" t="s">
        <v>588</v>
      </c>
      <c r="D611" s="15">
        <f>VLOOKUP(C611,[1]CC!D$3:P$20,12,0)</f>
        <v>44639</v>
      </c>
      <c r="E611" s="16" t="str">
        <f>VLOOKUP(A611,[2]ImportationMaterialProgrammingE!B$3:C$1048576,2,0)</f>
        <v xml:space="preserve">540202376 </v>
      </c>
      <c r="F611" s="40">
        <v>540202376</v>
      </c>
      <c r="I611" s="17" t="e">
        <f>#N/A</f>
        <v>#N/A</v>
      </c>
      <c r="J611" s="15" t="str">
        <f>IF(VLOOKUP(A611,[2]ImportationMaterialProgrammingE!B$4:U$1048576,20,0)=0,"",VLOOKUP(A611,[2]ImportationMaterialProgrammingE!B$4:U$1048576,20,0))</f>
        <v/>
      </c>
      <c r="K611" s="15" t="s">
        <v>587</v>
      </c>
      <c r="L611" s="15" t="str">
        <f>IF(VLOOKUP(A611,[2]ImportationMaterialProgrammingE!B$3:Y$1048576,24,0)&lt;&gt;"","Sim","Não")</f>
        <v>Não</v>
      </c>
      <c r="M611" s="15" t="str">
        <f>IF(VLOOKUP(A611,[2]ImportationMaterialProgrammingE!B:X,23,0)="DTA TRANSP",VLOOKUP(A611,[2]ImportationMaterialProgrammingE!B:V,21,0),"")</f>
        <v/>
      </c>
      <c r="N611" s="15" t="str">
        <f>IF(VLOOKUP(A611,[2]ImportationMaterialProgrammingE!B:Y,24,0)=0,"",VLOOKUP(A611,[2]ImportationMaterialProgrammingE!B:Y,24,0))</f>
        <v/>
      </c>
      <c r="P611" s="3" t="e">
        <f>#N/A</f>
        <v>#N/A</v>
      </c>
      <c r="S611" s="16" t="str">
        <f>VLOOKUP(A611,[2]ImportationMaterialProgrammingE!B:AN,39,0)</f>
        <v xml:space="preserve">          </v>
      </c>
      <c r="T611" s="22" t="str">
        <f>VLOOKUP(F611,[3]Relatório!$A$1:$AK$65536,29,0)</f>
        <v/>
      </c>
      <c r="U611" s="22" t="s">
        <v>587</v>
      </c>
      <c r="V611" s="17" t="str">
        <f>VLOOKUP(A611,[2]ImportationMaterialProgrammingE!B:F,5,0)</f>
        <v/>
      </c>
      <c r="W611" s="22" t="str">
        <f>VLOOKUP(F611,[3]Relatório!$A$1:$AK$65536,33,0)</f>
        <v/>
      </c>
      <c r="X611" s="1" t="s">
        <v>587</v>
      </c>
      <c r="Y611" s="18" t="e">
        <f>#N/A</f>
        <v>#N/A</v>
      </c>
      <c r="AB611" s="15" t="str">
        <f>VLOOKUP(A611,[2]ImportationMaterialProgrammingE!B:X,23,0)</f>
        <v/>
      </c>
      <c r="AC611" s="1" t="str">
        <f>IF(AB611="DTA TRANSP","",VLOOKUP(A611,[2]ImportationMaterialProgrammingE!$B:$V,21,0))</f>
        <v/>
      </c>
      <c r="AD611" s="1" t="s">
        <v>587</v>
      </c>
      <c r="AE611" s="1" t="e">
        <f>#N/A</f>
        <v>#N/A</v>
      </c>
      <c r="AF611" s="22" t="str">
        <f>VLOOKUP(F611,[3]Relatório!$A$1:$AK$65536,36,0)</f>
        <v/>
      </c>
      <c r="AG611" s="32" t="s">
        <v>587</v>
      </c>
      <c r="AJ611" s="24"/>
      <c r="AK611" s="24"/>
      <c r="AL611" s="24"/>
      <c r="AM611" s="24"/>
    </row>
    <row r="612" spans="1:39" hidden="1" x14ac:dyDescent="0.25">
      <c r="A612" s="34">
        <v>80538609</v>
      </c>
      <c r="B612" s="33">
        <v>1250255151</v>
      </c>
      <c r="C612" s="33" t="s">
        <v>588</v>
      </c>
      <c r="D612" s="15">
        <f>VLOOKUP(C612,[1]CC!D$3:P$20,12,0)</f>
        <v>44639</v>
      </c>
      <c r="E612" s="16" t="e">
        <f>VLOOKUP(A612,[2]ImportationMaterialProgrammingE!B$3:C$1048576,2,0)</f>
        <v>#N/A</v>
      </c>
      <c r="F612" s="16" t="e">
        <v>#N/A</v>
      </c>
      <c r="I612" s="17" t="e">
        <f>#N/A</f>
        <v>#N/A</v>
      </c>
      <c r="J612" s="15" t="e">
        <f>IF(VLOOKUP(A612,[2]ImportationMaterialProgrammingE!B$4:U$1048576,20,0)=0,"",VLOOKUP(A612,[2]ImportationMaterialProgrammingE!B$4:U$1048576,20,0))</f>
        <v>#N/A</v>
      </c>
      <c r="K612" s="15" t="e">
        <v>#N/A</v>
      </c>
      <c r="L612" s="15" t="e">
        <f>IF(VLOOKUP(A612,[2]ImportationMaterialProgrammingE!B$3:Y$1048576,24,0)&lt;&gt;"","Sim","Não")</f>
        <v>#N/A</v>
      </c>
      <c r="M612" s="15" t="e">
        <f>IF(VLOOKUP(A612,[2]ImportationMaterialProgrammingE!B:X,23,0)="DTA TRANSP",VLOOKUP(A612,[2]ImportationMaterialProgrammingE!B:V,21,0),"")</f>
        <v>#N/A</v>
      </c>
      <c r="N612" s="15" t="e">
        <f>IF(VLOOKUP(A612,[2]ImportationMaterialProgrammingE!B:Y,24,0)=0,"",VLOOKUP(A612,[2]ImportationMaterialProgrammingE!B:Y,24,0))</f>
        <v>#N/A</v>
      </c>
      <c r="P612" s="3" t="e">
        <f>#N/A</f>
        <v>#N/A</v>
      </c>
      <c r="S612" s="16" t="e">
        <f>VLOOKUP(A612,[2]ImportationMaterialProgrammingE!B:AN,39,0)</f>
        <v>#N/A</v>
      </c>
      <c r="T612" s="22" t="e">
        <f>VLOOKUP(F612,[3]Relatório!$A$1:$AK$65536,29,0)</f>
        <v>#N/A</v>
      </c>
      <c r="U612" s="22" t="e">
        <v>#N/A</v>
      </c>
      <c r="V612" s="17" t="e">
        <f>VLOOKUP(A612,[2]ImportationMaterialProgrammingE!B:F,5,0)</f>
        <v>#N/A</v>
      </c>
      <c r="W612" s="22" t="e">
        <f>VLOOKUP(F612,[3]Relatório!$A$1:$AK$65536,33,0)</f>
        <v>#N/A</v>
      </c>
      <c r="X612" s="1" t="e">
        <v>#N/A</v>
      </c>
      <c r="Y612" s="18" t="e">
        <f>#N/A</f>
        <v>#N/A</v>
      </c>
      <c r="AB612" s="15" t="e">
        <f>VLOOKUP(A612,[2]ImportationMaterialProgrammingE!B:X,23,0)</f>
        <v>#N/A</v>
      </c>
      <c r="AC612" s="1" t="e">
        <f>IF(AB612="DTA TRANSP","",VLOOKUP(A612,[2]ImportationMaterialProgrammingE!$B:$V,21,0))</f>
        <v>#N/A</v>
      </c>
      <c r="AD612" s="1" t="e">
        <v>#N/A</v>
      </c>
      <c r="AE612" s="1" t="e">
        <f>#N/A</f>
        <v>#N/A</v>
      </c>
      <c r="AF612" s="22" t="e">
        <f>VLOOKUP(F612,[3]Relatório!$A$1:$AK$65536,36,0)</f>
        <v>#N/A</v>
      </c>
      <c r="AG612" s="32" t="e">
        <v>#N/A</v>
      </c>
      <c r="AJ612" s="24"/>
      <c r="AK612" s="24"/>
      <c r="AL612" s="24"/>
      <c r="AM612" s="24"/>
    </row>
    <row r="613" spans="1:39" hidden="1" x14ac:dyDescent="0.25">
      <c r="A613" s="34">
        <v>80538680</v>
      </c>
      <c r="B613" s="33">
        <v>1250255152</v>
      </c>
      <c r="C613" s="33" t="s">
        <v>588</v>
      </c>
      <c r="D613" s="15">
        <f>VLOOKUP(C613,[1]CC!D$3:P$20,12,0)</f>
        <v>44639</v>
      </c>
      <c r="E613" s="16" t="str">
        <f>VLOOKUP(A613,[2]ImportationMaterialProgrammingE!B$3:C$1048576,2,0)</f>
        <v xml:space="preserve">540202373 </v>
      </c>
      <c r="F613" s="40">
        <v>540202373</v>
      </c>
      <c r="I613" s="17" t="e">
        <f>#N/A</f>
        <v>#N/A</v>
      </c>
      <c r="J613" s="15" t="str">
        <f>IF(VLOOKUP(A613,[2]ImportationMaterialProgrammingE!B$4:U$1048576,20,0)=0,"",VLOOKUP(A613,[2]ImportationMaterialProgrammingE!B$4:U$1048576,20,0))</f>
        <v/>
      </c>
      <c r="K613" s="15" t="s">
        <v>587</v>
      </c>
      <c r="L613" s="15" t="str">
        <f>IF(VLOOKUP(A613,[2]ImportationMaterialProgrammingE!B$3:Y$1048576,24,0)&lt;&gt;"","Sim","Não")</f>
        <v>Não</v>
      </c>
      <c r="M613" s="15" t="str">
        <f>IF(VLOOKUP(A613,[2]ImportationMaterialProgrammingE!B:X,23,0)="DTA TRANSP",VLOOKUP(A613,[2]ImportationMaterialProgrammingE!B:V,21,0),"")</f>
        <v/>
      </c>
      <c r="N613" s="15" t="str">
        <f>IF(VLOOKUP(A613,[2]ImportationMaterialProgrammingE!B:Y,24,0)=0,"",VLOOKUP(A613,[2]ImportationMaterialProgrammingE!B:Y,24,0))</f>
        <v/>
      </c>
      <c r="P613" s="3" t="e">
        <f>#N/A</f>
        <v>#N/A</v>
      </c>
      <c r="S613" s="16" t="str">
        <f>VLOOKUP(A613,[2]ImportationMaterialProgrammingE!B:AN,39,0)</f>
        <v xml:space="preserve">          </v>
      </c>
      <c r="T613" s="22" t="str">
        <f>VLOOKUP(F613,[3]Relatório!$A$1:$AK$65536,29,0)</f>
        <v/>
      </c>
      <c r="U613" s="22" t="s">
        <v>587</v>
      </c>
      <c r="V613" s="17" t="str">
        <f>VLOOKUP(A613,[2]ImportationMaterialProgrammingE!B:F,5,0)</f>
        <v/>
      </c>
      <c r="W613" s="22" t="str">
        <f>VLOOKUP(F613,[3]Relatório!$A$1:$AK$65536,33,0)</f>
        <v/>
      </c>
      <c r="X613" s="1" t="s">
        <v>587</v>
      </c>
      <c r="Y613" s="18" t="e">
        <f>#N/A</f>
        <v>#N/A</v>
      </c>
      <c r="AB613" s="15" t="str">
        <f>VLOOKUP(A613,[2]ImportationMaterialProgrammingE!B:X,23,0)</f>
        <v/>
      </c>
      <c r="AC613" s="1" t="str">
        <f>IF(AB613="DTA TRANSP","",VLOOKUP(A613,[2]ImportationMaterialProgrammingE!$B:$V,21,0))</f>
        <v/>
      </c>
      <c r="AD613" s="1" t="s">
        <v>587</v>
      </c>
      <c r="AE613" s="1" t="e">
        <f>#N/A</f>
        <v>#N/A</v>
      </c>
      <c r="AF613" s="22" t="str">
        <f>VLOOKUP(F613,[3]Relatório!$A$1:$AK$65536,36,0)</f>
        <v/>
      </c>
      <c r="AG613" s="32" t="s">
        <v>587</v>
      </c>
      <c r="AJ613" s="24"/>
      <c r="AK613" s="24"/>
      <c r="AL613" s="24"/>
      <c r="AM613" s="24"/>
    </row>
    <row r="614" spans="1:39" hidden="1" x14ac:dyDescent="0.25">
      <c r="A614" s="34">
        <v>80538685</v>
      </c>
      <c r="B614" s="33">
        <v>1250255154</v>
      </c>
      <c r="C614" s="33" t="s">
        <v>588</v>
      </c>
      <c r="D614" s="15">
        <f>VLOOKUP(C614,[1]CC!D$3:P$20,12,0)</f>
        <v>44639</v>
      </c>
      <c r="E614" s="16" t="str">
        <f>VLOOKUP(A614,[2]ImportationMaterialProgrammingE!B$3:C$1048576,2,0)</f>
        <v xml:space="preserve">540202362 </v>
      </c>
      <c r="F614" s="40">
        <v>540202362</v>
      </c>
      <c r="I614" s="17" t="e">
        <f>#N/A</f>
        <v>#N/A</v>
      </c>
      <c r="J614" s="15" t="str">
        <f>IF(VLOOKUP(A614,[2]ImportationMaterialProgrammingE!B$4:U$1048576,20,0)=0,"",VLOOKUP(A614,[2]ImportationMaterialProgrammingE!B$4:U$1048576,20,0))</f>
        <v>25/03/2022</v>
      </c>
      <c r="K614" s="15" t="s">
        <v>604</v>
      </c>
      <c r="L614" s="15" t="str">
        <f>IF(VLOOKUP(A614,[2]ImportationMaterialProgrammingE!B$3:Y$1048576,24,0)&lt;&gt;"","Sim","Não")</f>
        <v>Não</v>
      </c>
      <c r="M614" s="15" t="str">
        <f>IF(VLOOKUP(A614,[2]ImportationMaterialProgrammingE!B:X,23,0)="DTA TRANSP",VLOOKUP(A614,[2]ImportationMaterialProgrammingE!B:V,21,0),"")</f>
        <v/>
      </c>
      <c r="N614" s="15" t="str">
        <f>IF(VLOOKUP(A614,[2]ImportationMaterialProgrammingE!B:Y,24,0)=0,"",VLOOKUP(A614,[2]ImportationMaterialProgrammingE!B:Y,24,0))</f>
        <v/>
      </c>
      <c r="P614" s="3" t="e">
        <f>#N/A</f>
        <v>#N/A</v>
      </c>
      <c r="S614" s="16" t="str">
        <f>VLOOKUP(A614,[2]ImportationMaterialProgrammingE!B:AN,39,0)</f>
        <v xml:space="preserve">          </v>
      </c>
      <c r="T614" s="22" t="str">
        <f>VLOOKUP(F614,[3]Relatório!$A$1:$AK$65536,29,0)</f>
        <v/>
      </c>
      <c r="U614" s="22" t="s">
        <v>587</v>
      </c>
      <c r="V614" s="17" t="str">
        <f>VLOOKUP(A614,[2]ImportationMaterialProgrammingE!B:F,5,0)</f>
        <v/>
      </c>
      <c r="W614" s="22" t="str">
        <f>VLOOKUP(F614,[3]Relatório!$A$1:$AK$65536,33,0)</f>
        <v/>
      </c>
      <c r="X614" s="1" t="s">
        <v>587</v>
      </c>
      <c r="Y614" s="18" t="e">
        <f>#N/A</f>
        <v>#N/A</v>
      </c>
      <c r="AB614" s="15" t="str">
        <f>VLOOKUP(A614,[2]ImportationMaterialProgrammingE!B:X,23,0)</f>
        <v>SBL</v>
      </c>
      <c r="AC614" s="1" t="str">
        <f>IF(AB614="DTA TRANSP","",VLOOKUP(A614,[2]ImportationMaterialProgrammingE!$B:$V,21,0))</f>
        <v/>
      </c>
      <c r="AD614" s="1" t="s">
        <v>587</v>
      </c>
      <c r="AE614" s="1" t="e">
        <f>#N/A</f>
        <v>#N/A</v>
      </c>
      <c r="AF614" s="22" t="str">
        <f>VLOOKUP(F614,[3]Relatório!$A$1:$AK$65536,36,0)</f>
        <v/>
      </c>
      <c r="AG614" s="32" t="s">
        <v>587</v>
      </c>
      <c r="AJ614" s="24"/>
      <c r="AK614" s="24"/>
      <c r="AL614" s="24"/>
      <c r="AM614" s="24"/>
    </row>
    <row r="615" spans="1:39" hidden="1" x14ac:dyDescent="0.25">
      <c r="A615" s="34">
        <v>80538724</v>
      </c>
      <c r="B615" s="33">
        <v>1250255156</v>
      </c>
      <c r="C615" s="33" t="s">
        <v>588</v>
      </c>
      <c r="D615" s="15">
        <f>VLOOKUP(C615,[1]CC!D$3:P$20,12,0)</f>
        <v>44639</v>
      </c>
      <c r="E615" s="16" t="e">
        <f>VLOOKUP(A615,[2]ImportationMaterialProgrammingE!B$3:C$1048576,2,0)</f>
        <v>#N/A</v>
      </c>
      <c r="F615" s="16" t="e">
        <v>#N/A</v>
      </c>
      <c r="I615" s="17" t="e">
        <f>#N/A</f>
        <v>#N/A</v>
      </c>
      <c r="J615" s="15" t="e">
        <f>IF(VLOOKUP(A615,[2]ImportationMaterialProgrammingE!B$4:U$1048576,20,0)=0,"",VLOOKUP(A615,[2]ImportationMaterialProgrammingE!B$4:U$1048576,20,0))</f>
        <v>#N/A</v>
      </c>
      <c r="K615" s="15" t="e">
        <v>#N/A</v>
      </c>
      <c r="L615" s="15" t="e">
        <f>IF(VLOOKUP(A615,[2]ImportationMaterialProgrammingE!B$3:Y$1048576,24,0)&lt;&gt;"","Sim","Não")</f>
        <v>#N/A</v>
      </c>
      <c r="M615" s="15" t="e">
        <f>IF(VLOOKUP(A615,[2]ImportationMaterialProgrammingE!B:X,23,0)="DTA TRANSP",VLOOKUP(A615,[2]ImportationMaterialProgrammingE!B:V,21,0),"")</f>
        <v>#N/A</v>
      </c>
      <c r="N615" s="15" t="e">
        <f>IF(VLOOKUP(A615,[2]ImportationMaterialProgrammingE!B:Y,24,0)=0,"",VLOOKUP(A615,[2]ImportationMaterialProgrammingE!B:Y,24,0))</f>
        <v>#N/A</v>
      </c>
      <c r="P615" s="3" t="e">
        <f>#N/A</f>
        <v>#N/A</v>
      </c>
      <c r="S615" s="16" t="e">
        <f>VLOOKUP(A615,[2]ImportationMaterialProgrammingE!B:AN,39,0)</f>
        <v>#N/A</v>
      </c>
      <c r="T615" s="22" t="e">
        <f>VLOOKUP(F615,[3]Relatório!$A$1:$AK$65536,29,0)</f>
        <v>#N/A</v>
      </c>
      <c r="U615" s="22" t="e">
        <v>#N/A</v>
      </c>
      <c r="V615" s="17" t="e">
        <f>VLOOKUP(A615,[2]ImportationMaterialProgrammingE!B:F,5,0)</f>
        <v>#N/A</v>
      </c>
      <c r="W615" s="22" t="e">
        <f>VLOOKUP(F615,[3]Relatório!$A$1:$AK$65536,33,0)</f>
        <v>#N/A</v>
      </c>
      <c r="X615" s="1" t="e">
        <v>#N/A</v>
      </c>
      <c r="Y615" s="18" t="e">
        <f>#N/A</f>
        <v>#N/A</v>
      </c>
      <c r="AB615" s="15" t="e">
        <f>VLOOKUP(A615,[2]ImportationMaterialProgrammingE!B:X,23,0)</f>
        <v>#N/A</v>
      </c>
      <c r="AC615" s="1" t="e">
        <f>IF(AB615="DTA TRANSP","",VLOOKUP(A615,[2]ImportationMaterialProgrammingE!$B:$V,21,0))</f>
        <v>#N/A</v>
      </c>
      <c r="AD615" s="1" t="e">
        <v>#N/A</v>
      </c>
      <c r="AE615" s="1" t="e">
        <f>#N/A</f>
        <v>#N/A</v>
      </c>
      <c r="AF615" s="22" t="e">
        <f>VLOOKUP(F615,[3]Relatório!$A$1:$AK$65536,36,0)</f>
        <v>#N/A</v>
      </c>
      <c r="AG615" s="32" t="e">
        <v>#N/A</v>
      </c>
      <c r="AJ615" s="24"/>
      <c r="AK615" s="24"/>
      <c r="AL615" s="24"/>
      <c r="AM615" s="24"/>
    </row>
    <row r="616" spans="1:39" hidden="1" x14ac:dyDescent="0.25">
      <c r="A616" s="34">
        <v>80538727</v>
      </c>
      <c r="B616" s="33">
        <v>1250255157</v>
      </c>
      <c r="C616" s="33" t="s">
        <v>588</v>
      </c>
      <c r="D616" s="15">
        <f>VLOOKUP(C616,[1]CC!D$3:P$20,12,0)</f>
        <v>44639</v>
      </c>
      <c r="E616" s="16" t="e">
        <f>VLOOKUP(A616,[2]ImportationMaterialProgrammingE!B$3:C$1048576,2,0)</f>
        <v>#N/A</v>
      </c>
      <c r="F616" s="16" t="e">
        <v>#N/A</v>
      </c>
      <c r="I616" s="17" t="e">
        <f>#N/A</f>
        <v>#N/A</v>
      </c>
      <c r="J616" s="15" t="e">
        <f>IF(VLOOKUP(A616,[2]ImportationMaterialProgrammingE!B$4:U$1048576,20,0)=0,"",VLOOKUP(A616,[2]ImportationMaterialProgrammingE!B$4:U$1048576,20,0))</f>
        <v>#N/A</v>
      </c>
      <c r="K616" s="15" t="e">
        <v>#N/A</v>
      </c>
      <c r="L616" s="15" t="e">
        <f>IF(VLOOKUP(A616,[2]ImportationMaterialProgrammingE!B$3:Y$1048576,24,0)&lt;&gt;"","Sim","Não")</f>
        <v>#N/A</v>
      </c>
      <c r="M616" s="15" t="e">
        <f>IF(VLOOKUP(A616,[2]ImportationMaterialProgrammingE!B:X,23,0)="DTA TRANSP",VLOOKUP(A616,[2]ImportationMaterialProgrammingE!B:V,21,0),"")</f>
        <v>#N/A</v>
      </c>
      <c r="N616" s="15" t="e">
        <f>IF(VLOOKUP(A616,[2]ImportationMaterialProgrammingE!B:Y,24,0)=0,"",VLOOKUP(A616,[2]ImportationMaterialProgrammingE!B:Y,24,0))</f>
        <v>#N/A</v>
      </c>
      <c r="P616" s="3" t="e">
        <f>#N/A</f>
        <v>#N/A</v>
      </c>
      <c r="S616" s="16" t="e">
        <f>VLOOKUP(A616,[2]ImportationMaterialProgrammingE!B:AN,39,0)</f>
        <v>#N/A</v>
      </c>
      <c r="T616" s="22" t="e">
        <f>VLOOKUP(F616,[3]Relatório!$A$1:$AK$65536,29,0)</f>
        <v>#N/A</v>
      </c>
      <c r="U616" s="22" t="e">
        <v>#N/A</v>
      </c>
      <c r="V616" s="17" t="e">
        <f>VLOOKUP(A616,[2]ImportationMaterialProgrammingE!B:F,5,0)</f>
        <v>#N/A</v>
      </c>
      <c r="W616" s="22" t="e">
        <f>VLOOKUP(F616,[3]Relatório!$A$1:$AK$65536,33,0)</f>
        <v>#N/A</v>
      </c>
      <c r="X616" s="1" t="e">
        <v>#N/A</v>
      </c>
      <c r="Y616" s="18" t="e">
        <f>#N/A</f>
        <v>#N/A</v>
      </c>
      <c r="AB616" s="15" t="e">
        <f>VLOOKUP(A616,[2]ImportationMaterialProgrammingE!B:X,23,0)</f>
        <v>#N/A</v>
      </c>
      <c r="AC616" s="1" t="e">
        <f>IF(AB616="DTA TRANSP","",VLOOKUP(A616,[2]ImportationMaterialProgrammingE!$B:$V,21,0))</f>
        <v>#N/A</v>
      </c>
      <c r="AD616" s="1" t="e">
        <v>#N/A</v>
      </c>
      <c r="AE616" s="1" t="e">
        <f>#N/A</f>
        <v>#N/A</v>
      </c>
      <c r="AF616" s="22" t="e">
        <f>VLOOKUP(F616,[3]Relatório!$A$1:$AK$65536,36,0)</f>
        <v>#N/A</v>
      </c>
      <c r="AG616" s="32" t="e">
        <v>#N/A</v>
      </c>
      <c r="AJ616" s="24"/>
      <c r="AK616" s="24"/>
      <c r="AL616" s="24"/>
      <c r="AM616" s="24"/>
    </row>
    <row r="617" spans="1:39" hidden="1" x14ac:dyDescent="0.25">
      <c r="A617" s="34">
        <v>80538730</v>
      </c>
      <c r="B617" s="33">
        <v>1250255155</v>
      </c>
      <c r="C617" s="33" t="s">
        <v>588</v>
      </c>
      <c r="D617" s="15">
        <f>VLOOKUP(C617,[1]CC!D$3:P$20,12,0)</f>
        <v>44639</v>
      </c>
      <c r="E617" s="16" t="e">
        <f>VLOOKUP(A617,[2]ImportationMaterialProgrammingE!B$3:C$1048576,2,0)</f>
        <v>#N/A</v>
      </c>
      <c r="F617" s="16" t="e">
        <v>#N/A</v>
      </c>
      <c r="I617" s="17" t="e">
        <f>#N/A</f>
        <v>#N/A</v>
      </c>
      <c r="J617" s="15" t="e">
        <f>IF(VLOOKUP(A617,[2]ImportationMaterialProgrammingE!B$4:U$1048576,20,0)=0,"",VLOOKUP(A617,[2]ImportationMaterialProgrammingE!B$4:U$1048576,20,0))</f>
        <v>#N/A</v>
      </c>
      <c r="K617" s="15" t="e">
        <v>#N/A</v>
      </c>
      <c r="L617" s="15" t="e">
        <f>IF(VLOOKUP(A617,[2]ImportationMaterialProgrammingE!B$3:Y$1048576,24,0)&lt;&gt;"","Sim","Não")</f>
        <v>#N/A</v>
      </c>
      <c r="M617" s="15" t="e">
        <f>IF(VLOOKUP(A617,[2]ImportationMaterialProgrammingE!B:X,23,0)="DTA TRANSP",VLOOKUP(A617,[2]ImportationMaterialProgrammingE!B:V,21,0),"")</f>
        <v>#N/A</v>
      </c>
      <c r="N617" s="15" t="e">
        <f>IF(VLOOKUP(A617,[2]ImportationMaterialProgrammingE!B:Y,24,0)=0,"",VLOOKUP(A617,[2]ImportationMaterialProgrammingE!B:Y,24,0))</f>
        <v>#N/A</v>
      </c>
      <c r="P617" s="3" t="e">
        <f>#N/A</f>
        <v>#N/A</v>
      </c>
      <c r="S617" s="16" t="e">
        <f>VLOOKUP(A617,[2]ImportationMaterialProgrammingE!B:AN,39,0)</f>
        <v>#N/A</v>
      </c>
      <c r="T617" s="22" t="e">
        <f>VLOOKUP(F617,[3]Relatório!$A$1:$AK$65536,29,0)</f>
        <v>#N/A</v>
      </c>
      <c r="U617" s="22" t="e">
        <v>#N/A</v>
      </c>
      <c r="V617" s="17" t="e">
        <f>VLOOKUP(A617,[2]ImportationMaterialProgrammingE!B:F,5,0)</f>
        <v>#N/A</v>
      </c>
      <c r="W617" s="22" t="e">
        <f>VLOOKUP(F617,[3]Relatório!$A$1:$AK$65536,33,0)</f>
        <v>#N/A</v>
      </c>
      <c r="X617" s="1" t="e">
        <v>#N/A</v>
      </c>
      <c r="Y617" s="18" t="e">
        <f>#N/A</f>
        <v>#N/A</v>
      </c>
      <c r="AB617" s="15" t="e">
        <f>VLOOKUP(A617,[2]ImportationMaterialProgrammingE!B:X,23,0)</f>
        <v>#N/A</v>
      </c>
      <c r="AC617" s="1" t="e">
        <f>IF(AB617="DTA TRANSP","",VLOOKUP(A617,[2]ImportationMaterialProgrammingE!$B:$V,21,0))</f>
        <v>#N/A</v>
      </c>
      <c r="AD617" s="1" t="e">
        <v>#N/A</v>
      </c>
      <c r="AE617" s="1" t="e">
        <f>#N/A</f>
        <v>#N/A</v>
      </c>
      <c r="AF617" s="22" t="e">
        <f>VLOOKUP(F617,[3]Relatório!$A$1:$AK$65536,36,0)</f>
        <v>#N/A</v>
      </c>
      <c r="AG617" s="32" t="e">
        <v>#N/A</v>
      </c>
      <c r="AJ617" s="24"/>
      <c r="AK617" s="24"/>
      <c r="AL617" s="24"/>
      <c r="AM617" s="24"/>
    </row>
    <row r="618" spans="1:39" hidden="1" x14ac:dyDescent="0.25">
      <c r="A618" s="34">
        <v>80538734</v>
      </c>
      <c r="B618" s="33">
        <v>1250255160</v>
      </c>
      <c r="C618" s="33" t="s">
        <v>588</v>
      </c>
      <c r="D618" s="15">
        <f>VLOOKUP(C618,[1]CC!D$3:P$20,12,0)</f>
        <v>44639</v>
      </c>
      <c r="E618" s="16" t="str">
        <f>VLOOKUP(A618,[2]ImportationMaterialProgrammingE!B$3:C$1048576,2,0)</f>
        <v xml:space="preserve">540202378 </v>
      </c>
      <c r="F618" s="40">
        <v>540202378</v>
      </c>
      <c r="I618" s="17" t="e">
        <f>#N/A</f>
        <v>#N/A</v>
      </c>
      <c r="J618" s="15" t="str">
        <f>IF(VLOOKUP(A618,[2]ImportationMaterialProgrammingE!B$4:U$1048576,20,0)=0,"",VLOOKUP(A618,[2]ImportationMaterialProgrammingE!B$4:U$1048576,20,0))</f>
        <v>28/03/2022</v>
      </c>
      <c r="K618" s="15" t="s">
        <v>632</v>
      </c>
      <c r="L618" s="15" t="str">
        <f>IF(VLOOKUP(A618,[2]ImportationMaterialProgrammingE!B$3:Y$1048576,24,0)&lt;&gt;"","Sim","Não")</f>
        <v>Não</v>
      </c>
      <c r="M618" s="15" t="str">
        <f>IF(VLOOKUP(A618,[2]ImportationMaterialProgrammingE!B:X,23,0)="DTA TRANSP",VLOOKUP(A618,[2]ImportationMaterialProgrammingE!B:V,21,0),"")</f>
        <v/>
      </c>
      <c r="N618" s="15" t="str">
        <f>IF(VLOOKUP(A618,[2]ImportationMaterialProgrammingE!B:Y,24,0)=0,"",VLOOKUP(A618,[2]ImportationMaterialProgrammingE!B:Y,24,0))</f>
        <v/>
      </c>
      <c r="P618" s="3" t="e">
        <f>#N/A</f>
        <v>#N/A</v>
      </c>
      <c r="S618" s="16" t="str">
        <f>VLOOKUP(A618,[2]ImportationMaterialProgrammingE!B:AN,39,0)</f>
        <v xml:space="preserve">          </v>
      </c>
      <c r="T618" s="22" t="str">
        <f>VLOOKUP(F618,[3]Relatório!$A$1:$AK$65536,29,0)</f>
        <v/>
      </c>
      <c r="U618" s="22" t="s">
        <v>587</v>
      </c>
      <c r="V618" s="17" t="str">
        <f>VLOOKUP(A618,[2]ImportationMaterialProgrammingE!B:F,5,0)</f>
        <v/>
      </c>
      <c r="W618" s="22" t="str">
        <f>VLOOKUP(F618,[3]Relatório!$A$1:$AK$65536,33,0)</f>
        <v/>
      </c>
      <c r="X618" s="1" t="s">
        <v>587</v>
      </c>
      <c r="Y618" s="18" t="e">
        <f>#N/A</f>
        <v>#N/A</v>
      </c>
      <c r="AB618" s="15" t="str">
        <f>VLOOKUP(A618,[2]ImportationMaterialProgrammingE!B:X,23,0)</f>
        <v/>
      </c>
      <c r="AC618" s="1" t="str">
        <f>IF(AB618="DTA TRANSP","",VLOOKUP(A618,[2]ImportationMaterialProgrammingE!$B:$V,21,0))</f>
        <v/>
      </c>
      <c r="AD618" s="1" t="s">
        <v>587</v>
      </c>
      <c r="AE618" s="1" t="e">
        <f>#N/A</f>
        <v>#N/A</v>
      </c>
      <c r="AF618" s="22" t="str">
        <f>VLOOKUP(F618,[3]Relatório!$A$1:$AK$65536,36,0)</f>
        <v/>
      </c>
      <c r="AG618" s="32" t="s">
        <v>587</v>
      </c>
      <c r="AJ618" s="24"/>
      <c r="AK618" s="24"/>
      <c r="AL618" s="24"/>
      <c r="AM618" s="24"/>
    </row>
    <row r="619" spans="1:39" hidden="1" x14ac:dyDescent="0.25">
      <c r="A619" s="34">
        <v>80538740</v>
      </c>
      <c r="B619" s="33">
        <v>1250255161</v>
      </c>
      <c r="C619" s="33" t="s">
        <v>588</v>
      </c>
      <c r="D619" s="15">
        <f>VLOOKUP(C619,[1]CC!D$3:P$20,12,0)</f>
        <v>44639</v>
      </c>
      <c r="E619" s="16" t="e">
        <f>VLOOKUP(A619,[2]ImportationMaterialProgrammingE!B$3:C$1048576,2,0)</f>
        <v>#N/A</v>
      </c>
      <c r="F619" s="16" t="e">
        <v>#N/A</v>
      </c>
      <c r="I619" s="17" t="e">
        <f>#N/A</f>
        <v>#N/A</v>
      </c>
      <c r="J619" s="15" t="e">
        <f>IF(VLOOKUP(A619,[2]ImportationMaterialProgrammingE!B$4:U$1048576,20,0)=0,"",VLOOKUP(A619,[2]ImportationMaterialProgrammingE!B$4:U$1048576,20,0))</f>
        <v>#N/A</v>
      </c>
      <c r="K619" s="15" t="e">
        <v>#N/A</v>
      </c>
      <c r="L619" s="15" t="e">
        <f>IF(VLOOKUP(A619,[2]ImportationMaterialProgrammingE!B$3:Y$1048576,24,0)&lt;&gt;"","Sim","Não")</f>
        <v>#N/A</v>
      </c>
      <c r="M619" s="15" t="e">
        <f>IF(VLOOKUP(A619,[2]ImportationMaterialProgrammingE!B:X,23,0)="DTA TRANSP",VLOOKUP(A619,[2]ImportationMaterialProgrammingE!B:V,21,0),"")</f>
        <v>#N/A</v>
      </c>
      <c r="N619" s="15" t="e">
        <f>IF(VLOOKUP(A619,[2]ImportationMaterialProgrammingE!B:Y,24,0)=0,"",VLOOKUP(A619,[2]ImportationMaterialProgrammingE!B:Y,24,0))</f>
        <v>#N/A</v>
      </c>
      <c r="P619" s="3" t="e">
        <f>#N/A</f>
        <v>#N/A</v>
      </c>
      <c r="S619" s="16" t="e">
        <f>VLOOKUP(A619,[2]ImportationMaterialProgrammingE!B:AN,39,0)</f>
        <v>#N/A</v>
      </c>
      <c r="T619" s="22" t="e">
        <f>VLOOKUP(F619,[3]Relatório!$A$1:$AK$65536,29,0)</f>
        <v>#N/A</v>
      </c>
      <c r="U619" s="22" t="e">
        <v>#N/A</v>
      </c>
      <c r="V619" s="17" t="e">
        <f>VLOOKUP(A619,[2]ImportationMaterialProgrammingE!B:F,5,0)</f>
        <v>#N/A</v>
      </c>
      <c r="W619" s="22" t="e">
        <f>VLOOKUP(F619,[3]Relatório!$A$1:$AK$65536,33,0)</f>
        <v>#N/A</v>
      </c>
      <c r="X619" s="1" t="e">
        <v>#N/A</v>
      </c>
      <c r="Y619" s="18" t="e">
        <f>#N/A</f>
        <v>#N/A</v>
      </c>
      <c r="AB619" s="15" t="e">
        <f>VLOOKUP(A619,[2]ImportationMaterialProgrammingE!B:X,23,0)</f>
        <v>#N/A</v>
      </c>
      <c r="AC619" s="1" t="e">
        <f>IF(AB619="DTA TRANSP","",VLOOKUP(A619,[2]ImportationMaterialProgrammingE!$B:$V,21,0))</f>
        <v>#N/A</v>
      </c>
      <c r="AD619" s="1" t="e">
        <v>#N/A</v>
      </c>
      <c r="AE619" s="1" t="e">
        <f>#N/A</f>
        <v>#N/A</v>
      </c>
      <c r="AF619" s="22" t="e">
        <f>VLOOKUP(F619,[3]Relatório!$A$1:$AK$65536,36,0)</f>
        <v>#N/A</v>
      </c>
      <c r="AG619" s="32" t="e">
        <v>#N/A</v>
      </c>
      <c r="AJ619" s="24"/>
      <c r="AK619" s="24"/>
      <c r="AL619" s="24"/>
      <c r="AM619" s="24"/>
    </row>
    <row r="620" spans="1:39" hidden="1" x14ac:dyDescent="0.25">
      <c r="A620" s="34">
        <v>80538747</v>
      </c>
      <c r="B620" s="33">
        <v>1250255159</v>
      </c>
      <c r="C620" s="33" t="s">
        <v>588</v>
      </c>
      <c r="D620" s="15">
        <f>VLOOKUP(C620,[1]CC!D$3:P$20,12,0)</f>
        <v>44639</v>
      </c>
      <c r="E620" s="16" t="e">
        <f>VLOOKUP(A620,[2]ImportationMaterialProgrammingE!B$3:C$1048576,2,0)</f>
        <v>#N/A</v>
      </c>
      <c r="F620" s="16" t="e">
        <v>#N/A</v>
      </c>
      <c r="I620" s="17" t="e">
        <f>#N/A</f>
        <v>#N/A</v>
      </c>
      <c r="J620" s="15" t="e">
        <f>IF(VLOOKUP(A620,[2]ImportationMaterialProgrammingE!B$4:U$1048576,20,0)=0,"",VLOOKUP(A620,[2]ImportationMaterialProgrammingE!B$4:U$1048576,20,0))</f>
        <v>#N/A</v>
      </c>
      <c r="K620" s="15" t="e">
        <v>#N/A</v>
      </c>
      <c r="L620" s="15" t="e">
        <f>IF(VLOOKUP(A620,[2]ImportationMaterialProgrammingE!B$3:Y$1048576,24,0)&lt;&gt;"","Sim","Não")</f>
        <v>#N/A</v>
      </c>
      <c r="M620" s="15" t="e">
        <f>IF(VLOOKUP(A620,[2]ImportationMaterialProgrammingE!B:X,23,0)="DTA TRANSP",VLOOKUP(A620,[2]ImportationMaterialProgrammingE!B:V,21,0),"")</f>
        <v>#N/A</v>
      </c>
      <c r="N620" s="15" t="e">
        <f>IF(VLOOKUP(A620,[2]ImportationMaterialProgrammingE!B:Y,24,0)=0,"",VLOOKUP(A620,[2]ImportationMaterialProgrammingE!B:Y,24,0))</f>
        <v>#N/A</v>
      </c>
      <c r="P620" s="3" t="e">
        <f>#N/A</f>
        <v>#N/A</v>
      </c>
      <c r="S620" s="16" t="e">
        <f>VLOOKUP(A620,[2]ImportationMaterialProgrammingE!B:AN,39,0)</f>
        <v>#N/A</v>
      </c>
      <c r="T620" s="22" t="e">
        <f>VLOOKUP(F620,[3]Relatório!$A$1:$AK$65536,29,0)</f>
        <v>#N/A</v>
      </c>
      <c r="U620" s="22" t="e">
        <v>#N/A</v>
      </c>
      <c r="V620" s="17" t="e">
        <f>VLOOKUP(A620,[2]ImportationMaterialProgrammingE!B:F,5,0)</f>
        <v>#N/A</v>
      </c>
      <c r="W620" s="22" t="e">
        <f>VLOOKUP(F620,[3]Relatório!$A$1:$AK$65536,33,0)</f>
        <v>#N/A</v>
      </c>
      <c r="X620" s="1" t="e">
        <v>#N/A</v>
      </c>
      <c r="Y620" s="18" t="e">
        <f>#N/A</f>
        <v>#N/A</v>
      </c>
      <c r="AB620" s="15" t="e">
        <f>VLOOKUP(A620,[2]ImportationMaterialProgrammingE!B:X,23,0)</f>
        <v>#N/A</v>
      </c>
      <c r="AC620" s="1" t="e">
        <f>IF(AB620="DTA TRANSP","",VLOOKUP(A620,[2]ImportationMaterialProgrammingE!$B:$V,21,0))</f>
        <v>#N/A</v>
      </c>
      <c r="AD620" s="1" t="e">
        <v>#N/A</v>
      </c>
      <c r="AE620" s="1" t="e">
        <f>#N/A</f>
        <v>#N/A</v>
      </c>
      <c r="AF620" s="22" t="e">
        <f>VLOOKUP(F620,[3]Relatório!$A$1:$AK$65536,36,0)</f>
        <v>#N/A</v>
      </c>
      <c r="AG620" s="32" t="e">
        <v>#N/A</v>
      </c>
      <c r="AJ620" s="24"/>
      <c r="AK620" s="24"/>
      <c r="AL620" s="24"/>
      <c r="AM620" s="24"/>
    </row>
    <row r="621" spans="1:39" hidden="1" x14ac:dyDescent="0.25">
      <c r="A621" s="34">
        <v>80538749</v>
      </c>
      <c r="B621" s="33">
        <v>1250255158</v>
      </c>
      <c r="C621" s="33" t="s">
        <v>588</v>
      </c>
      <c r="D621" s="15">
        <f>VLOOKUP(C621,[1]CC!D$3:P$20,12,0)</f>
        <v>44639</v>
      </c>
      <c r="E621" s="16" t="e">
        <f>VLOOKUP(A621,[2]ImportationMaterialProgrammingE!B$3:C$1048576,2,0)</f>
        <v>#N/A</v>
      </c>
      <c r="F621" s="16" t="e">
        <v>#N/A</v>
      </c>
      <c r="I621" s="17" t="e">
        <f>#N/A</f>
        <v>#N/A</v>
      </c>
      <c r="J621" s="15" t="e">
        <f>IF(VLOOKUP(A621,[2]ImportationMaterialProgrammingE!B$4:U$1048576,20,0)=0,"",VLOOKUP(A621,[2]ImportationMaterialProgrammingE!B$4:U$1048576,20,0))</f>
        <v>#N/A</v>
      </c>
      <c r="K621" s="15" t="e">
        <v>#N/A</v>
      </c>
      <c r="L621" s="15" t="e">
        <f>IF(VLOOKUP(A621,[2]ImportationMaterialProgrammingE!B$3:Y$1048576,24,0)&lt;&gt;"","Sim","Não")</f>
        <v>#N/A</v>
      </c>
      <c r="M621" s="15" t="e">
        <f>IF(VLOOKUP(A621,[2]ImportationMaterialProgrammingE!B:X,23,0)="DTA TRANSP",VLOOKUP(A621,[2]ImportationMaterialProgrammingE!B:V,21,0),"")</f>
        <v>#N/A</v>
      </c>
      <c r="N621" s="15" t="e">
        <f>IF(VLOOKUP(A621,[2]ImportationMaterialProgrammingE!B:Y,24,0)=0,"",VLOOKUP(A621,[2]ImportationMaterialProgrammingE!B:Y,24,0))</f>
        <v>#N/A</v>
      </c>
      <c r="P621" s="3" t="e">
        <f>#N/A</f>
        <v>#N/A</v>
      </c>
      <c r="S621" s="16" t="e">
        <f>VLOOKUP(A621,[2]ImportationMaterialProgrammingE!B:AN,39,0)</f>
        <v>#N/A</v>
      </c>
      <c r="T621" s="22" t="e">
        <f>VLOOKUP(F621,[3]Relatório!$A$1:$AK$65536,29,0)</f>
        <v>#N/A</v>
      </c>
      <c r="U621" s="22" t="e">
        <v>#N/A</v>
      </c>
      <c r="V621" s="17" t="e">
        <f>VLOOKUP(A621,[2]ImportationMaterialProgrammingE!B:F,5,0)</f>
        <v>#N/A</v>
      </c>
      <c r="W621" s="22" t="e">
        <f>VLOOKUP(F621,[3]Relatório!$A$1:$AK$65536,33,0)</f>
        <v>#N/A</v>
      </c>
      <c r="X621" s="1" t="e">
        <v>#N/A</v>
      </c>
      <c r="Y621" s="18" t="e">
        <f>#N/A</f>
        <v>#N/A</v>
      </c>
      <c r="AB621" s="15" t="e">
        <f>VLOOKUP(A621,[2]ImportationMaterialProgrammingE!B:X,23,0)</f>
        <v>#N/A</v>
      </c>
      <c r="AC621" s="1" t="e">
        <f>IF(AB621="DTA TRANSP","",VLOOKUP(A621,[2]ImportationMaterialProgrammingE!$B:$V,21,0))</f>
        <v>#N/A</v>
      </c>
      <c r="AD621" s="1" t="e">
        <v>#N/A</v>
      </c>
      <c r="AE621" s="1" t="e">
        <f>#N/A</f>
        <v>#N/A</v>
      </c>
      <c r="AF621" s="22" t="e">
        <f>VLOOKUP(F621,[3]Relatório!$A$1:$AK$65536,36,0)</f>
        <v>#N/A</v>
      </c>
      <c r="AG621" s="32" t="e">
        <v>#N/A</v>
      </c>
      <c r="AJ621" s="24"/>
      <c r="AK621" s="24"/>
      <c r="AL621" s="24"/>
      <c r="AM621" s="24"/>
    </row>
    <row r="622" spans="1:39" hidden="1" x14ac:dyDescent="0.25">
      <c r="A622" s="34">
        <v>80538753</v>
      </c>
      <c r="B622" s="33">
        <v>1250255162</v>
      </c>
      <c r="C622" s="33" t="s">
        <v>588</v>
      </c>
      <c r="D622" s="15">
        <f>VLOOKUP(C622,[1]CC!D$3:P$20,12,0)</f>
        <v>44639</v>
      </c>
      <c r="E622" s="16" t="e">
        <f>VLOOKUP(A622,[2]ImportationMaterialProgrammingE!B$3:C$1048576,2,0)</f>
        <v>#N/A</v>
      </c>
      <c r="F622" s="16" t="e">
        <v>#N/A</v>
      </c>
      <c r="I622" s="17" t="e">
        <f>#N/A</f>
        <v>#N/A</v>
      </c>
      <c r="J622" s="15" t="e">
        <f>IF(VLOOKUP(A622,[2]ImportationMaterialProgrammingE!B$4:U$1048576,20,0)=0,"",VLOOKUP(A622,[2]ImportationMaterialProgrammingE!B$4:U$1048576,20,0))</f>
        <v>#N/A</v>
      </c>
      <c r="K622" s="15" t="e">
        <v>#N/A</v>
      </c>
      <c r="L622" s="15" t="e">
        <f>IF(VLOOKUP(A622,[2]ImportationMaterialProgrammingE!B$3:Y$1048576,24,0)&lt;&gt;"","Sim","Não")</f>
        <v>#N/A</v>
      </c>
      <c r="M622" s="15" t="e">
        <f>IF(VLOOKUP(A622,[2]ImportationMaterialProgrammingE!B:X,23,0)="DTA TRANSP",VLOOKUP(A622,[2]ImportationMaterialProgrammingE!B:V,21,0),"")</f>
        <v>#N/A</v>
      </c>
      <c r="N622" s="15" t="e">
        <f>IF(VLOOKUP(A622,[2]ImportationMaterialProgrammingE!B:Y,24,0)=0,"",VLOOKUP(A622,[2]ImportationMaterialProgrammingE!B:Y,24,0))</f>
        <v>#N/A</v>
      </c>
      <c r="P622" s="3" t="e">
        <f>#N/A</f>
        <v>#N/A</v>
      </c>
      <c r="S622" s="16" t="e">
        <f>VLOOKUP(A622,[2]ImportationMaterialProgrammingE!B:AN,39,0)</f>
        <v>#N/A</v>
      </c>
      <c r="T622" s="22" t="e">
        <f>VLOOKUP(F622,[3]Relatório!$A$1:$AK$65536,29,0)</f>
        <v>#N/A</v>
      </c>
      <c r="U622" s="22" t="e">
        <v>#N/A</v>
      </c>
      <c r="V622" s="17" t="e">
        <f>VLOOKUP(A622,[2]ImportationMaterialProgrammingE!B:F,5,0)</f>
        <v>#N/A</v>
      </c>
      <c r="W622" s="22" t="e">
        <f>VLOOKUP(F622,[3]Relatório!$A$1:$AK$65536,33,0)</f>
        <v>#N/A</v>
      </c>
      <c r="X622" s="1" t="e">
        <v>#N/A</v>
      </c>
      <c r="Y622" s="18" t="e">
        <f>#N/A</f>
        <v>#N/A</v>
      </c>
      <c r="AB622" s="15" t="e">
        <f>VLOOKUP(A622,[2]ImportationMaterialProgrammingE!B:X,23,0)</f>
        <v>#N/A</v>
      </c>
      <c r="AC622" s="1" t="e">
        <f>IF(AB622="DTA TRANSP","",VLOOKUP(A622,[2]ImportationMaterialProgrammingE!$B:$V,21,0))</f>
        <v>#N/A</v>
      </c>
      <c r="AD622" s="1" t="e">
        <v>#N/A</v>
      </c>
      <c r="AE622" s="1" t="e">
        <f>#N/A</f>
        <v>#N/A</v>
      </c>
      <c r="AF622" s="22" t="e">
        <f>VLOOKUP(F622,[3]Relatório!$A$1:$AK$65536,36,0)</f>
        <v>#N/A</v>
      </c>
      <c r="AG622" s="32" t="e">
        <v>#N/A</v>
      </c>
      <c r="AJ622" s="24"/>
      <c r="AK622" s="24"/>
      <c r="AL622" s="24"/>
      <c r="AM622" s="24"/>
    </row>
    <row r="623" spans="1:39" hidden="1" x14ac:dyDescent="0.25">
      <c r="A623" s="34">
        <v>80538756</v>
      </c>
      <c r="B623" s="33">
        <v>1250255165</v>
      </c>
      <c r="C623" s="33" t="s">
        <v>588</v>
      </c>
      <c r="D623" s="15">
        <f>VLOOKUP(C623,[1]CC!D$3:P$20,12,0)</f>
        <v>44639</v>
      </c>
      <c r="E623" s="16" t="e">
        <f>VLOOKUP(A623,[2]ImportationMaterialProgrammingE!B$3:C$1048576,2,0)</f>
        <v>#N/A</v>
      </c>
      <c r="F623" s="16" t="e">
        <v>#N/A</v>
      </c>
      <c r="I623" s="17" t="e">
        <f>#N/A</f>
        <v>#N/A</v>
      </c>
      <c r="J623" s="15" t="e">
        <f>IF(VLOOKUP(A623,[2]ImportationMaterialProgrammingE!B$4:U$1048576,20,0)=0,"",VLOOKUP(A623,[2]ImportationMaterialProgrammingE!B$4:U$1048576,20,0))</f>
        <v>#N/A</v>
      </c>
      <c r="K623" s="15" t="e">
        <v>#N/A</v>
      </c>
      <c r="L623" s="15" t="e">
        <f>IF(VLOOKUP(A623,[2]ImportationMaterialProgrammingE!B$3:Y$1048576,24,0)&lt;&gt;"","Sim","Não")</f>
        <v>#N/A</v>
      </c>
      <c r="M623" s="15" t="e">
        <f>IF(VLOOKUP(A623,[2]ImportationMaterialProgrammingE!B:X,23,0)="DTA TRANSP",VLOOKUP(A623,[2]ImportationMaterialProgrammingE!B:V,21,0),"")</f>
        <v>#N/A</v>
      </c>
      <c r="N623" s="15" t="e">
        <f>IF(VLOOKUP(A623,[2]ImportationMaterialProgrammingE!B:Y,24,0)=0,"",VLOOKUP(A623,[2]ImportationMaterialProgrammingE!B:Y,24,0))</f>
        <v>#N/A</v>
      </c>
      <c r="P623" s="3" t="e">
        <f>#N/A</f>
        <v>#N/A</v>
      </c>
      <c r="S623" s="16" t="e">
        <f>VLOOKUP(A623,[2]ImportationMaterialProgrammingE!B:AN,39,0)</f>
        <v>#N/A</v>
      </c>
      <c r="T623" s="22" t="e">
        <f>VLOOKUP(F623,[3]Relatório!$A$1:$AK$65536,29,0)</f>
        <v>#N/A</v>
      </c>
      <c r="U623" s="22" t="e">
        <v>#N/A</v>
      </c>
      <c r="V623" s="17" t="e">
        <f>VLOOKUP(A623,[2]ImportationMaterialProgrammingE!B:F,5,0)</f>
        <v>#N/A</v>
      </c>
      <c r="W623" s="22" t="e">
        <f>VLOOKUP(F623,[3]Relatório!$A$1:$AK$65536,33,0)</f>
        <v>#N/A</v>
      </c>
      <c r="X623" s="1" t="e">
        <v>#N/A</v>
      </c>
      <c r="Y623" s="18" t="e">
        <f>#N/A</f>
        <v>#N/A</v>
      </c>
      <c r="AB623" s="15" t="e">
        <f>VLOOKUP(A623,[2]ImportationMaterialProgrammingE!B:X,23,0)</f>
        <v>#N/A</v>
      </c>
      <c r="AC623" s="1" t="e">
        <f>IF(AB623="DTA TRANSP","",VLOOKUP(A623,[2]ImportationMaterialProgrammingE!$B:$V,21,0))</f>
        <v>#N/A</v>
      </c>
      <c r="AD623" s="1" t="e">
        <v>#N/A</v>
      </c>
      <c r="AE623" s="1" t="e">
        <f>#N/A</f>
        <v>#N/A</v>
      </c>
      <c r="AF623" s="22" t="e">
        <f>VLOOKUP(F623,[3]Relatório!$A$1:$AK$65536,36,0)</f>
        <v>#N/A</v>
      </c>
      <c r="AG623" s="32" t="e">
        <v>#N/A</v>
      </c>
      <c r="AJ623" s="24"/>
      <c r="AK623" s="24"/>
      <c r="AL623" s="24"/>
      <c r="AM623" s="24"/>
    </row>
    <row r="624" spans="1:39" hidden="1" x14ac:dyDescent="0.25">
      <c r="A624" s="34">
        <v>80538759</v>
      </c>
      <c r="B624" s="33">
        <v>1250255163</v>
      </c>
      <c r="C624" s="33" t="s">
        <v>588</v>
      </c>
      <c r="D624" s="15">
        <f>VLOOKUP(C624,[1]CC!D$3:P$20,12,0)</f>
        <v>44639</v>
      </c>
      <c r="E624" s="16" t="str">
        <f>VLOOKUP(A624,[2]ImportationMaterialProgrammingE!B$3:C$1048576,2,0)</f>
        <v xml:space="preserve">540202379 </v>
      </c>
      <c r="F624" s="40">
        <v>540202379</v>
      </c>
      <c r="I624" s="17" t="e">
        <f>#N/A</f>
        <v>#N/A</v>
      </c>
      <c r="J624" s="15" t="str">
        <f>IF(VLOOKUP(A624,[2]ImportationMaterialProgrammingE!B$4:U$1048576,20,0)=0,"",VLOOKUP(A624,[2]ImportationMaterialProgrammingE!B$4:U$1048576,20,0))</f>
        <v/>
      </c>
      <c r="K624" s="15" t="s">
        <v>587</v>
      </c>
      <c r="L624" s="15" t="str">
        <f>IF(VLOOKUP(A624,[2]ImportationMaterialProgrammingE!B$3:Y$1048576,24,0)&lt;&gt;"","Sim","Não")</f>
        <v>Não</v>
      </c>
      <c r="M624" s="15" t="str">
        <f>IF(VLOOKUP(A624,[2]ImportationMaterialProgrammingE!B:X,23,0)="DTA TRANSP",VLOOKUP(A624,[2]ImportationMaterialProgrammingE!B:V,21,0),"")</f>
        <v/>
      </c>
      <c r="N624" s="15" t="str">
        <f>IF(VLOOKUP(A624,[2]ImportationMaterialProgrammingE!B:Y,24,0)=0,"",VLOOKUP(A624,[2]ImportationMaterialProgrammingE!B:Y,24,0))</f>
        <v/>
      </c>
      <c r="P624" s="3" t="e">
        <f>#N/A</f>
        <v>#N/A</v>
      </c>
      <c r="S624" s="16" t="str">
        <f>VLOOKUP(A624,[2]ImportationMaterialProgrammingE!B:AN,39,0)</f>
        <v xml:space="preserve">          </v>
      </c>
      <c r="T624" s="22" t="str">
        <f>VLOOKUP(F624,[3]Relatório!$A$1:$AK$65536,29,0)</f>
        <v/>
      </c>
      <c r="U624" s="22" t="s">
        <v>587</v>
      </c>
      <c r="V624" s="17" t="str">
        <f>VLOOKUP(A624,[2]ImportationMaterialProgrammingE!B:F,5,0)</f>
        <v/>
      </c>
      <c r="W624" s="22" t="str">
        <f>VLOOKUP(F624,[3]Relatório!$A$1:$AK$65536,33,0)</f>
        <v/>
      </c>
      <c r="X624" s="1" t="s">
        <v>587</v>
      </c>
      <c r="Y624" s="18" t="e">
        <f>#N/A</f>
        <v>#N/A</v>
      </c>
      <c r="AB624" s="15" t="str">
        <f>VLOOKUP(A624,[2]ImportationMaterialProgrammingE!B:X,23,0)</f>
        <v/>
      </c>
      <c r="AC624" s="1" t="str">
        <f>IF(AB624="DTA TRANSP","",VLOOKUP(A624,[2]ImportationMaterialProgrammingE!$B:$V,21,0))</f>
        <v/>
      </c>
      <c r="AD624" s="1" t="s">
        <v>587</v>
      </c>
      <c r="AE624" s="1" t="e">
        <f>#N/A</f>
        <v>#N/A</v>
      </c>
      <c r="AF624" s="22" t="str">
        <f>VLOOKUP(F624,[3]Relatório!$A$1:$AK$65536,36,0)</f>
        <v/>
      </c>
      <c r="AG624" s="32" t="s">
        <v>587</v>
      </c>
      <c r="AJ624" s="24"/>
      <c r="AK624" s="24"/>
      <c r="AL624" s="24"/>
      <c r="AM624" s="24"/>
    </row>
    <row r="625" spans="1:39" hidden="1" x14ac:dyDescent="0.25">
      <c r="A625" s="34">
        <v>80538768</v>
      </c>
      <c r="B625" s="33">
        <v>1250255166</v>
      </c>
      <c r="C625" s="33" t="s">
        <v>588</v>
      </c>
      <c r="D625" s="15">
        <f>VLOOKUP(C625,[1]CC!D$3:P$20,12,0)</f>
        <v>44639</v>
      </c>
      <c r="E625" s="16" t="str">
        <f>VLOOKUP(A625,[2]ImportationMaterialProgrammingE!B$3:C$1048576,2,0)</f>
        <v xml:space="preserve">540202380 </v>
      </c>
      <c r="F625" s="40">
        <v>540202380</v>
      </c>
      <c r="I625" s="17" t="e">
        <f>#N/A</f>
        <v>#N/A</v>
      </c>
      <c r="J625" s="15" t="str">
        <f>IF(VLOOKUP(A625,[2]ImportationMaterialProgrammingE!B$4:U$1048576,20,0)=0,"",VLOOKUP(A625,[2]ImportationMaterialProgrammingE!B$4:U$1048576,20,0))</f>
        <v>22/03/2022</v>
      </c>
      <c r="K625" s="15" t="s">
        <v>605</v>
      </c>
      <c r="L625" s="15" t="str">
        <f>IF(VLOOKUP(A625,[2]ImportationMaterialProgrammingE!B$3:Y$1048576,24,0)&lt;&gt;"","Sim","Não")</f>
        <v>Não</v>
      </c>
      <c r="M625" s="15" t="str">
        <f>IF(VLOOKUP(A625,[2]ImportationMaterialProgrammingE!B:X,23,0)="DTA TRANSP",VLOOKUP(A625,[2]ImportationMaterialProgrammingE!B:V,21,0),"")</f>
        <v/>
      </c>
      <c r="N625" s="15" t="str">
        <f>IF(VLOOKUP(A625,[2]ImportationMaterialProgrammingE!B:Y,24,0)=0,"",VLOOKUP(A625,[2]ImportationMaterialProgrammingE!B:Y,24,0))</f>
        <v/>
      </c>
      <c r="P625" s="3" t="e">
        <f>#N/A</f>
        <v>#N/A</v>
      </c>
      <c r="S625" s="16" t="str">
        <f>VLOOKUP(A625,[2]ImportationMaterialProgrammingE!B:AN,39,0)</f>
        <v xml:space="preserve">          </v>
      </c>
      <c r="T625" s="22">
        <f>VLOOKUP(F625,[3]Relatório!$A$1:$AK$65536,29,0)</f>
        <v>44642</v>
      </c>
      <c r="U625" s="22">
        <v>44642</v>
      </c>
      <c r="V625" s="17" t="str">
        <f>VLOOKUP(A625,[2]ImportationMaterialProgrammingE!B:F,5,0)</f>
        <v/>
      </c>
      <c r="W625" s="22">
        <f>VLOOKUP(F625,[3]Relatório!$A$1:$AK$65536,33,0)</f>
        <v>44643</v>
      </c>
      <c r="X625" s="1">
        <v>44643</v>
      </c>
      <c r="Y625" s="18" t="e">
        <f>#N/A</f>
        <v>#N/A</v>
      </c>
      <c r="AB625" s="15" t="str">
        <f>VLOOKUP(A625,[2]ImportationMaterialProgrammingE!B:X,23,0)</f>
        <v/>
      </c>
      <c r="AC625" s="1" t="str">
        <f>IF(AB625="DTA TRANSP","",VLOOKUP(A625,[2]ImportationMaterialProgrammingE!$B:$V,21,0))</f>
        <v/>
      </c>
      <c r="AD625" s="1" t="s">
        <v>587</v>
      </c>
      <c r="AE625" s="1" t="e">
        <f>#N/A</f>
        <v>#N/A</v>
      </c>
      <c r="AF625" s="22" t="str">
        <f>VLOOKUP(F625,[3]Relatório!$A$1:$AK$65536,36,0)</f>
        <v/>
      </c>
      <c r="AG625" s="32" t="s">
        <v>587</v>
      </c>
      <c r="AJ625" s="24"/>
      <c r="AK625" s="24"/>
      <c r="AL625" s="24"/>
      <c r="AM625" s="24"/>
    </row>
    <row r="626" spans="1:39" hidden="1" x14ac:dyDescent="0.25">
      <c r="A626" s="34">
        <v>80538793</v>
      </c>
      <c r="B626" s="33">
        <v>1250255164</v>
      </c>
      <c r="C626" s="33" t="s">
        <v>588</v>
      </c>
      <c r="D626" s="15">
        <f>VLOOKUP(C626,[1]CC!D$3:P$20,12,0)</f>
        <v>44639</v>
      </c>
      <c r="E626" s="16" t="str">
        <f>VLOOKUP(A626,[2]ImportationMaterialProgrammingE!B$3:C$1048576,2,0)</f>
        <v xml:space="preserve">540202384 </v>
      </c>
      <c r="F626" s="40">
        <v>540202384</v>
      </c>
      <c r="I626" s="17" t="e">
        <f>#N/A</f>
        <v>#N/A</v>
      </c>
      <c r="J626" s="15" t="str">
        <f>IF(VLOOKUP(A626,[2]ImportationMaterialProgrammingE!B$4:U$1048576,20,0)=0,"",VLOOKUP(A626,[2]ImportationMaterialProgrammingE!B$4:U$1048576,20,0))</f>
        <v/>
      </c>
      <c r="K626" s="15" t="s">
        <v>587</v>
      </c>
      <c r="L626" s="15" t="str">
        <f>IF(VLOOKUP(A626,[2]ImportationMaterialProgrammingE!B$3:Y$1048576,24,0)&lt;&gt;"","Sim","Não")</f>
        <v>Não</v>
      </c>
      <c r="M626" s="15" t="str">
        <f>IF(VLOOKUP(A626,[2]ImportationMaterialProgrammingE!B:X,23,0)="DTA TRANSP",VLOOKUP(A626,[2]ImportationMaterialProgrammingE!B:V,21,0),"")</f>
        <v/>
      </c>
      <c r="N626" s="15" t="str">
        <f>IF(VLOOKUP(A626,[2]ImportationMaterialProgrammingE!B:Y,24,0)=0,"",VLOOKUP(A626,[2]ImportationMaterialProgrammingE!B:Y,24,0))</f>
        <v/>
      </c>
      <c r="P626" s="3" t="e">
        <f>#N/A</f>
        <v>#N/A</v>
      </c>
      <c r="S626" s="16" t="str">
        <f>VLOOKUP(A626,[2]ImportationMaterialProgrammingE!B:AN,39,0)</f>
        <v xml:space="preserve">          </v>
      </c>
      <c r="T626" s="22" t="str">
        <f>VLOOKUP(F626,[3]Relatório!$A$1:$AK$65536,29,0)</f>
        <v/>
      </c>
      <c r="U626" s="22" t="s">
        <v>587</v>
      </c>
      <c r="V626" s="17" t="str">
        <f>VLOOKUP(A626,[2]ImportationMaterialProgrammingE!B:F,5,0)</f>
        <v/>
      </c>
      <c r="W626" s="22" t="str">
        <f>VLOOKUP(F626,[3]Relatório!$A$1:$AK$65536,33,0)</f>
        <v/>
      </c>
      <c r="X626" s="1" t="s">
        <v>587</v>
      </c>
      <c r="Y626" s="18" t="e">
        <f>#N/A</f>
        <v>#N/A</v>
      </c>
      <c r="AB626" s="15" t="str">
        <f>VLOOKUP(A626,[2]ImportationMaterialProgrammingE!B:X,23,0)</f>
        <v/>
      </c>
      <c r="AC626" s="1" t="str">
        <f>IF(AB626="DTA TRANSP","",VLOOKUP(A626,[2]ImportationMaterialProgrammingE!$B:$V,21,0))</f>
        <v/>
      </c>
      <c r="AD626" s="1" t="s">
        <v>587</v>
      </c>
      <c r="AE626" s="1" t="e">
        <f>#N/A</f>
        <v>#N/A</v>
      </c>
      <c r="AF626" s="22" t="str">
        <f>VLOOKUP(F626,[3]Relatório!$A$1:$AK$65536,36,0)</f>
        <v/>
      </c>
      <c r="AG626" s="32" t="s">
        <v>587</v>
      </c>
      <c r="AJ626" s="24"/>
      <c r="AK626" s="24"/>
      <c r="AL626" s="24"/>
      <c r="AM626" s="24"/>
    </row>
    <row r="627" spans="1:39" hidden="1" x14ac:dyDescent="0.25">
      <c r="A627" s="34">
        <v>80538814</v>
      </c>
      <c r="B627" s="33">
        <v>1250255167</v>
      </c>
      <c r="C627" s="33" t="s">
        <v>588</v>
      </c>
      <c r="D627" s="15">
        <f>VLOOKUP(C627,[1]CC!D$3:P$20,12,0)</f>
        <v>44639</v>
      </c>
      <c r="E627" s="16" t="str">
        <f>VLOOKUP(A627,[2]ImportationMaterialProgrammingE!B$3:C$1048576,2,0)</f>
        <v xml:space="preserve">540202392 </v>
      </c>
      <c r="F627" s="40">
        <v>540202392</v>
      </c>
      <c r="I627" s="17" t="e">
        <f>#N/A</f>
        <v>#N/A</v>
      </c>
      <c r="J627" s="15" t="str">
        <f>IF(VLOOKUP(A627,[2]ImportationMaterialProgrammingE!B$4:U$1048576,20,0)=0,"",VLOOKUP(A627,[2]ImportationMaterialProgrammingE!B$4:U$1048576,20,0))</f>
        <v/>
      </c>
      <c r="K627" s="15" t="s">
        <v>587</v>
      </c>
      <c r="L627" s="15" t="str">
        <f>IF(VLOOKUP(A627,[2]ImportationMaterialProgrammingE!B$3:Y$1048576,24,0)&lt;&gt;"","Sim","Não")</f>
        <v>Não</v>
      </c>
      <c r="M627" s="15" t="str">
        <f>IF(VLOOKUP(A627,[2]ImportationMaterialProgrammingE!B:X,23,0)="DTA TRANSP",VLOOKUP(A627,[2]ImportationMaterialProgrammingE!B:V,21,0),"")</f>
        <v/>
      </c>
      <c r="N627" s="15" t="str">
        <f>IF(VLOOKUP(A627,[2]ImportationMaterialProgrammingE!B:Y,24,0)=0,"",VLOOKUP(A627,[2]ImportationMaterialProgrammingE!B:Y,24,0))</f>
        <v/>
      </c>
      <c r="P627" s="3" t="e">
        <f>#N/A</f>
        <v>#N/A</v>
      </c>
      <c r="S627" s="16" t="str">
        <f>VLOOKUP(A627,[2]ImportationMaterialProgrammingE!B:AN,39,0)</f>
        <v xml:space="preserve">          </v>
      </c>
      <c r="T627" s="22" t="str">
        <f>VLOOKUP(F627,[3]Relatório!$A$1:$AK$65536,29,0)</f>
        <v/>
      </c>
      <c r="U627" s="22" t="s">
        <v>587</v>
      </c>
      <c r="V627" s="17" t="str">
        <f>VLOOKUP(A627,[2]ImportationMaterialProgrammingE!B:F,5,0)</f>
        <v/>
      </c>
      <c r="W627" s="22" t="str">
        <f>VLOOKUP(F627,[3]Relatório!$A$1:$AK$65536,33,0)</f>
        <v/>
      </c>
      <c r="X627" s="1" t="s">
        <v>587</v>
      </c>
      <c r="Y627" s="18" t="e">
        <f>#N/A</f>
        <v>#N/A</v>
      </c>
      <c r="AB627" s="15" t="str">
        <f>VLOOKUP(A627,[2]ImportationMaterialProgrammingE!B:X,23,0)</f>
        <v/>
      </c>
      <c r="AC627" s="1" t="str">
        <f>IF(AB627="DTA TRANSP","",VLOOKUP(A627,[2]ImportationMaterialProgrammingE!$B:$V,21,0))</f>
        <v/>
      </c>
      <c r="AD627" s="1" t="s">
        <v>587</v>
      </c>
      <c r="AE627" s="1" t="e">
        <f>#N/A</f>
        <v>#N/A</v>
      </c>
      <c r="AF627" s="22" t="str">
        <f>VLOOKUP(F627,[3]Relatório!$A$1:$AK$65536,36,0)</f>
        <v/>
      </c>
      <c r="AG627" s="32" t="s">
        <v>587</v>
      </c>
      <c r="AJ627" s="24"/>
      <c r="AK627" s="24"/>
      <c r="AL627" s="24"/>
      <c r="AM627" s="24"/>
    </row>
    <row r="628" spans="1:39" hidden="1" x14ac:dyDescent="0.25">
      <c r="A628" s="34">
        <v>80538815</v>
      </c>
      <c r="B628" s="33">
        <v>1250255170</v>
      </c>
      <c r="C628" s="33" t="s">
        <v>588</v>
      </c>
      <c r="D628" s="15">
        <f>VLOOKUP(C628,[1]CC!D$3:P$20,12,0)</f>
        <v>44639</v>
      </c>
      <c r="E628" s="16" t="str">
        <f>VLOOKUP(A628,[2]ImportationMaterialProgrammingE!B$3:C$1048576,2,0)</f>
        <v xml:space="preserve">540202395 </v>
      </c>
      <c r="F628" s="40">
        <v>540202395</v>
      </c>
      <c r="I628" s="17" t="e">
        <f>#N/A</f>
        <v>#N/A</v>
      </c>
      <c r="J628" s="15" t="str">
        <f>IF(VLOOKUP(A628,[2]ImportationMaterialProgrammingE!B$4:U$1048576,20,0)=0,"",VLOOKUP(A628,[2]ImportationMaterialProgrammingE!B$4:U$1048576,20,0))</f>
        <v/>
      </c>
      <c r="K628" s="15" t="s">
        <v>587</v>
      </c>
      <c r="L628" s="15" t="str">
        <f>IF(VLOOKUP(A628,[2]ImportationMaterialProgrammingE!B$3:Y$1048576,24,0)&lt;&gt;"","Sim","Não")</f>
        <v>Não</v>
      </c>
      <c r="M628" s="15" t="str">
        <f>IF(VLOOKUP(A628,[2]ImportationMaterialProgrammingE!B:X,23,0)="DTA TRANSP",VLOOKUP(A628,[2]ImportationMaterialProgrammingE!B:V,21,0),"")</f>
        <v/>
      </c>
      <c r="N628" s="15" t="str">
        <f>IF(VLOOKUP(A628,[2]ImportationMaterialProgrammingE!B:Y,24,0)=0,"",VLOOKUP(A628,[2]ImportationMaterialProgrammingE!B:Y,24,0))</f>
        <v/>
      </c>
      <c r="P628" s="3" t="e">
        <f>#N/A</f>
        <v>#N/A</v>
      </c>
      <c r="S628" s="16" t="str">
        <f>VLOOKUP(A628,[2]ImportationMaterialProgrammingE!B:AN,39,0)</f>
        <v xml:space="preserve">          </v>
      </c>
      <c r="T628" s="22" t="str">
        <f>VLOOKUP(F628,[3]Relatório!$A$1:$AK$65536,29,0)</f>
        <v/>
      </c>
      <c r="U628" s="22" t="s">
        <v>587</v>
      </c>
      <c r="V628" s="17" t="str">
        <f>VLOOKUP(A628,[2]ImportationMaterialProgrammingE!B:F,5,0)</f>
        <v/>
      </c>
      <c r="W628" s="22" t="str">
        <f>VLOOKUP(F628,[3]Relatório!$A$1:$AK$65536,33,0)</f>
        <v/>
      </c>
      <c r="X628" s="1" t="s">
        <v>587</v>
      </c>
      <c r="Y628" s="18" t="e">
        <f>#N/A</f>
        <v>#N/A</v>
      </c>
      <c r="AB628" s="15" t="str">
        <f>VLOOKUP(A628,[2]ImportationMaterialProgrammingE!B:X,23,0)</f>
        <v/>
      </c>
      <c r="AC628" s="1" t="str">
        <f>IF(AB628="DTA TRANSP","",VLOOKUP(A628,[2]ImportationMaterialProgrammingE!$B:$V,21,0))</f>
        <v/>
      </c>
      <c r="AD628" s="1" t="s">
        <v>587</v>
      </c>
      <c r="AE628" s="1" t="e">
        <f>#N/A</f>
        <v>#N/A</v>
      </c>
      <c r="AF628" s="22" t="str">
        <f>VLOOKUP(F628,[3]Relatório!$A$1:$AK$65536,36,0)</f>
        <v/>
      </c>
      <c r="AG628" s="32" t="s">
        <v>587</v>
      </c>
      <c r="AJ628" s="24"/>
      <c r="AK628" s="24"/>
      <c r="AL628" s="24"/>
      <c r="AM628" s="24"/>
    </row>
    <row r="629" spans="1:39" hidden="1" x14ac:dyDescent="0.25">
      <c r="A629" s="34">
        <v>80538816</v>
      </c>
      <c r="B629" s="33">
        <v>1250255168</v>
      </c>
      <c r="C629" s="33" t="s">
        <v>588</v>
      </c>
      <c r="D629" s="15">
        <f>VLOOKUP(C629,[1]CC!D$3:P$20,12,0)</f>
        <v>44639</v>
      </c>
      <c r="E629" s="16" t="e">
        <f>VLOOKUP(A629,[2]ImportationMaterialProgrammingE!B$3:C$1048576,2,0)</f>
        <v>#N/A</v>
      </c>
      <c r="F629" s="16" t="e">
        <v>#N/A</v>
      </c>
      <c r="I629" s="17" t="e">
        <f>#N/A</f>
        <v>#N/A</v>
      </c>
      <c r="J629" s="15" t="e">
        <f>IF(VLOOKUP(A629,[2]ImportationMaterialProgrammingE!B$4:U$1048576,20,0)=0,"",VLOOKUP(A629,[2]ImportationMaterialProgrammingE!B$4:U$1048576,20,0))</f>
        <v>#N/A</v>
      </c>
      <c r="K629" s="15" t="e">
        <v>#N/A</v>
      </c>
      <c r="L629" s="15" t="e">
        <f>IF(VLOOKUP(A629,[2]ImportationMaterialProgrammingE!B$3:Y$1048576,24,0)&lt;&gt;"","Sim","Não")</f>
        <v>#N/A</v>
      </c>
      <c r="M629" s="15" t="e">
        <f>IF(VLOOKUP(A629,[2]ImportationMaterialProgrammingE!B:X,23,0)="DTA TRANSP",VLOOKUP(A629,[2]ImportationMaterialProgrammingE!B:V,21,0),"")</f>
        <v>#N/A</v>
      </c>
      <c r="N629" s="15" t="e">
        <f>IF(VLOOKUP(A629,[2]ImportationMaterialProgrammingE!B:Y,24,0)=0,"",VLOOKUP(A629,[2]ImportationMaterialProgrammingE!B:Y,24,0))</f>
        <v>#N/A</v>
      </c>
      <c r="P629" s="3" t="e">
        <f>#N/A</f>
        <v>#N/A</v>
      </c>
      <c r="S629" s="16" t="e">
        <f>VLOOKUP(A629,[2]ImportationMaterialProgrammingE!B:AN,39,0)</f>
        <v>#N/A</v>
      </c>
      <c r="T629" s="22" t="e">
        <f>VLOOKUP(F629,[3]Relatório!$A$1:$AK$65536,29,0)</f>
        <v>#N/A</v>
      </c>
      <c r="U629" s="22" t="e">
        <v>#N/A</v>
      </c>
      <c r="V629" s="17" t="e">
        <f>VLOOKUP(A629,[2]ImportationMaterialProgrammingE!B:F,5,0)</f>
        <v>#N/A</v>
      </c>
      <c r="W629" s="22" t="e">
        <f>VLOOKUP(F629,[3]Relatório!$A$1:$AK$65536,33,0)</f>
        <v>#N/A</v>
      </c>
      <c r="X629" s="1" t="e">
        <v>#N/A</v>
      </c>
      <c r="Y629" s="18" t="e">
        <f>#N/A</f>
        <v>#N/A</v>
      </c>
      <c r="AB629" s="15" t="e">
        <f>VLOOKUP(A629,[2]ImportationMaterialProgrammingE!B:X,23,0)</f>
        <v>#N/A</v>
      </c>
      <c r="AC629" s="1" t="e">
        <f>IF(AB629="DTA TRANSP","",VLOOKUP(A629,[2]ImportationMaterialProgrammingE!$B:$V,21,0))</f>
        <v>#N/A</v>
      </c>
      <c r="AD629" s="1" t="e">
        <v>#N/A</v>
      </c>
      <c r="AE629" s="1" t="e">
        <f>#N/A</f>
        <v>#N/A</v>
      </c>
      <c r="AF629" s="22" t="e">
        <f>VLOOKUP(F629,[3]Relatório!$A$1:$AK$65536,36,0)</f>
        <v>#N/A</v>
      </c>
      <c r="AG629" s="32" t="e">
        <v>#N/A</v>
      </c>
      <c r="AJ629" s="24"/>
      <c r="AK629" s="24"/>
      <c r="AL629" s="24"/>
      <c r="AM629" s="24"/>
    </row>
    <row r="630" spans="1:39" hidden="1" x14ac:dyDescent="0.25">
      <c r="A630" s="34">
        <v>80538821</v>
      </c>
      <c r="B630" s="33">
        <v>1250255172</v>
      </c>
      <c r="C630" s="33" t="s">
        <v>588</v>
      </c>
      <c r="D630" s="15">
        <f>VLOOKUP(C630,[1]CC!D$3:P$20,12,0)</f>
        <v>44639</v>
      </c>
      <c r="E630" s="16" t="e">
        <f>VLOOKUP(A630,[2]ImportationMaterialProgrammingE!B$3:C$1048576,2,0)</f>
        <v>#N/A</v>
      </c>
      <c r="F630" s="16" t="e">
        <v>#N/A</v>
      </c>
      <c r="I630" s="17" t="e">
        <f>#N/A</f>
        <v>#N/A</v>
      </c>
      <c r="J630" s="15" t="e">
        <f>IF(VLOOKUP(A630,[2]ImportationMaterialProgrammingE!B$4:U$1048576,20,0)=0,"",VLOOKUP(A630,[2]ImportationMaterialProgrammingE!B$4:U$1048576,20,0))</f>
        <v>#N/A</v>
      </c>
      <c r="K630" s="15" t="e">
        <v>#N/A</v>
      </c>
      <c r="L630" s="15" t="e">
        <f>IF(VLOOKUP(A630,[2]ImportationMaterialProgrammingE!B$3:Y$1048576,24,0)&lt;&gt;"","Sim","Não")</f>
        <v>#N/A</v>
      </c>
      <c r="M630" s="15" t="e">
        <f>IF(VLOOKUP(A630,[2]ImportationMaterialProgrammingE!B:X,23,0)="DTA TRANSP",VLOOKUP(A630,[2]ImportationMaterialProgrammingE!B:V,21,0),"")</f>
        <v>#N/A</v>
      </c>
      <c r="N630" s="15" t="e">
        <f>IF(VLOOKUP(A630,[2]ImportationMaterialProgrammingE!B:Y,24,0)=0,"",VLOOKUP(A630,[2]ImportationMaterialProgrammingE!B:Y,24,0))</f>
        <v>#N/A</v>
      </c>
      <c r="P630" s="3" t="e">
        <f>#N/A</f>
        <v>#N/A</v>
      </c>
      <c r="S630" s="16" t="e">
        <f>VLOOKUP(A630,[2]ImportationMaterialProgrammingE!B:AN,39,0)</f>
        <v>#N/A</v>
      </c>
      <c r="T630" s="22" t="e">
        <f>VLOOKUP(F630,[3]Relatório!$A$1:$AK$65536,29,0)</f>
        <v>#N/A</v>
      </c>
      <c r="U630" s="22" t="e">
        <v>#N/A</v>
      </c>
      <c r="V630" s="17" t="e">
        <f>VLOOKUP(A630,[2]ImportationMaterialProgrammingE!B:F,5,0)</f>
        <v>#N/A</v>
      </c>
      <c r="W630" s="22" t="e">
        <f>VLOOKUP(F630,[3]Relatório!$A$1:$AK$65536,33,0)</f>
        <v>#N/A</v>
      </c>
      <c r="X630" s="1" t="e">
        <v>#N/A</v>
      </c>
      <c r="Y630" s="18" t="e">
        <f>#N/A</f>
        <v>#N/A</v>
      </c>
      <c r="AB630" s="15" t="e">
        <f>VLOOKUP(A630,[2]ImportationMaterialProgrammingE!B:X,23,0)</f>
        <v>#N/A</v>
      </c>
      <c r="AC630" s="1" t="e">
        <f>IF(AB630="DTA TRANSP","",VLOOKUP(A630,[2]ImportationMaterialProgrammingE!$B:$V,21,0))</f>
        <v>#N/A</v>
      </c>
      <c r="AD630" s="1" t="e">
        <v>#N/A</v>
      </c>
      <c r="AE630" s="1" t="e">
        <f>#N/A</f>
        <v>#N/A</v>
      </c>
      <c r="AF630" s="22" t="e">
        <f>VLOOKUP(F630,[3]Relatório!$A$1:$AK$65536,36,0)</f>
        <v>#N/A</v>
      </c>
      <c r="AG630" s="32" t="e">
        <v>#N/A</v>
      </c>
      <c r="AJ630" s="24"/>
      <c r="AK630" s="24"/>
      <c r="AL630" s="24"/>
      <c r="AM630" s="24"/>
    </row>
    <row r="631" spans="1:39" hidden="1" x14ac:dyDescent="0.25">
      <c r="A631" s="34">
        <v>80538822</v>
      </c>
      <c r="B631" s="33">
        <v>1250255169</v>
      </c>
      <c r="C631" s="33" t="s">
        <v>588</v>
      </c>
      <c r="D631" s="15">
        <f>VLOOKUP(C631,[1]CC!D$3:P$20,12,0)</f>
        <v>44639</v>
      </c>
      <c r="E631" s="16" t="e">
        <f>VLOOKUP(A631,[2]ImportationMaterialProgrammingE!B$3:C$1048576,2,0)</f>
        <v>#N/A</v>
      </c>
      <c r="F631" s="16" t="e">
        <v>#N/A</v>
      </c>
      <c r="I631" s="17" t="e">
        <f>#N/A</f>
        <v>#N/A</v>
      </c>
      <c r="J631" s="15" t="e">
        <f>IF(VLOOKUP(A631,[2]ImportationMaterialProgrammingE!B$4:U$1048576,20,0)=0,"",VLOOKUP(A631,[2]ImportationMaterialProgrammingE!B$4:U$1048576,20,0))</f>
        <v>#N/A</v>
      </c>
      <c r="K631" s="15" t="e">
        <v>#N/A</v>
      </c>
      <c r="L631" s="15" t="e">
        <f>IF(VLOOKUP(A631,[2]ImportationMaterialProgrammingE!B$3:Y$1048576,24,0)&lt;&gt;"","Sim","Não")</f>
        <v>#N/A</v>
      </c>
      <c r="M631" s="15" t="e">
        <f>IF(VLOOKUP(A631,[2]ImportationMaterialProgrammingE!B:X,23,0)="DTA TRANSP",VLOOKUP(A631,[2]ImportationMaterialProgrammingE!B:V,21,0),"")</f>
        <v>#N/A</v>
      </c>
      <c r="N631" s="15" t="e">
        <f>IF(VLOOKUP(A631,[2]ImportationMaterialProgrammingE!B:Y,24,0)=0,"",VLOOKUP(A631,[2]ImportationMaterialProgrammingE!B:Y,24,0))</f>
        <v>#N/A</v>
      </c>
      <c r="P631" s="3" t="e">
        <f>#N/A</f>
        <v>#N/A</v>
      </c>
      <c r="S631" s="16" t="e">
        <f>VLOOKUP(A631,[2]ImportationMaterialProgrammingE!B:AN,39,0)</f>
        <v>#N/A</v>
      </c>
      <c r="T631" s="22" t="e">
        <f>VLOOKUP(F631,[3]Relatório!$A$1:$AK$65536,29,0)</f>
        <v>#N/A</v>
      </c>
      <c r="U631" s="22" t="e">
        <v>#N/A</v>
      </c>
      <c r="V631" s="17" t="e">
        <f>VLOOKUP(A631,[2]ImportationMaterialProgrammingE!B:F,5,0)</f>
        <v>#N/A</v>
      </c>
      <c r="W631" s="22" t="e">
        <f>VLOOKUP(F631,[3]Relatório!$A$1:$AK$65536,33,0)</f>
        <v>#N/A</v>
      </c>
      <c r="X631" s="1" t="e">
        <v>#N/A</v>
      </c>
      <c r="Y631" s="18" t="e">
        <f>#N/A</f>
        <v>#N/A</v>
      </c>
      <c r="AB631" s="15" t="e">
        <f>VLOOKUP(A631,[2]ImportationMaterialProgrammingE!B:X,23,0)</f>
        <v>#N/A</v>
      </c>
      <c r="AC631" s="1" t="e">
        <f>IF(AB631="DTA TRANSP","",VLOOKUP(A631,[2]ImportationMaterialProgrammingE!$B:$V,21,0))</f>
        <v>#N/A</v>
      </c>
      <c r="AD631" s="1" t="e">
        <v>#N/A</v>
      </c>
      <c r="AE631" s="1" t="e">
        <f>#N/A</f>
        <v>#N/A</v>
      </c>
      <c r="AF631" s="22" t="e">
        <f>VLOOKUP(F631,[3]Relatório!$A$1:$AK$65536,36,0)</f>
        <v>#N/A</v>
      </c>
      <c r="AG631" s="32" t="e">
        <v>#N/A</v>
      </c>
      <c r="AJ631" s="24"/>
      <c r="AK631" s="24"/>
      <c r="AL631" s="24"/>
      <c r="AM631" s="24"/>
    </row>
    <row r="632" spans="1:39" hidden="1" x14ac:dyDescent="0.25">
      <c r="A632" s="34">
        <v>80538838</v>
      </c>
      <c r="B632" s="33">
        <v>1250255173</v>
      </c>
      <c r="C632" s="33" t="s">
        <v>588</v>
      </c>
      <c r="D632" s="15">
        <f>VLOOKUP(C632,[1]CC!D$3:P$20,12,0)</f>
        <v>44639</v>
      </c>
      <c r="E632" s="16" t="e">
        <f>VLOOKUP(A632,[2]ImportationMaterialProgrammingE!B$3:C$1048576,2,0)</f>
        <v>#N/A</v>
      </c>
      <c r="F632" s="16" t="e">
        <v>#N/A</v>
      </c>
      <c r="I632" s="17" t="e">
        <f>#N/A</f>
        <v>#N/A</v>
      </c>
      <c r="J632" s="15" t="e">
        <f>IF(VLOOKUP(A632,[2]ImportationMaterialProgrammingE!B$4:U$1048576,20,0)=0,"",VLOOKUP(A632,[2]ImportationMaterialProgrammingE!B$4:U$1048576,20,0))</f>
        <v>#N/A</v>
      </c>
      <c r="K632" s="15" t="e">
        <v>#N/A</v>
      </c>
      <c r="L632" s="15" t="e">
        <f>IF(VLOOKUP(A632,[2]ImportationMaterialProgrammingE!B$3:Y$1048576,24,0)&lt;&gt;"","Sim","Não")</f>
        <v>#N/A</v>
      </c>
      <c r="M632" s="15" t="e">
        <f>IF(VLOOKUP(A632,[2]ImportationMaterialProgrammingE!B:X,23,0)="DTA TRANSP",VLOOKUP(A632,[2]ImportationMaterialProgrammingE!B:V,21,0),"")</f>
        <v>#N/A</v>
      </c>
      <c r="N632" s="15" t="e">
        <f>IF(VLOOKUP(A632,[2]ImportationMaterialProgrammingE!B:Y,24,0)=0,"",VLOOKUP(A632,[2]ImportationMaterialProgrammingE!B:Y,24,0))</f>
        <v>#N/A</v>
      </c>
      <c r="P632" s="3" t="e">
        <f>#N/A</f>
        <v>#N/A</v>
      </c>
      <c r="S632" s="16" t="e">
        <f>VLOOKUP(A632,[2]ImportationMaterialProgrammingE!B:AN,39,0)</f>
        <v>#N/A</v>
      </c>
      <c r="T632" s="22" t="e">
        <f>VLOOKUP(F632,[3]Relatório!$A$1:$AK$65536,29,0)</f>
        <v>#N/A</v>
      </c>
      <c r="U632" s="22" t="e">
        <v>#N/A</v>
      </c>
      <c r="V632" s="17" t="e">
        <f>VLOOKUP(A632,[2]ImportationMaterialProgrammingE!B:F,5,0)</f>
        <v>#N/A</v>
      </c>
      <c r="W632" s="22" t="e">
        <f>VLOOKUP(F632,[3]Relatório!$A$1:$AK$65536,33,0)</f>
        <v>#N/A</v>
      </c>
      <c r="X632" s="1" t="e">
        <v>#N/A</v>
      </c>
      <c r="Y632" s="18" t="e">
        <f>#N/A</f>
        <v>#N/A</v>
      </c>
      <c r="AB632" s="15" t="e">
        <f>VLOOKUP(A632,[2]ImportationMaterialProgrammingE!B:X,23,0)</f>
        <v>#N/A</v>
      </c>
      <c r="AC632" s="1" t="e">
        <f>IF(AB632="DTA TRANSP","",VLOOKUP(A632,[2]ImportationMaterialProgrammingE!$B:$V,21,0))</f>
        <v>#N/A</v>
      </c>
      <c r="AD632" s="1" t="e">
        <v>#N/A</v>
      </c>
      <c r="AE632" s="1" t="e">
        <f>#N/A</f>
        <v>#N/A</v>
      </c>
      <c r="AF632" s="22" t="e">
        <f>VLOOKUP(F632,[3]Relatório!$A$1:$AK$65536,36,0)</f>
        <v>#N/A</v>
      </c>
      <c r="AG632" s="32" t="e">
        <v>#N/A</v>
      </c>
      <c r="AJ632" s="24"/>
      <c r="AK632" s="24"/>
      <c r="AL632" s="24"/>
      <c r="AM632" s="24"/>
    </row>
    <row r="633" spans="1:39" hidden="1" x14ac:dyDescent="0.25">
      <c r="A633" s="34">
        <v>80538842</v>
      </c>
      <c r="B633" s="33">
        <v>1250255171</v>
      </c>
      <c r="C633" s="33" t="s">
        <v>588</v>
      </c>
      <c r="D633" s="15">
        <f>VLOOKUP(C633,[1]CC!D$3:P$20,12,0)</f>
        <v>44639</v>
      </c>
      <c r="E633" s="16" t="e">
        <f>VLOOKUP(A633,[2]ImportationMaterialProgrammingE!B$3:C$1048576,2,0)</f>
        <v>#N/A</v>
      </c>
      <c r="F633" s="16" t="e">
        <v>#N/A</v>
      </c>
      <c r="I633" s="17" t="e">
        <f>#N/A</f>
        <v>#N/A</v>
      </c>
      <c r="J633" s="15" t="e">
        <f>IF(VLOOKUP(A633,[2]ImportationMaterialProgrammingE!B$4:U$1048576,20,0)=0,"",VLOOKUP(A633,[2]ImportationMaterialProgrammingE!B$4:U$1048576,20,0))</f>
        <v>#N/A</v>
      </c>
      <c r="K633" s="15" t="e">
        <v>#N/A</v>
      </c>
      <c r="L633" s="15" t="e">
        <f>IF(VLOOKUP(A633,[2]ImportationMaterialProgrammingE!B$3:Y$1048576,24,0)&lt;&gt;"","Sim","Não")</f>
        <v>#N/A</v>
      </c>
      <c r="M633" s="15" t="e">
        <f>IF(VLOOKUP(A633,[2]ImportationMaterialProgrammingE!B:X,23,0)="DTA TRANSP",VLOOKUP(A633,[2]ImportationMaterialProgrammingE!B:V,21,0),"")</f>
        <v>#N/A</v>
      </c>
      <c r="N633" s="15" t="e">
        <f>IF(VLOOKUP(A633,[2]ImportationMaterialProgrammingE!B:Y,24,0)=0,"",VLOOKUP(A633,[2]ImportationMaterialProgrammingE!B:Y,24,0))</f>
        <v>#N/A</v>
      </c>
      <c r="P633" s="3" t="e">
        <f>#N/A</f>
        <v>#N/A</v>
      </c>
      <c r="S633" s="16" t="e">
        <f>VLOOKUP(A633,[2]ImportationMaterialProgrammingE!B:AN,39,0)</f>
        <v>#N/A</v>
      </c>
      <c r="T633" s="22" t="e">
        <f>VLOOKUP(F633,[3]Relatório!$A$1:$AK$65536,29,0)</f>
        <v>#N/A</v>
      </c>
      <c r="U633" s="22" t="e">
        <v>#N/A</v>
      </c>
      <c r="V633" s="17" t="e">
        <f>VLOOKUP(A633,[2]ImportationMaterialProgrammingE!B:F,5,0)</f>
        <v>#N/A</v>
      </c>
      <c r="W633" s="22" t="e">
        <f>VLOOKUP(F633,[3]Relatório!$A$1:$AK$65536,33,0)</f>
        <v>#N/A</v>
      </c>
      <c r="X633" s="1" t="e">
        <v>#N/A</v>
      </c>
      <c r="Y633" s="18" t="e">
        <f>#N/A</f>
        <v>#N/A</v>
      </c>
      <c r="AB633" s="15" t="e">
        <f>VLOOKUP(A633,[2]ImportationMaterialProgrammingE!B:X,23,0)</f>
        <v>#N/A</v>
      </c>
      <c r="AC633" s="1" t="e">
        <f>IF(AB633="DTA TRANSP","",VLOOKUP(A633,[2]ImportationMaterialProgrammingE!$B:$V,21,0))</f>
        <v>#N/A</v>
      </c>
      <c r="AD633" s="1" t="e">
        <v>#N/A</v>
      </c>
      <c r="AE633" s="1" t="e">
        <f>#N/A</f>
        <v>#N/A</v>
      </c>
      <c r="AF633" s="22" t="e">
        <f>VLOOKUP(F633,[3]Relatório!$A$1:$AK$65536,36,0)</f>
        <v>#N/A</v>
      </c>
      <c r="AG633" s="32" t="e">
        <v>#N/A</v>
      </c>
      <c r="AJ633" s="24"/>
      <c r="AK633" s="24"/>
      <c r="AL633" s="24"/>
      <c r="AM633" s="24"/>
    </row>
    <row r="634" spans="1:39" hidden="1" x14ac:dyDescent="0.25">
      <c r="A634" s="34">
        <v>80536608</v>
      </c>
      <c r="B634" s="33">
        <v>1250254323</v>
      </c>
      <c r="C634" s="33" t="s">
        <v>588</v>
      </c>
      <c r="D634" s="15">
        <f>VLOOKUP(C634,[1]CC!D$3:P$20,12,0)</f>
        <v>44639</v>
      </c>
      <c r="E634" s="16" t="str">
        <f>VLOOKUP(A634,[2]ImportationMaterialProgrammingE!B$3:C$1048576,2,0)</f>
        <v xml:space="preserve">540202299 </v>
      </c>
      <c r="F634" s="40">
        <v>540202299</v>
      </c>
      <c r="I634" s="17" t="e">
        <f>#N/A</f>
        <v>#N/A</v>
      </c>
      <c r="J634" s="15" t="str">
        <f>IF(VLOOKUP(A634,[2]ImportationMaterialProgrammingE!B$4:U$1048576,20,0)=0,"",VLOOKUP(A634,[2]ImportationMaterialProgrammingE!B$4:U$1048576,20,0))</f>
        <v/>
      </c>
      <c r="K634" s="15" t="s">
        <v>587</v>
      </c>
      <c r="L634" s="15" t="str">
        <f>IF(VLOOKUP(A634,[2]ImportationMaterialProgrammingE!B$3:Y$1048576,24,0)&lt;&gt;"","Sim","Não")</f>
        <v>Não</v>
      </c>
      <c r="M634" s="15" t="str">
        <f>IF(VLOOKUP(A634,[2]ImportationMaterialProgrammingE!B:X,23,0)="DTA TRANSP",VLOOKUP(A634,[2]ImportationMaterialProgrammingE!B:V,21,0),"")</f>
        <v>21/03/2022</v>
      </c>
      <c r="N634" s="15" t="str">
        <f>IF(VLOOKUP(A634,[2]ImportationMaterialProgrammingE!B:Y,24,0)=0,"",VLOOKUP(A634,[2]ImportationMaterialProgrammingE!B:Y,24,0))</f>
        <v/>
      </c>
      <c r="P634" s="3" t="e">
        <f>#N/A</f>
        <v>#N/A</v>
      </c>
      <c r="S634" s="16" t="str">
        <f>VLOOKUP(A634,[2]ImportationMaterialProgrammingE!B:AN,39,0)</f>
        <v xml:space="preserve">          </v>
      </c>
      <c r="T634" s="22" t="str">
        <f>VLOOKUP(F634,[3]Relatório!$A$1:$AK$65536,29,0)</f>
        <v/>
      </c>
      <c r="U634" s="22" t="s">
        <v>587</v>
      </c>
      <c r="V634" s="17" t="str">
        <f>VLOOKUP(A634,[2]ImportationMaterialProgrammingE!B:F,5,0)</f>
        <v/>
      </c>
      <c r="W634" s="22" t="str">
        <f>VLOOKUP(F634,[3]Relatório!$A$1:$AK$65536,33,0)</f>
        <v/>
      </c>
      <c r="X634" s="1" t="s">
        <v>587</v>
      </c>
      <c r="Y634" s="18" t="e">
        <f>#N/A</f>
        <v>#N/A</v>
      </c>
      <c r="AB634" s="15" t="str">
        <f>VLOOKUP(A634,[2]ImportationMaterialProgrammingE!B:X,23,0)</f>
        <v>DTA TRANSP</v>
      </c>
      <c r="AC634" s="1" t="str">
        <f>IF(AB634="DTA TRANSP","",VLOOKUP(A634,[2]ImportationMaterialProgrammingE!$B:$V,21,0))</f>
        <v/>
      </c>
      <c r="AD634" s="1" t="s">
        <v>587</v>
      </c>
      <c r="AE634" s="1" t="e">
        <f>#N/A</f>
        <v>#N/A</v>
      </c>
      <c r="AF634" s="22" t="str">
        <f>VLOOKUP(F634,[3]Relatório!$A$1:$AK$65536,36,0)</f>
        <v/>
      </c>
      <c r="AG634" s="32" t="s">
        <v>587</v>
      </c>
      <c r="AJ634" s="24"/>
      <c r="AK634" s="24"/>
      <c r="AL634" s="24"/>
      <c r="AM634" s="24"/>
    </row>
    <row r="635" spans="1:39" hidden="1" x14ac:dyDescent="0.25">
      <c r="A635" s="34">
        <v>80536781</v>
      </c>
      <c r="B635" s="33">
        <v>1250254326</v>
      </c>
      <c r="C635" s="33" t="s">
        <v>588</v>
      </c>
      <c r="D635" s="15">
        <f>VLOOKUP(C635,[1]CC!D$3:P$20,12,0)</f>
        <v>44639</v>
      </c>
      <c r="E635" s="16" t="str">
        <f>VLOOKUP(A635,[2]ImportationMaterialProgrammingE!B$3:C$1048576,2,0)</f>
        <v xml:space="preserve">540202301 </v>
      </c>
      <c r="F635" s="40">
        <v>540202301</v>
      </c>
      <c r="I635" s="17" t="e">
        <f>#N/A</f>
        <v>#N/A</v>
      </c>
      <c r="J635" s="15" t="str">
        <f>IF(VLOOKUP(A635,[2]ImportationMaterialProgrammingE!B$4:U$1048576,20,0)=0,"",VLOOKUP(A635,[2]ImportationMaterialProgrammingE!B$4:U$1048576,20,0))</f>
        <v>25/03/2022</v>
      </c>
      <c r="K635" s="15" t="s">
        <v>604</v>
      </c>
      <c r="L635" s="15" t="str">
        <f>IF(VLOOKUP(A635,[2]ImportationMaterialProgrammingE!B$3:Y$1048576,24,0)&lt;&gt;"","Sim","Não")</f>
        <v>Não</v>
      </c>
      <c r="M635" s="15" t="str">
        <f>IF(VLOOKUP(A635,[2]ImportationMaterialProgrammingE!B:X,23,0)="DTA TRANSP",VLOOKUP(A635,[2]ImportationMaterialProgrammingE!B:V,21,0),"")</f>
        <v>22/03/2022</v>
      </c>
      <c r="N635" s="15" t="str">
        <f>IF(VLOOKUP(A635,[2]ImportationMaterialProgrammingE!B:Y,24,0)=0,"",VLOOKUP(A635,[2]ImportationMaterialProgrammingE!B:Y,24,0))</f>
        <v/>
      </c>
      <c r="P635" s="3" t="e">
        <f>#N/A</f>
        <v>#N/A</v>
      </c>
      <c r="S635" s="16" t="str">
        <f>VLOOKUP(A635,[2]ImportationMaterialProgrammingE!B:AN,39,0)</f>
        <v xml:space="preserve">          </v>
      </c>
      <c r="T635" s="22" t="str">
        <f>VLOOKUP(F635,[3]Relatório!$A$1:$AK$65536,29,0)</f>
        <v/>
      </c>
      <c r="U635" s="22" t="s">
        <v>587</v>
      </c>
      <c r="V635" s="17" t="str">
        <f>VLOOKUP(A635,[2]ImportationMaterialProgrammingE!B:F,5,0)</f>
        <v/>
      </c>
      <c r="W635" s="22" t="str">
        <f>VLOOKUP(F635,[3]Relatório!$A$1:$AK$65536,33,0)</f>
        <v/>
      </c>
      <c r="X635" s="1" t="s">
        <v>587</v>
      </c>
      <c r="Y635" s="18" t="e">
        <f>#N/A</f>
        <v>#N/A</v>
      </c>
      <c r="AB635" s="15" t="str">
        <f>VLOOKUP(A635,[2]ImportationMaterialProgrammingE!B:X,23,0)</f>
        <v>DTA TRANSP</v>
      </c>
      <c r="AC635" s="1" t="str">
        <f>IF(AB635="DTA TRANSP","",VLOOKUP(A635,[2]ImportationMaterialProgrammingE!$B:$V,21,0))</f>
        <v/>
      </c>
      <c r="AD635" s="1" t="s">
        <v>587</v>
      </c>
      <c r="AE635" s="1" t="e">
        <f>#N/A</f>
        <v>#N/A</v>
      </c>
      <c r="AF635" s="22" t="str">
        <f>VLOOKUP(F635,[3]Relatório!$A$1:$AK$65536,36,0)</f>
        <v/>
      </c>
      <c r="AG635" s="32" t="s">
        <v>587</v>
      </c>
      <c r="AJ635" s="24"/>
      <c r="AK635" s="24"/>
      <c r="AL635" s="24"/>
      <c r="AM635" s="24"/>
    </row>
    <row r="636" spans="1:39" hidden="1" x14ac:dyDescent="0.25">
      <c r="A636" s="34">
        <v>80536784</v>
      </c>
      <c r="B636" s="33">
        <v>1250254324</v>
      </c>
      <c r="C636" s="33" t="s">
        <v>588</v>
      </c>
      <c r="D636" s="15">
        <f>VLOOKUP(C636,[1]CC!D$3:P$20,12,0)</f>
        <v>44639</v>
      </c>
      <c r="E636" s="16" t="str">
        <f>VLOOKUP(A636,[2]ImportationMaterialProgrammingE!B$3:C$1048576,2,0)</f>
        <v xml:space="preserve">540202293 </v>
      </c>
      <c r="F636" s="40">
        <v>540202293</v>
      </c>
      <c r="I636" s="17" t="e">
        <f>#N/A</f>
        <v>#N/A</v>
      </c>
      <c r="J636" s="15" t="str">
        <f>IF(VLOOKUP(A636,[2]ImportationMaterialProgrammingE!B$4:U$1048576,20,0)=0,"",VLOOKUP(A636,[2]ImportationMaterialProgrammingE!B$4:U$1048576,20,0))</f>
        <v/>
      </c>
      <c r="K636" s="15" t="s">
        <v>587</v>
      </c>
      <c r="L636" s="15" t="str">
        <f>IF(VLOOKUP(A636,[2]ImportationMaterialProgrammingE!B$3:Y$1048576,24,0)&lt;&gt;"","Sim","Não")</f>
        <v>Não</v>
      </c>
      <c r="M636" s="15" t="str">
        <f>IF(VLOOKUP(A636,[2]ImportationMaterialProgrammingE!B:X,23,0)="DTA TRANSP",VLOOKUP(A636,[2]ImportationMaterialProgrammingE!B:V,21,0),"")</f>
        <v>21/03/2022</v>
      </c>
      <c r="N636" s="15" t="str">
        <f>IF(VLOOKUP(A636,[2]ImportationMaterialProgrammingE!B:Y,24,0)=0,"",VLOOKUP(A636,[2]ImportationMaterialProgrammingE!B:Y,24,0))</f>
        <v/>
      </c>
      <c r="P636" s="3" t="e">
        <f>#N/A</f>
        <v>#N/A</v>
      </c>
      <c r="S636" s="16" t="str">
        <f>VLOOKUP(A636,[2]ImportationMaterialProgrammingE!B:AN,39,0)</f>
        <v xml:space="preserve">          </v>
      </c>
      <c r="T636" s="22" t="str">
        <f>VLOOKUP(F636,[3]Relatório!$A$1:$AK$65536,29,0)</f>
        <v/>
      </c>
      <c r="U636" s="22" t="s">
        <v>587</v>
      </c>
      <c r="V636" s="17" t="str">
        <f>VLOOKUP(A636,[2]ImportationMaterialProgrammingE!B:F,5,0)</f>
        <v/>
      </c>
      <c r="W636" s="22" t="str">
        <f>VLOOKUP(F636,[3]Relatório!$A$1:$AK$65536,33,0)</f>
        <v/>
      </c>
      <c r="X636" s="1" t="s">
        <v>587</v>
      </c>
      <c r="Y636" s="18" t="e">
        <f>#N/A</f>
        <v>#N/A</v>
      </c>
      <c r="AB636" s="15" t="str">
        <f>VLOOKUP(A636,[2]ImportationMaterialProgrammingE!B:X,23,0)</f>
        <v>DTA TRANSP</v>
      </c>
      <c r="AC636" s="1" t="str">
        <f>IF(AB636="DTA TRANSP","",VLOOKUP(A636,[2]ImportationMaterialProgrammingE!$B:$V,21,0))</f>
        <v/>
      </c>
      <c r="AD636" s="1" t="s">
        <v>587</v>
      </c>
      <c r="AE636" s="1" t="e">
        <f>#N/A</f>
        <v>#N/A</v>
      </c>
      <c r="AF636" s="22" t="str">
        <f>VLOOKUP(F636,[3]Relatório!$A$1:$AK$65536,36,0)</f>
        <v/>
      </c>
      <c r="AG636" s="32" t="s">
        <v>587</v>
      </c>
      <c r="AJ636" s="24"/>
      <c r="AK636" s="24"/>
      <c r="AL636" s="24"/>
      <c r="AM636" s="24"/>
    </row>
    <row r="637" spans="1:39" hidden="1" x14ac:dyDescent="0.25">
      <c r="A637" s="34">
        <v>80536819</v>
      </c>
      <c r="B637" s="33">
        <v>1250254325</v>
      </c>
      <c r="C637" s="33" t="s">
        <v>588</v>
      </c>
      <c r="D637" s="15">
        <f>VLOOKUP(C637,[1]CC!D$3:P$20,12,0)</f>
        <v>44639</v>
      </c>
      <c r="E637" s="16" t="str">
        <f>VLOOKUP(A637,[2]ImportationMaterialProgrammingE!B$3:C$1048576,2,0)</f>
        <v xml:space="preserve">540202302 </v>
      </c>
      <c r="F637" s="40">
        <v>540202302</v>
      </c>
      <c r="I637" s="17" t="e">
        <f>#N/A</f>
        <v>#N/A</v>
      </c>
      <c r="J637" s="15" t="str">
        <f>IF(VLOOKUP(A637,[2]ImportationMaterialProgrammingE!B$4:U$1048576,20,0)=0,"",VLOOKUP(A637,[2]ImportationMaterialProgrammingE!B$4:U$1048576,20,0))</f>
        <v/>
      </c>
      <c r="K637" s="15" t="s">
        <v>587</v>
      </c>
      <c r="L637" s="15" t="str">
        <f>IF(VLOOKUP(A637,[2]ImportationMaterialProgrammingE!B$3:Y$1048576,24,0)&lt;&gt;"","Sim","Não")</f>
        <v>Não</v>
      </c>
      <c r="M637" s="15" t="str">
        <f>IF(VLOOKUP(A637,[2]ImportationMaterialProgrammingE!B:X,23,0)="DTA TRANSP",VLOOKUP(A637,[2]ImportationMaterialProgrammingE!B:V,21,0),"")</f>
        <v>22/03/2022</v>
      </c>
      <c r="N637" s="15" t="str">
        <f>IF(VLOOKUP(A637,[2]ImportationMaterialProgrammingE!B:Y,24,0)=0,"",VLOOKUP(A637,[2]ImportationMaterialProgrammingE!B:Y,24,0))</f>
        <v/>
      </c>
      <c r="P637" s="3" t="e">
        <f>#N/A</f>
        <v>#N/A</v>
      </c>
      <c r="S637" s="16" t="str">
        <f>VLOOKUP(A637,[2]ImportationMaterialProgrammingE!B:AN,39,0)</f>
        <v xml:space="preserve">          </v>
      </c>
      <c r="T637" s="22" t="str">
        <f>VLOOKUP(F637,[3]Relatório!$A$1:$AK$65536,29,0)</f>
        <v/>
      </c>
      <c r="U637" s="22" t="s">
        <v>587</v>
      </c>
      <c r="V637" s="17" t="str">
        <f>VLOOKUP(A637,[2]ImportationMaterialProgrammingE!B:F,5,0)</f>
        <v/>
      </c>
      <c r="W637" s="22" t="str">
        <f>VLOOKUP(F637,[3]Relatório!$A$1:$AK$65536,33,0)</f>
        <v/>
      </c>
      <c r="X637" s="1" t="s">
        <v>587</v>
      </c>
      <c r="Y637" s="18" t="e">
        <f>#N/A</f>
        <v>#N/A</v>
      </c>
      <c r="AB637" s="15" t="str">
        <f>VLOOKUP(A637,[2]ImportationMaterialProgrammingE!B:X,23,0)</f>
        <v>DTA TRANSP</v>
      </c>
      <c r="AC637" s="1" t="str">
        <f>IF(AB637="DTA TRANSP","",VLOOKUP(A637,[2]ImportationMaterialProgrammingE!$B:$V,21,0))</f>
        <v/>
      </c>
      <c r="AD637" s="1" t="s">
        <v>587</v>
      </c>
      <c r="AE637" s="1" t="e">
        <f>#N/A</f>
        <v>#N/A</v>
      </c>
      <c r="AF637" s="22" t="str">
        <f>VLOOKUP(F637,[3]Relatório!$A$1:$AK$65536,36,0)</f>
        <v/>
      </c>
      <c r="AG637" s="32" t="s">
        <v>587</v>
      </c>
      <c r="AJ637" s="24"/>
      <c r="AK637" s="24"/>
      <c r="AL637" s="24"/>
      <c r="AM637" s="24"/>
    </row>
    <row r="638" spans="1:39" hidden="1" x14ac:dyDescent="0.25">
      <c r="A638" s="34">
        <v>80536866</v>
      </c>
      <c r="B638" s="33">
        <v>1250254327</v>
      </c>
      <c r="C638" s="33" t="s">
        <v>588</v>
      </c>
      <c r="D638" s="15">
        <f>VLOOKUP(C638,[1]CC!D$3:P$20,12,0)</f>
        <v>44639</v>
      </c>
      <c r="E638" s="16" t="str">
        <f>VLOOKUP(A638,[2]ImportationMaterialProgrammingE!B$3:C$1048576,2,0)</f>
        <v xml:space="preserve">540202303 </v>
      </c>
      <c r="F638" s="40">
        <v>540202303</v>
      </c>
      <c r="I638" s="17" t="e">
        <f>#N/A</f>
        <v>#N/A</v>
      </c>
      <c r="J638" s="15" t="str">
        <f>IF(VLOOKUP(A638,[2]ImportationMaterialProgrammingE!B$4:U$1048576,20,0)=0,"",VLOOKUP(A638,[2]ImportationMaterialProgrammingE!B$4:U$1048576,20,0))</f>
        <v/>
      </c>
      <c r="K638" s="15" t="s">
        <v>587</v>
      </c>
      <c r="L638" s="15" t="str">
        <f>IF(VLOOKUP(A638,[2]ImportationMaterialProgrammingE!B$3:Y$1048576,24,0)&lt;&gt;"","Sim","Não")</f>
        <v>Não</v>
      </c>
      <c r="M638" s="15" t="str">
        <f>IF(VLOOKUP(A638,[2]ImportationMaterialProgrammingE!B:X,23,0)="DTA TRANSP",VLOOKUP(A638,[2]ImportationMaterialProgrammingE!B:V,21,0),"")</f>
        <v>22/03/2022</v>
      </c>
      <c r="N638" s="15" t="str">
        <f>IF(VLOOKUP(A638,[2]ImportationMaterialProgrammingE!B:Y,24,0)=0,"",VLOOKUP(A638,[2]ImportationMaterialProgrammingE!B:Y,24,0))</f>
        <v/>
      </c>
      <c r="P638" s="3" t="e">
        <f>#N/A</f>
        <v>#N/A</v>
      </c>
      <c r="S638" s="16" t="str">
        <f>VLOOKUP(A638,[2]ImportationMaterialProgrammingE!B:AN,39,0)</f>
        <v xml:space="preserve">          </v>
      </c>
      <c r="T638" s="22" t="str">
        <f>VLOOKUP(F638,[3]Relatório!$A$1:$AK$65536,29,0)</f>
        <v/>
      </c>
      <c r="U638" s="22" t="s">
        <v>587</v>
      </c>
      <c r="V638" s="17" t="str">
        <f>VLOOKUP(A638,[2]ImportationMaterialProgrammingE!B:F,5,0)</f>
        <v/>
      </c>
      <c r="W638" s="22" t="str">
        <f>VLOOKUP(F638,[3]Relatório!$A$1:$AK$65536,33,0)</f>
        <v/>
      </c>
      <c r="X638" s="1" t="s">
        <v>587</v>
      </c>
      <c r="Y638" s="18" t="e">
        <f>#N/A</f>
        <v>#N/A</v>
      </c>
      <c r="AB638" s="15" t="str">
        <f>VLOOKUP(A638,[2]ImportationMaterialProgrammingE!B:X,23,0)</f>
        <v>DTA TRANSP</v>
      </c>
      <c r="AC638" s="1" t="str">
        <f>IF(AB638="DTA TRANSP","",VLOOKUP(A638,[2]ImportationMaterialProgrammingE!$B:$V,21,0))</f>
        <v/>
      </c>
      <c r="AD638" s="1" t="s">
        <v>587</v>
      </c>
      <c r="AE638" s="1" t="e">
        <f>#N/A</f>
        <v>#N/A</v>
      </c>
      <c r="AF638" s="22" t="str">
        <f>VLOOKUP(F638,[3]Relatório!$A$1:$AK$65536,36,0)</f>
        <v/>
      </c>
      <c r="AG638" s="32" t="s">
        <v>587</v>
      </c>
      <c r="AJ638" s="24"/>
      <c r="AK638" s="24"/>
      <c r="AL638" s="24"/>
      <c r="AM638" s="24"/>
    </row>
    <row r="639" spans="1:39" hidden="1" x14ac:dyDescent="0.25">
      <c r="A639" s="34">
        <v>80536877</v>
      </c>
      <c r="B639" s="33">
        <v>1250254328</v>
      </c>
      <c r="C639" s="33" t="s">
        <v>588</v>
      </c>
      <c r="D639" s="15">
        <f>VLOOKUP(C639,[1]CC!D$3:P$20,12,0)</f>
        <v>44639</v>
      </c>
      <c r="E639" s="16" t="str">
        <f>VLOOKUP(A639,[2]ImportationMaterialProgrammingE!B$3:C$1048576,2,0)</f>
        <v xml:space="preserve">540202294 </v>
      </c>
      <c r="F639" s="40">
        <v>540202294</v>
      </c>
      <c r="I639" s="17" t="e">
        <f>#N/A</f>
        <v>#N/A</v>
      </c>
      <c r="J639" s="15" t="str">
        <f>IF(VLOOKUP(A639,[2]ImportationMaterialProgrammingE!B$4:U$1048576,20,0)=0,"",VLOOKUP(A639,[2]ImportationMaterialProgrammingE!B$4:U$1048576,20,0))</f>
        <v/>
      </c>
      <c r="K639" s="15" t="s">
        <v>587</v>
      </c>
      <c r="L639" s="15" t="str">
        <f>IF(VLOOKUP(A639,[2]ImportationMaterialProgrammingE!B$3:Y$1048576,24,0)&lt;&gt;"","Sim","Não")</f>
        <v>Não</v>
      </c>
      <c r="M639" s="15" t="str">
        <f>IF(VLOOKUP(A639,[2]ImportationMaterialProgrammingE!B:X,23,0)="DTA TRANSP",VLOOKUP(A639,[2]ImportationMaterialProgrammingE!B:V,21,0),"")</f>
        <v>21/03/2022</v>
      </c>
      <c r="N639" s="15" t="str">
        <f>IF(VLOOKUP(A639,[2]ImportationMaterialProgrammingE!B:Y,24,0)=0,"",VLOOKUP(A639,[2]ImportationMaterialProgrammingE!B:Y,24,0))</f>
        <v/>
      </c>
      <c r="P639" s="3" t="e">
        <f>#N/A</f>
        <v>#N/A</v>
      </c>
      <c r="S639" s="16" t="str">
        <f>VLOOKUP(A639,[2]ImportationMaterialProgrammingE!B:AN,39,0)</f>
        <v xml:space="preserve">          </v>
      </c>
      <c r="T639" s="22" t="str">
        <f>VLOOKUP(F639,[3]Relatório!$A$1:$AK$65536,29,0)</f>
        <v/>
      </c>
      <c r="U639" s="22" t="s">
        <v>587</v>
      </c>
      <c r="V639" s="17" t="str">
        <f>VLOOKUP(A639,[2]ImportationMaterialProgrammingE!B:F,5,0)</f>
        <v/>
      </c>
      <c r="W639" s="22" t="str">
        <f>VLOOKUP(F639,[3]Relatório!$A$1:$AK$65536,33,0)</f>
        <v/>
      </c>
      <c r="X639" s="1" t="s">
        <v>587</v>
      </c>
      <c r="Y639" s="18" t="e">
        <f>#N/A</f>
        <v>#N/A</v>
      </c>
      <c r="AB639" s="15" t="str">
        <f>VLOOKUP(A639,[2]ImportationMaterialProgrammingE!B:X,23,0)</f>
        <v>DTA TRANSP</v>
      </c>
      <c r="AC639" s="1" t="str">
        <f>IF(AB639="DTA TRANSP","",VLOOKUP(A639,[2]ImportationMaterialProgrammingE!$B:$V,21,0))</f>
        <v/>
      </c>
      <c r="AD639" s="1" t="s">
        <v>587</v>
      </c>
      <c r="AE639" s="1" t="e">
        <f>#N/A</f>
        <v>#N/A</v>
      </c>
      <c r="AF639" s="22" t="str">
        <f>VLOOKUP(F639,[3]Relatório!$A$1:$AK$65536,36,0)</f>
        <v/>
      </c>
      <c r="AG639" s="32" t="s">
        <v>587</v>
      </c>
      <c r="AJ639" s="24"/>
      <c r="AK639" s="24"/>
      <c r="AL639" s="24"/>
      <c r="AM639" s="24"/>
    </row>
    <row r="640" spans="1:39" hidden="1" x14ac:dyDescent="0.25">
      <c r="A640" s="34">
        <v>80536879</v>
      </c>
      <c r="B640" s="33">
        <v>1250254330</v>
      </c>
      <c r="C640" s="33" t="s">
        <v>588</v>
      </c>
      <c r="D640" s="15">
        <f>VLOOKUP(C640,[1]CC!D$3:P$20,12,0)</f>
        <v>44639</v>
      </c>
      <c r="E640" s="16" t="str">
        <f>VLOOKUP(A640,[2]ImportationMaterialProgrammingE!B$3:C$1048576,2,0)</f>
        <v xml:space="preserve">540202304 </v>
      </c>
      <c r="F640" s="40">
        <v>540202304</v>
      </c>
      <c r="I640" s="17" t="e">
        <f>#N/A</f>
        <v>#N/A</v>
      </c>
      <c r="J640" s="15" t="str">
        <f>IF(VLOOKUP(A640,[2]ImportationMaterialProgrammingE!B$4:U$1048576,20,0)=0,"",VLOOKUP(A640,[2]ImportationMaterialProgrammingE!B$4:U$1048576,20,0))</f>
        <v/>
      </c>
      <c r="K640" s="15" t="s">
        <v>587</v>
      </c>
      <c r="L640" s="15" t="str">
        <f>IF(VLOOKUP(A640,[2]ImportationMaterialProgrammingE!B$3:Y$1048576,24,0)&lt;&gt;"","Sim","Não")</f>
        <v>Não</v>
      </c>
      <c r="M640" s="15" t="str">
        <f>IF(VLOOKUP(A640,[2]ImportationMaterialProgrammingE!B:X,23,0)="DTA TRANSP",VLOOKUP(A640,[2]ImportationMaterialProgrammingE!B:V,21,0),"")</f>
        <v>22/03/2022</v>
      </c>
      <c r="N640" s="15" t="str">
        <f>IF(VLOOKUP(A640,[2]ImportationMaterialProgrammingE!B:Y,24,0)=0,"",VLOOKUP(A640,[2]ImportationMaterialProgrammingE!B:Y,24,0))</f>
        <v/>
      </c>
      <c r="P640" s="3" t="e">
        <f>#N/A</f>
        <v>#N/A</v>
      </c>
      <c r="S640" s="16" t="str">
        <f>VLOOKUP(A640,[2]ImportationMaterialProgrammingE!B:AN,39,0)</f>
        <v xml:space="preserve">          </v>
      </c>
      <c r="T640" s="22" t="str">
        <f>VLOOKUP(F640,[3]Relatório!$A$1:$AK$65536,29,0)</f>
        <v/>
      </c>
      <c r="U640" s="22" t="s">
        <v>587</v>
      </c>
      <c r="V640" s="17" t="str">
        <f>VLOOKUP(A640,[2]ImportationMaterialProgrammingE!B:F,5,0)</f>
        <v/>
      </c>
      <c r="W640" s="22" t="str">
        <f>VLOOKUP(F640,[3]Relatório!$A$1:$AK$65536,33,0)</f>
        <v/>
      </c>
      <c r="X640" s="1" t="s">
        <v>587</v>
      </c>
      <c r="Y640" s="18" t="e">
        <f>#N/A</f>
        <v>#N/A</v>
      </c>
      <c r="AB640" s="15" t="str">
        <f>VLOOKUP(A640,[2]ImportationMaterialProgrammingE!B:X,23,0)</f>
        <v>DTA TRANSP</v>
      </c>
      <c r="AC640" s="1" t="str">
        <f>IF(AB640="DTA TRANSP","",VLOOKUP(A640,[2]ImportationMaterialProgrammingE!$B:$V,21,0))</f>
        <v/>
      </c>
      <c r="AD640" s="1" t="s">
        <v>587</v>
      </c>
      <c r="AE640" s="1" t="e">
        <f>#N/A</f>
        <v>#N/A</v>
      </c>
      <c r="AF640" s="22" t="str">
        <f>VLOOKUP(F640,[3]Relatório!$A$1:$AK$65536,36,0)</f>
        <v/>
      </c>
      <c r="AG640" s="32" t="s">
        <v>587</v>
      </c>
      <c r="AJ640" s="24"/>
      <c r="AK640" s="24"/>
      <c r="AL640" s="24"/>
      <c r="AM640" s="24"/>
    </row>
    <row r="641" spans="1:39" hidden="1" x14ac:dyDescent="0.25">
      <c r="A641" s="34">
        <v>80536895</v>
      </c>
      <c r="B641" s="33">
        <v>1250254329</v>
      </c>
      <c r="C641" s="33" t="s">
        <v>588</v>
      </c>
      <c r="D641" s="15">
        <f>VLOOKUP(C641,[1]CC!D$3:P$20,12,0)</f>
        <v>44639</v>
      </c>
      <c r="E641" s="16" t="str">
        <f>VLOOKUP(A641,[2]ImportationMaterialProgrammingE!B$3:C$1048576,2,0)</f>
        <v xml:space="preserve">540202296 </v>
      </c>
      <c r="F641" s="40">
        <v>540202296</v>
      </c>
      <c r="I641" s="17" t="e">
        <f>#N/A</f>
        <v>#N/A</v>
      </c>
      <c r="J641" s="15" t="str">
        <f>IF(VLOOKUP(A641,[2]ImportationMaterialProgrammingE!B$4:U$1048576,20,0)=0,"",VLOOKUP(A641,[2]ImportationMaterialProgrammingE!B$4:U$1048576,20,0))</f>
        <v/>
      </c>
      <c r="K641" s="15" t="s">
        <v>587</v>
      </c>
      <c r="L641" s="15" t="str">
        <f>IF(VLOOKUP(A641,[2]ImportationMaterialProgrammingE!B$3:Y$1048576,24,0)&lt;&gt;"","Sim","Não")</f>
        <v>Não</v>
      </c>
      <c r="M641" s="15" t="str">
        <f>IF(VLOOKUP(A641,[2]ImportationMaterialProgrammingE!B:X,23,0)="DTA TRANSP",VLOOKUP(A641,[2]ImportationMaterialProgrammingE!B:V,21,0),"")</f>
        <v>21/03/2022</v>
      </c>
      <c r="N641" s="15" t="str">
        <f>IF(VLOOKUP(A641,[2]ImportationMaterialProgrammingE!B:Y,24,0)=0,"",VLOOKUP(A641,[2]ImportationMaterialProgrammingE!B:Y,24,0))</f>
        <v/>
      </c>
      <c r="P641" s="3" t="e">
        <f>#N/A</f>
        <v>#N/A</v>
      </c>
      <c r="S641" s="16" t="str">
        <f>VLOOKUP(A641,[2]ImportationMaterialProgrammingE!B:AN,39,0)</f>
        <v xml:space="preserve">          </v>
      </c>
      <c r="T641" s="22" t="str">
        <f>VLOOKUP(F641,[3]Relatório!$A$1:$AK$65536,29,0)</f>
        <v/>
      </c>
      <c r="U641" s="22" t="s">
        <v>587</v>
      </c>
      <c r="V641" s="17" t="str">
        <f>VLOOKUP(A641,[2]ImportationMaterialProgrammingE!B:F,5,0)</f>
        <v/>
      </c>
      <c r="W641" s="22" t="str">
        <f>VLOOKUP(F641,[3]Relatório!$A$1:$AK$65536,33,0)</f>
        <v/>
      </c>
      <c r="X641" s="1" t="s">
        <v>587</v>
      </c>
      <c r="Y641" s="18" t="e">
        <f>#N/A</f>
        <v>#N/A</v>
      </c>
      <c r="AB641" s="15" t="str">
        <f>VLOOKUP(A641,[2]ImportationMaterialProgrammingE!B:X,23,0)</f>
        <v>DTA TRANSP</v>
      </c>
      <c r="AC641" s="1" t="str">
        <f>IF(AB641="DTA TRANSP","",VLOOKUP(A641,[2]ImportationMaterialProgrammingE!$B:$V,21,0))</f>
        <v/>
      </c>
      <c r="AD641" s="1" t="s">
        <v>587</v>
      </c>
      <c r="AE641" s="1" t="e">
        <f>#N/A</f>
        <v>#N/A</v>
      </c>
      <c r="AF641" s="22" t="str">
        <f>VLOOKUP(F641,[3]Relatório!$A$1:$AK$65536,36,0)</f>
        <v/>
      </c>
      <c r="AG641" s="32" t="s">
        <v>587</v>
      </c>
      <c r="AJ641" s="24"/>
      <c r="AK641" s="24"/>
      <c r="AL641" s="24"/>
      <c r="AM641" s="24"/>
    </row>
    <row r="642" spans="1:39" hidden="1" x14ac:dyDescent="0.25">
      <c r="A642" s="34">
        <v>80536901</v>
      </c>
      <c r="B642" s="33">
        <v>1250254331</v>
      </c>
      <c r="C642" s="33" t="s">
        <v>588</v>
      </c>
      <c r="D642" s="15">
        <f>VLOOKUP(C642,[1]CC!D$3:P$20,12,0)</f>
        <v>44639</v>
      </c>
      <c r="E642" s="16" t="str">
        <f>VLOOKUP(A642,[2]ImportationMaterialProgrammingE!B$3:C$1048576,2,0)</f>
        <v xml:space="preserve">540202311 </v>
      </c>
      <c r="F642" s="40">
        <v>540202311</v>
      </c>
      <c r="I642" s="17" t="e">
        <f>#N/A</f>
        <v>#N/A</v>
      </c>
      <c r="J642" s="15" t="str">
        <f>IF(VLOOKUP(A642,[2]ImportationMaterialProgrammingE!B$4:U$1048576,20,0)=0,"",VLOOKUP(A642,[2]ImportationMaterialProgrammingE!B$4:U$1048576,20,0))</f>
        <v/>
      </c>
      <c r="K642" s="15" t="s">
        <v>587</v>
      </c>
      <c r="L642" s="15" t="str">
        <f>IF(VLOOKUP(A642,[2]ImportationMaterialProgrammingE!B$3:Y$1048576,24,0)&lt;&gt;"","Sim","Não")</f>
        <v>Não</v>
      </c>
      <c r="M642" s="15" t="str">
        <f>IF(VLOOKUP(A642,[2]ImportationMaterialProgrammingE!B:X,23,0)="DTA TRANSP",VLOOKUP(A642,[2]ImportationMaterialProgrammingE!B:V,21,0),"")</f>
        <v>22/03/2022</v>
      </c>
      <c r="N642" s="15" t="str">
        <f>IF(VLOOKUP(A642,[2]ImportationMaterialProgrammingE!B:Y,24,0)=0,"",VLOOKUP(A642,[2]ImportationMaterialProgrammingE!B:Y,24,0))</f>
        <v/>
      </c>
      <c r="P642" s="3" t="e">
        <f>#N/A</f>
        <v>#N/A</v>
      </c>
      <c r="S642" s="16" t="str">
        <f>VLOOKUP(A642,[2]ImportationMaterialProgrammingE!B:AN,39,0)</f>
        <v xml:space="preserve">          </v>
      </c>
      <c r="T642" s="22" t="str">
        <f>VLOOKUP(F642,[3]Relatório!$A$1:$AK$65536,29,0)</f>
        <v/>
      </c>
      <c r="U642" s="22" t="s">
        <v>587</v>
      </c>
      <c r="V642" s="17" t="str">
        <f>VLOOKUP(A642,[2]ImportationMaterialProgrammingE!B:F,5,0)</f>
        <v/>
      </c>
      <c r="W642" s="22" t="str">
        <f>VLOOKUP(F642,[3]Relatório!$A$1:$AK$65536,33,0)</f>
        <v/>
      </c>
      <c r="X642" s="1" t="s">
        <v>587</v>
      </c>
      <c r="Y642" s="18" t="e">
        <f>#N/A</f>
        <v>#N/A</v>
      </c>
      <c r="AB642" s="15" t="str">
        <f>VLOOKUP(A642,[2]ImportationMaterialProgrammingE!B:X,23,0)</f>
        <v>DTA TRANSP</v>
      </c>
      <c r="AC642" s="1" t="str">
        <f>IF(AB642="DTA TRANSP","",VLOOKUP(A642,[2]ImportationMaterialProgrammingE!$B:$V,21,0))</f>
        <v/>
      </c>
      <c r="AD642" s="1" t="s">
        <v>587</v>
      </c>
      <c r="AE642" s="1" t="e">
        <f>#N/A</f>
        <v>#N/A</v>
      </c>
      <c r="AF642" s="22" t="str">
        <f>VLOOKUP(F642,[3]Relatório!$A$1:$AK$65536,36,0)</f>
        <v/>
      </c>
      <c r="AG642" s="32" t="s">
        <v>587</v>
      </c>
      <c r="AJ642" s="24"/>
      <c r="AK642" s="24"/>
      <c r="AL642" s="24"/>
      <c r="AM642" s="24"/>
    </row>
    <row r="643" spans="1:39" hidden="1" x14ac:dyDescent="0.25">
      <c r="A643" s="34">
        <v>80536911</v>
      </c>
      <c r="B643" s="33">
        <v>1250254332</v>
      </c>
      <c r="C643" s="33" t="s">
        <v>588</v>
      </c>
      <c r="D643" s="15">
        <f>VLOOKUP(C643,[1]CC!D$3:P$20,12,0)</f>
        <v>44639</v>
      </c>
      <c r="E643" s="16" t="str">
        <f>VLOOKUP(A643,[2]ImportationMaterialProgrammingE!B$3:C$1048576,2,0)</f>
        <v xml:space="preserve">540202436 </v>
      </c>
      <c r="F643" s="40">
        <v>540202436</v>
      </c>
      <c r="I643" s="17" t="e">
        <f>#N/A</f>
        <v>#N/A</v>
      </c>
      <c r="J643" s="15" t="str">
        <f>IF(VLOOKUP(A643,[2]ImportationMaterialProgrammingE!B$4:U$1048576,20,0)=0,"",VLOOKUP(A643,[2]ImportationMaterialProgrammingE!B$4:U$1048576,20,0))</f>
        <v>28/03/2022</v>
      </c>
      <c r="K643" s="15" t="s">
        <v>632</v>
      </c>
      <c r="L643" s="15" t="str">
        <f>IF(VLOOKUP(A643,[2]ImportationMaterialProgrammingE!B$3:Y$1048576,24,0)&lt;&gt;"","Sim","Não")</f>
        <v>Não</v>
      </c>
      <c r="M643" s="15" t="str">
        <f>IF(VLOOKUP(A643,[2]ImportationMaterialProgrammingE!B:X,23,0)="DTA TRANSP",VLOOKUP(A643,[2]ImportationMaterialProgrammingE!B:V,21,0),"")</f>
        <v/>
      </c>
      <c r="N643" s="15" t="str">
        <f>IF(VLOOKUP(A643,[2]ImportationMaterialProgrammingE!B:Y,24,0)=0,"",VLOOKUP(A643,[2]ImportationMaterialProgrammingE!B:Y,24,0))</f>
        <v/>
      </c>
      <c r="P643" s="3" t="e">
        <f>#N/A</f>
        <v>#N/A</v>
      </c>
      <c r="S643" s="16" t="str">
        <f>VLOOKUP(A643,[2]ImportationMaterialProgrammingE!B:AN,39,0)</f>
        <v xml:space="preserve">          </v>
      </c>
      <c r="T643" s="22" t="str">
        <f>VLOOKUP(F643,[3]Relatório!$A$1:$AK$65536,29,0)</f>
        <v/>
      </c>
      <c r="U643" s="22" t="s">
        <v>587</v>
      </c>
      <c r="V643" s="17" t="str">
        <f>VLOOKUP(A643,[2]ImportationMaterialProgrammingE!B:F,5,0)</f>
        <v/>
      </c>
      <c r="W643" s="22" t="str">
        <f>VLOOKUP(F643,[3]Relatório!$A$1:$AK$65536,33,0)</f>
        <v/>
      </c>
      <c r="X643" s="1" t="s">
        <v>587</v>
      </c>
      <c r="Y643" s="18" t="e">
        <f>#N/A</f>
        <v>#N/A</v>
      </c>
      <c r="AB643" s="15" t="str">
        <f>VLOOKUP(A643,[2]ImportationMaterialProgrammingE!B:X,23,0)</f>
        <v>SBL</v>
      </c>
      <c r="AC643" s="1" t="str">
        <f>IF(AB643="DTA TRANSP","",VLOOKUP(A643,[2]ImportationMaterialProgrammingE!$B:$V,21,0))</f>
        <v/>
      </c>
      <c r="AD643" s="1" t="s">
        <v>587</v>
      </c>
      <c r="AE643" s="1" t="e">
        <f>#N/A</f>
        <v>#N/A</v>
      </c>
      <c r="AF643" s="22" t="str">
        <f>VLOOKUP(F643,[3]Relatório!$A$1:$AK$65536,36,0)</f>
        <v/>
      </c>
      <c r="AG643" s="32" t="s">
        <v>587</v>
      </c>
      <c r="AJ643" s="24"/>
      <c r="AK643" s="24"/>
      <c r="AL643" s="24"/>
      <c r="AM643" s="24"/>
    </row>
    <row r="644" spans="1:39" hidden="1" x14ac:dyDescent="0.25">
      <c r="A644" s="34">
        <v>80536912</v>
      </c>
      <c r="B644" s="33">
        <v>1250254334</v>
      </c>
      <c r="C644" s="33" t="s">
        <v>588</v>
      </c>
      <c r="D644" s="15">
        <f>VLOOKUP(C644,[1]CC!D$3:P$20,12,0)</f>
        <v>44639</v>
      </c>
      <c r="E644" s="16" t="str">
        <f>VLOOKUP(A644,[2]ImportationMaterialProgrammingE!B$3:C$1048576,2,0)</f>
        <v xml:space="preserve">540202312 </v>
      </c>
      <c r="F644" s="40">
        <v>540202312</v>
      </c>
      <c r="I644" s="17" t="e">
        <f>#N/A</f>
        <v>#N/A</v>
      </c>
      <c r="J644" s="15" t="str">
        <f>IF(VLOOKUP(A644,[2]ImportationMaterialProgrammingE!B$4:U$1048576,20,0)=0,"",VLOOKUP(A644,[2]ImportationMaterialProgrammingE!B$4:U$1048576,20,0))</f>
        <v/>
      </c>
      <c r="K644" s="15" t="s">
        <v>587</v>
      </c>
      <c r="L644" s="15" t="str">
        <f>IF(VLOOKUP(A644,[2]ImportationMaterialProgrammingE!B$3:Y$1048576,24,0)&lt;&gt;"","Sim","Não")</f>
        <v>Não</v>
      </c>
      <c r="M644" s="15" t="str">
        <f>IF(VLOOKUP(A644,[2]ImportationMaterialProgrammingE!B:X,23,0)="DTA TRANSP",VLOOKUP(A644,[2]ImportationMaterialProgrammingE!B:V,21,0),"")</f>
        <v>22/03/2022</v>
      </c>
      <c r="N644" s="15" t="str">
        <f>IF(VLOOKUP(A644,[2]ImportationMaterialProgrammingE!B:Y,24,0)=0,"",VLOOKUP(A644,[2]ImportationMaterialProgrammingE!B:Y,24,0))</f>
        <v/>
      </c>
      <c r="P644" s="3" t="e">
        <f>#N/A</f>
        <v>#N/A</v>
      </c>
      <c r="S644" s="16" t="str">
        <f>VLOOKUP(A644,[2]ImportationMaterialProgrammingE!B:AN,39,0)</f>
        <v xml:space="preserve">          </v>
      </c>
      <c r="T644" s="22" t="str">
        <f>VLOOKUP(F644,[3]Relatório!$A$1:$AK$65536,29,0)</f>
        <v/>
      </c>
      <c r="U644" s="22" t="s">
        <v>587</v>
      </c>
      <c r="V644" s="17" t="str">
        <f>VLOOKUP(A644,[2]ImportationMaterialProgrammingE!B:F,5,0)</f>
        <v/>
      </c>
      <c r="W644" s="22" t="str">
        <f>VLOOKUP(F644,[3]Relatório!$A$1:$AK$65536,33,0)</f>
        <v/>
      </c>
      <c r="X644" s="1" t="s">
        <v>587</v>
      </c>
      <c r="Y644" s="18" t="e">
        <f>#N/A</f>
        <v>#N/A</v>
      </c>
      <c r="AB644" s="15" t="str">
        <f>VLOOKUP(A644,[2]ImportationMaterialProgrammingE!B:X,23,0)</f>
        <v>DTA TRANSP</v>
      </c>
      <c r="AC644" s="1" t="str">
        <f>IF(AB644="DTA TRANSP","",VLOOKUP(A644,[2]ImportationMaterialProgrammingE!$B:$V,21,0))</f>
        <v/>
      </c>
      <c r="AD644" s="1" t="s">
        <v>587</v>
      </c>
      <c r="AE644" s="1" t="e">
        <f>#N/A</f>
        <v>#N/A</v>
      </c>
      <c r="AF644" s="22" t="str">
        <f>VLOOKUP(F644,[3]Relatório!$A$1:$AK$65536,36,0)</f>
        <v/>
      </c>
      <c r="AG644" s="32" t="s">
        <v>587</v>
      </c>
      <c r="AJ644" s="24"/>
      <c r="AK644" s="24"/>
      <c r="AL644" s="24"/>
      <c r="AM644" s="24"/>
    </row>
    <row r="645" spans="1:39" hidden="1" x14ac:dyDescent="0.25">
      <c r="A645" s="34">
        <v>80536913</v>
      </c>
      <c r="B645" s="33">
        <v>1250254333</v>
      </c>
      <c r="C645" s="33" t="s">
        <v>588</v>
      </c>
      <c r="D645" s="15">
        <f>VLOOKUP(C645,[1]CC!D$3:P$20,12,0)</f>
        <v>44639</v>
      </c>
      <c r="E645" s="16" t="str">
        <f>VLOOKUP(A645,[2]ImportationMaterialProgrammingE!B$3:C$1048576,2,0)</f>
        <v xml:space="preserve">540202313 </v>
      </c>
      <c r="F645" s="40">
        <v>540202313</v>
      </c>
      <c r="I645" s="17" t="e">
        <f>#N/A</f>
        <v>#N/A</v>
      </c>
      <c r="J645" s="15" t="str">
        <f>IF(VLOOKUP(A645,[2]ImportationMaterialProgrammingE!B$4:U$1048576,20,0)=0,"",VLOOKUP(A645,[2]ImportationMaterialProgrammingE!B$4:U$1048576,20,0))</f>
        <v/>
      </c>
      <c r="K645" s="15" t="s">
        <v>587</v>
      </c>
      <c r="L645" s="15" t="str">
        <f>IF(VLOOKUP(A645,[2]ImportationMaterialProgrammingE!B$3:Y$1048576,24,0)&lt;&gt;"","Sim","Não")</f>
        <v>Não</v>
      </c>
      <c r="M645" s="15" t="str">
        <f>IF(VLOOKUP(A645,[2]ImportationMaterialProgrammingE!B:X,23,0)="DTA TRANSP",VLOOKUP(A645,[2]ImportationMaterialProgrammingE!B:V,21,0),"")</f>
        <v>22/03/2022</v>
      </c>
      <c r="N645" s="15" t="str">
        <f>IF(VLOOKUP(A645,[2]ImportationMaterialProgrammingE!B:Y,24,0)=0,"",VLOOKUP(A645,[2]ImportationMaterialProgrammingE!B:Y,24,0))</f>
        <v/>
      </c>
      <c r="P645" s="3" t="e">
        <f>#N/A</f>
        <v>#N/A</v>
      </c>
      <c r="S645" s="16" t="str">
        <f>VLOOKUP(A645,[2]ImportationMaterialProgrammingE!B:AN,39,0)</f>
        <v xml:space="preserve">          </v>
      </c>
      <c r="T645" s="22" t="str">
        <f>VLOOKUP(F645,[3]Relatório!$A$1:$AK$65536,29,0)</f>
        <v/>
      </c>
      <c r="U645" s="22" t="s">
        <v>587</v>
      </c>
      <c r="V645" s="17" t="str">
        <f>VLOOKUP(A645,[2]ImportationMaterialProgrammingE!B:F,5,0)</f>
        <v/>
      </c>
      <c r="W645" s="22" t="str">
        <f>VLOOKUP(F645,[3]Relatório!$A$1:$AK$65536,33,0)</f>
        <v/>
      </c>
      <c r="X645" s="1" t="s">
        <v>587</v>
      </c>
      <c r="Y645" s="18" t="e">
        <f>#N/A</f>
        <v>#N/A</v>
      </c>
      <c r="AB645" s="15" t="str">
        <f>VLOOKUP(A645,[2]ImportationMaterialProgrammingE!B:X,23,0)</f>
        <v>DTA TRANSP</v>
      </c>
      <c r="AC645" s="1" t="str">
        <f>IF(AB645="DTA TRANSP","",VLOOKUP(A645,[2]ImportationMaterialProgrammingE!$B:$V,21,0))</f>
        <v/>
      </c>
      <c r="AD645" s="1" t="s">
        <v>587</v>
      </c>
      <c r="AE645" s="1" t="e">
        <f>#N/A</f>
        <v>#N/A</v>
      </c>
      <c r="AF645" s="22" t="str">
        <f>VLOOKUP(F645,[3]Relatório!$A$1:$AK$65536,36,0)</f>
        <v/>
      </c>
      <c r="AG645" s="32" t="s">
        <v>587</v>
      </c>
      <c r="AJ645" s="24"/>
      <c r="AK645" s="24"/>
      <c r="AL645" s="24"/>
      <c r="AM645" s="24"/>
    </row>
    <row r="646" spans="1:39" hidden="1" x14ac:dyDescent="0.25">
      <c r="A646" s="34">
        <v>80536916</v>
      </c>
      <c r="B646" s="33">
        <v>1250254335</v>
      </c>
      <c r="C646" s="33" t="s">
        <v>588</v>
      </c>
      <c r="D646" s="15">
        <f>VLOOKUP(C646,[1]CC!D$3:P$20,12,0)</f>
        <v>44639</v>
      </c>
      <c r="E646" s="16" t="str">
        <f>VLOOKUP(A646,[2]ImportationMaterialProgrammingE!B$3:C$1048576,2,0)</f>
        <v xml:space="preserve">540202431 </v>
      </c>
      <c r="F646" s="40">
        <v>540202431</v>
      </c>
      <c r="I646" s="17" t="e">
        <f>#N/A</f>
        <v>#N/A</v>
      </c>
      <c r="J646" s="15" t="str">
        <f>IF(VLOOKUP(A646,[2]ImportationMaterialProgrammingE!B$4:U$1048576,20,0)=0,"",VLOOKUP(A646,[2]ImportationMaterialProgrammingE!B$4:U$1048576,20,0))</f>
        <v>23/03/2022</v>
      </c>
      <c r="K646" s="15" t="s">
        <v>626</v>
      </c>
      <c r="L646" s="15" t="str">
        <f>IF(VLOOKUP(A646,[2]ImportationMaterialProgrammingE!B$3:Y$1048576,24,0)&lt;&gt;"","Sim","Não")</f>
        <v>Não</v>
      </c>
      <c r="M646" s="15" t="str">
        <f>IF(VLOOKUP(A646,[2]ImportationMaterialProgrammingE!B:X,23,0)="DTA TRANSP",VLOOKUP(A646,[2]ImportationMaterialProgrammingE!B:V,21,0),"")</f>
        <v/>
      </c>
      <c r="N646" s="15" t="str">
        <f>IF(VLOOKUP(A646,[2]ImportationMaterialProgrammingE!B:Y,24,0)=0,"",VLOOKUP(A646,[2]ImportationMaterialProgrammingE!B:Y,24,0))</f>
        <v/>
      </c>
      <c r="P646" s="3" t="e">
        <f>#N/A</f>
        <v>#N/A</v>
      </c>
      <c r="S646" s="16" t="str">
        <f>VLOOKUP(A646,[2]ImportationMaterialProgrammingE!B:AN,39,0)</f>
        <v xml:space="preserve">          </v>
      </c>
      <c r="T646" s="22" t="str">
        <f>VLOOKUP(F646,[3]Relatório!$A$1:$AK$65536,29,0)</f>
        <v/>
      </c>
      <c r="U646" s="22" t="s">
        <v>587</v>
      </c>
      <c r="V646" s="17" t="str">
        <f>VLOOKUP(A646,[2]ImportationMaterialProgrammingE!B:F,5,0)</f>
        <v/>
      </c>
      <c r="W646" s="22" t="str">
        <f>VLOOKUP(F646,[3]Relatório!$A$1:$AK$65536,33,0)</f>
        <v/>
      </c>
      <c r="X646" s="1" t="s">
        <v>587</v>
      </c>
      <c r="Y646" s="18" t="e">
        <f>#N/A</f>
        <v>#N/A</v>
      </c>
      <c r="AB646" s="15" t="str">
        <f>VLOOKUP(A646,[2]ImportationMaterialProgrammingE!B:X,23,0)</f>
        <v/>
      </c>
      <c r="AC646" s="1" t="str">
        <f>IF(AB646="DTA TRANSP","",VLOOKUP(A646,[2]ImportationMaterialProgrammingE!$B:$V,21,0))</f>
        <v/>
      </c>
      <c r="AD646" s="1" t="s">
        <v>587</v>
      </c>
      <c r="AE646" s="1" t="e">
        <f>#N/A</f>
        <v>#N/A</v>
      </c>
      <c r="AF646" s="22" t="str">
        <f>VLOOKUP(F646,[3]Relatório!$A$1:$AK$65536,36,0)</f>
        <v/>
      </c>
      <c r="AG646" s="32" t="s">
        <v>587</v>
      </c>
      <c r="AJ646" s="24"/>
      <c r="AK646" s="24"/>
      <c r="AL646" s="24"/>
      <c r="AM646" s="24"/>
    </row>
    <row r="647" spans="1:39" hidden="1" x14ac:dyDescent="0.25">
      <c r="A647" s="34">
        <v>80536919</v>
      </c>
      <c r="B647" s="33">
        <v>1250254340</v>
      </c>
      <c r="C647" s="33" t="s">
        <v>588</v>
      </c>
      <c r="D647" s="15">
        <f>VLOOKUP(C647,[1]CC!D$3:P$20,12,0)</f>
        <v>44639</v>
      </c>
      <c r="E647" s="16" t="str">
        <f>VLOOKUP(A647,[2]ImportationMaterialProgrammingE!B$3:C$1048576,2,0)</f>
        <v xml:space="preserve">540202314 </v>
      </c>
      <c r="F647" s="40">
        <v>540202314</v>
      </c>
      <c r="I647" s="17" t="e">
        <f>#N/A</f>
        <v>#N/A</v>
      </c>
      <c r="J647" s="15" t="str">
        <f>IF(VLOOKUP(A647,[2]ImportationMaterialProgrammingE!B$4:U$1048576,20,0)=0,"",VLOOKUP(A647,[2]ImportationMaterialProgrammingE!B$4:U$1048576,20,0))</f>
        <v/>
      </c>
      <c r="K647" s="15" t="s">
        <v>587</v>
      </c>
      <c r="L647" s="15" t="str">
        <f>IF(VLOOKUP(A647,[2]ImportationMaterialProgrammingE!B$3:Y$1048576,24,0)&lt;&gt;"","Sim","Não")</f>
        <v>Não</v>
      </c>
      <c r="M647" s="15" t="str">
        <f>IF(VLOOKUP(A647,[2]ImportationMaterialProgrammingE!B:X,23,0)="DTA TRANSP",VLOOKUP(A647,[2]ImportationMaterialProgrammingE!B:V,21,0),"")</f>
        <v>22/03/2022</v>
      </c>
      <c r="N647" s="15" t="str">
        <f>IF(VLOOKUP(A647,[2]ImportationMaterialProgrammingE!B:Y,24,0)=0,"",VLOOKUP(A647,[2]ImportationMaterialProgrammingE!B:Y,24,0))</f>
        <v/>
      </c>
      <c r="P647" s="3" t="e">
        <f>#N/A</f>
        <v>#N/A</v>
      </c>
      <c r="S647" s="16" t="str">
        <f>VLOOKUP(A647,[2]ImportationMaterialProgrammingE!B:AN,39,0)</f>
        <v xml:space="preserve">          </v>
      </c>
      <c r="T647" s="22" t="str">
        <f>VLOOKUP(F647,[3]Relatório!$A$1:$AK$65536,29,0)</f>
        <v/>
      </c>
      <c r="U647" s="22" t="s">
        <v>587</v>
      </c>
      <c r="V647" s="17" t="str">
        <f>VLOOKUP(A647,[2]ImportationMaterialProgrammingE!B:F,5,0)</f>
        <v/>
      </c>
      <c r="W647" s="22" t="str">
        <f>VLOOKUP(F647,[3]Relatório!$A$1:$AK$65536,33,0)</f>
        <v/>
      </c>
      <c r="X647" s="1" t="s">
        <v>587</v>
      </c>
      <c r="Y647" s="18" t="e">
        <f>#N/A</f>
        <v>#N/A</v>
      </c>
      <c r="AB647" s="15" t="str">
        <f>VLOOKUP(A647,[2]ImportationMaterialProgrammingE!B:X,23,0)</f>
        <v>DTA TRANSP</v>
      </c>
      <c r="AC647" s="1" t="str">
        <f>IF(AB647="DTA TRANSP","",VLOOKUP(A647,[2]ImportationMaterialProgrammingE!$B:$V,21,0))</f>
        <v/>
      </c>
      <c r="AD647" s="1" t="s">
        <v>587</v>
      </c>
      <c r="AE647" s="1" t="e">
        <f>#N/A</f>
        <v>#N/A</v>
      </c>
      <c r="AF647" s="22" t="str">
        <f>VLOOKUP(F647,[3]Relatório!$A$1:$AK$65536,36,0)</f>
        <v/>
      </c>
      <c r="AG647" s="32" t="s">
        <v>587</v>
      </c>
      <c r="AJ647" s="24"/>
      <c r="AK647" s="24"/>
      <c r="AL647" s="24"/>
      <c r="AM647" s="24"/>
    </row>
    <row r="648" spans="1:39" hidden="1" x14ac:dyDescent="0.25">
      <c r="A648" s="34">
        <v>80536920</v>
      </c>
      <c r="B648" s="33">
        <v>1250254336</v>
      </c>
      <c r="C648" s="33" t="s">
        <v>588</v>
      </c>
      <c r="D648" s="15">
        <f>VLOOKUP(C648,[1]CC!D$3:P$20,12,0)</f>
        <v>44639</v>
      </c>
      <c r="E648" s="16" t="str">
        <f>VLOOKUP(A648,[2]ImportationMaterialProgrammingE!B$3:C$1048576,2,0)</f>
        <v xml:space="preserve">540202316 </v>
      </c>
      <c r="F648" s="40">
        <v>540202316</v>
      </c>
      <c r="I648" s="17" t="e">
        <f>#N/A</f>
        <v>#N/A</v>
      </c>
      <c r="J648" s="15" t="str">
        <f>IF(VLOOKUP(A648,[2]ImportationMaterialProgrammingE!B$4:U$1048576,20,0)=0,"",VLOOKUP(A648,[2]ImportationMaterialProgrammingE!B$4:U$1048576,20,0))</f>
        <v/>
      </c>
      <c r="K648" s="15" t="s">
        <v>587</v>
      </c>
      <c r="L648" s="15" t="str">
        <f>IF(VLOOKUP(A648,[2]ImportationMaterialProgrammingE!B$3:Y$1048576,24,0)&lt;&gt;"","Sim","Não")</f>
        <v>Não</v>
      </c>
      <c r="M648" s="15" t="str">
        <f>IF(VLOOKUP(A648,[2]ImportationMaterialProgrammingE!B:X,23,0)="DTA TRANSP",VLOOKUP(A648,[2]ImportationMaterialProgrammingE!B:V,21,0),"")</f>
        <v>22/03/2022</v>
      </c>
      <c r="N648" s="15" t="str">
        <f>IF(VLOOKUP(A648,[2]ImportationMaterialProgrammingE!B:Y,24,0)=0,"",VLOOKUP(A648,[2]ImportationMaterialProgrammingE!B:Y,24,0))</f>
        <v/>
      </c>
      <c r="P648" s="3" t="e">
        <f>#N/A</f>
        <v>#N/A</v>
      </c>
      <c r="S648" s="16" t="str">
        <f>VLOOKUP(A648,[2]ImportationMaterialProgrammingE!B:AN,39,0)</f>
        <v xml:space="preserve">          </v>
      </c>
      <c r="T648" s="22" t="str">
        <f>VLOOKUP(F648,[3]Relatório!$A$1:$AK$65536,29,0)</f>
        <v/>
      </c>
      <c r="U648" s="22" t="s">
        <v>587</v>
      </c>
      <c r="V648" s="17" t="str">
        <f>VLOOKUP(A648,[2]ImportationMaterialProgrammingE!B:F,5,0)</f>
        <v/>
      </c>
      <c r="W648" s="22" t="str">
        <f>VLOOKUP(F648,[3]Relatório!$A$1:$AK$65536,33,0)</f>
        <v/>
      </c>
      <c r="X648" s="1" t="s">
        <v>587</v>
      </c>
      <c r="Y648" s="18" t="e">
        <f>#N/A</f>
        <v>#N/A</v>
      </c>
      <c r="AB648" s="15" t="str">
        <f>VLOOKUP(A648,[2]ImportationMaterialProgrammingE!B:X,23,0)</f>
        <v>DTA TRANSP</v>
      </c>
      <c r="AC648" s="1" t="str">
        <f>IF(AB648="DTA TRANSP","",VLOOKUP(A648,[2]ImportationMaterialProgrammingE!$B:$V,21,0))</f>
        <v/>
      </c>
      <c r="AD648" s="1" t="s">
        <v>587</v>
      </c>
      <c r="AE648" s="1" t="e">
        <f>#N/A</f>
        <v>#N/A</v>
      </c>
      <c r="AF648" s="22" t="str">
        <f>VLOOKUP(F648,[3]Relatório!$A$1:$AK$65536,36,0)</f>
        <v/>
      </c>
      <c r="AG648" s="32" t="s">
        <v>587</v>
      </c>
      <c r="AJ648" s="24"/>
      <c r="AK648" s="24"/>
      <c r="AL648" s="24"/>
      <c r="AM648" s="24"/>
    </row>
    <row r="649" spans="1:39" hidden="1" x14ac:dyDescent="0.25">
      <c r="A649" s="34">
        <v>80536923</v>
      </c>
      <c r="B649" s="33">
        <v>1250254427</v>
      </c>
      <c r="C649" s="33" t="s">
        <v>588</v>
      </c>
      <c r="D649" s="15">
        <f>VLOOKUP(C649,[1]CC!D$3:P$20,12,0)</f>
        <v>44639</v>
      </c>
      <c r="E649" s="16" t="str">
        <f>VLOOKUP(A649,[2]ImportationMaterialProgrammingE!B$3:C$1048576,2,0)</f>
        <v xml:space="preserve">540202315 </v>
      </c>
      <c r="F649" s="40">
        <v>540202315</v>
      </c>
      <c r="I649" s="17" t="e">
        <f>#N/A</f>
        <v>#N/A</v>
      </c>
      <c r="J649" s="15" t="str">
        <f>IF(VLOOKUP(A649,[2]ImportationMaterialProgrammingE!B$4:U$1048576,20,0)=0,"",VLOOKUP(A649,[2]ImportationMaterialProgrammingE!B$4:U$1048576,20,0))</f>
        <v/>
      </c>
      <c r="K649" s="15" t="s">
        <v>587</v>
      </c>
      <c r="L649" s="15" t="str">
        <f>IF(VLOOKUP(A649,[2]ImportationMaterialProgrammingE!B$3:Y$1048576,24,0)&lt;&gt;"","Sim","Não")</f>
        <v>Não</v>
      </c>
      <c r="M649" s="15" t="str">
        <f>IF(VLOOKUP(A649,[2]ImportationMaterialProgrammingE!B:X,23,0)="DTA TRANSP",VLOOKUP(A649,[2]ImportationMaterialProgrammingE!B:V,21,0),"")</f>
        <v>22/03/2022</v>
      </c>
      <c r="N649" s="15" t="str">
        <f>IF(VLOOKUP(A649,[2]ImportationMaterialProgrammingE!B:Y,24,0)=0,"",VLOOKUP(A649,[2]ImportationMaterialProgrammingE!B:Y,24,0))</f>
        <v/>
      </c>
      <c r="P649" s="3" t="e">
        <f>#N/A</f>
        <v>#N/A</v>
      </c>
      <c r="S649" s="16" t="str">
        <f>VLOOKUP(A649,[2]ImportationMaterialProgrammingE!B:AN,39,0)</f>
        <v xml:space="preserve">          </v>
      </c>
      <c r="T649" s="22" t="str">
        <f>VLOOKUP(F649,[3]Relatório!$A$1:$AK$65536,29,0)</f>
        <v/>
      </c>
      <c r="U649" s="22" t="s">
        <v>587</v>
      </c>
      <c r="V649" s="17" t="str">
        <f>VLOOKUP(A649,[2]ImportationMaterialProgrammingE!B:F,5,0)</f>
        <v/>
      </c>
      <c r="W649" s="22" t="str">
        <f>VLOOKUP(F649,[3]Relatório!$A$1:$AK$65536,33,0)</f>
        <v/>
      </c>
      <c r="X649" s="1" t="s">
        <v>587</v>
      </c>
      <c r="Y649" s="18" t="e">
        <f>#N/A</f>
        <v>#N/A</v>
      </c>
      <c r="AB649" s="15" t="str">
        <f>VLOOKUP(A649,[2]ImportationMaterialProgrammingE!B:X,23,0)</f>
        <v>DTA TRANSP</v>
      </c>
      <c r="AC649" s="1" t="str">
        <f>IF(AB649="DTA TRANSP","",VLOOKUP(A649,[2]ImportationMaterialProgrammingE!$B:$V,21,0))</f>
        <v/>
      </c>
      <c r="AD649" s="1" t="s">
        <v>587</v>
      </c>
      <c r="AE649" s="1" t="e">
        <f>#N/A</f>
        <v>#N/A</v>
      </c>
      <c r="AF649" s="22" t="str">
        <f>VLOOKUP(F649,[3]Relatório!$A$1:$AK$65536,36,0)</f>
        <v/>
      </c>
      <c r="AG649" s="32" t="s">
        <v>587</v>
      </c>
      <c r="AJ649" s="24"/>
      <c r="AK649" s="24"/>
      <c r="AL649" s="24"/>
      <c r="AM649" s="24"/>
    </row>
    <row r="650" spans="1:39" x14ac:dyDescent="0.25">
      <c r="A650" s="34">
        <v>80536925</v>
      </c>
      <c r="B650" s="33">
        <v>1250254338</v>
      </c>
      <c r="C650" s="33" t="s">
        <v>588</v>
      </c>
      <c r="D650" s="15">
        <f>VLOOKUP(C650,[1]CC!D$3:P$20,12,0)</f>
        <v>44639</v>
      </c>
      <c r="E650" s="16" t="str">
        <f>VLOOKUP(A650,[2]ImportationMaterialProgrammingE!B$3:C$1048576,2,0)</f>
        <v xml:space="preserve">540202369 </v>
      </c>
      <c r="F650" s="40">
        <v>540202369</v>
      </c>
      <c r="I650" s="17" t="e">
        <f>#N/A</f>
        <v>#N/A</v>
      </c>
      <c r="J650" s="15" t="str">
        <f>IF(VLOOKUP(A650,[2]ImportationMaterialProgrammingE!B$4:U$1048576,20,0)=0,"",VLOOKUP(A650,[2]ImportationMaterialProgrammingE!B$4:U$1048576,20,0))</f>
        <v>22/03/2022</v>
      </c>
      <c r="K650" s="15" t="s">
        <v>605</v>
      </c>
      <c r="L650" s="15" t="str">
        <f>IF(VLOOKUP(A650,[2]ImportationMaterialProgrammingE!B$3:Y$1048576,24,0)&lt;&gt;"","Sim","Não")</f>
        <v>Não</v>
      </c>
      <c r="M650" s="15" t="str">
        <f>IF(VLOOKUP(A650,[2]ImportationMaterialProgrammingE!B:X,23,0)="DTA TRANSP",VLOOKUP(A650,[2]ImportationMaterialProgrammingE!B:V,21,0),"")</f>
        <v/>
      </c>
      <c r="N650" s="15" t="str">
        <f>IF(VLOOKUP(A650,[2]ImportationMaterialProgrammingE!B:Y,24,0)=0,"",VLOOKUP(A650,[2]ImportationMaterialProgrammingE!B:Y,24,0))</f>
        <v/>
      </c>
      <c r="P650" s="3" t="e">
        <f>#N/A</f>
        <v>#N/A</v>
      </c>
      <c r="S650" s="16" t="str">
        <f>VLOOKUP(A650,[2]ImportationMaterialProgrammingE!B:AN,39,0)</f>
        <v xml:space="preserve">          </v>
      </c>
      <c r="T650" s="22">
        <f>VLOOKUP(F650,[3]Relatório!$A$1:$AK$65536,29,0)</f>
        <v>44641</v>
      </c>
      <c r="U650" s="22">
        <v>44641</v>
      </c>
      <c r="V650" s="17" t="str">
        <f>VLOOKUP(A650,[2]ImportationMaterialProgrammingE!B:F,5,0)</f>
        <v/>
      </c>
      <c r="W650" s="22">
        <f>VLOOKUP(F650,[3]Relatório!$A$1:$AK$65536,33,0)</f>
        <v>44642</v>
      </c>
      <c r="X650" s="1">
        <v>44642</v>
      </c>
      <c r="Y650" s="18" t="e">
        <f>#N/A</f>
        <v>#N/A</v>
      </c>
      <c r="AB650" s="15" t="str">
        <f>VLOOKUP(A650,[2]ImportationMaterialProgrammingE!B:X,23,0)</f>
        <v/>
      </c>
      <c r="AC650" s="1" t="str">
        <f>IF(AB650="DTA TRANSP","",VLOOKUP(A650,[2]ImportationMaterialProgrammingE!$B:$V,21,0))</f>
        <v/>
      </c>
      <c r="AD650" s="1" t="s">
        <v>587</v>
      </c>
      <c r="AE650" s="1" t="e">
        <f>#N/A</f>
        <v>#N/A</v>
      </c>
      <c r="AF650" s="22">
        <f>VLOOKUP(F650,[3]Relatório!$A$1:$AK$65536,36,0)</f>
        <v>44642</v>
      </c>
      <c r="AG650" s="32">
        <v>44642</v>
      </c>
      <c r="AJ650" s="24"/>
      <c r="AK650" s="24"/>
      <c r="AL650" s="24"/>
      <c r="AM650" s="24"/>
    </row>
    <row r="651" spans="1:39" hidden="1" x14ac:dyDescent="0.25">
      <c r="A651" s="34">
        <v>80536926</v>
      </c>
      <c r="B651" s="33">
        <v>1250254337</v>
      </c>
      <c r="C651" s="33" t="s">
        <v>588</v>
      </c>
      <c r="D651" s="15">
        <f>VLOOKUP(C651,[1]CC!D$3:P$20,12,0)</f>
        <v>44639</v>
      </c>
      <c r="E651" s="16" t="str">
        <f>VLOOKUP(A651,[2]ImportationMaterialProgrammingE!B$3:C$1048576,2,0)</f>
        <v xml:space="preserve">540202317 </v>
      </c>
      <c r="F651" s="40">
        <v>540202317</v>
      </c>
      <c r="I651" s="17" t="e">
        <f>#N/A</f>
        <v>#N/A</v>
      </c>
      <c r="J651" s="15" t="str">
        <f>IF(VLOOKUP(A651,[2]ImportationMaterialProgrammingE!B$4:U$1048576,20,0)=0,"",VLOOKUP(A651,[2]ImportationMaterialProgrammingE!B$4:U$1048576,20,0))</f>
        <v/>
      </c>
      <c r="K651" s="15" t="s">
        <v>587</v>
      </c>
      <c r="L651" s="15" t="str">
        <f>IF(VLOOKUP(A651,[2]ImportationMaterialProgrammingE!B$3:Y$1048576,24,0)&lt;&gt;"","Sim","Não")</f>
        <v>Não</v>
      </c>
      <c r="M651" s="15" t="str">
        <f>IF(VLOOKUP(A651,[2]ImportationMaterialProgrammingE!B:X,23,0)="DTA TRANSP",VLOOKUP(A651,[2]ImportationMaterialProgrammingE!B:V,21,0),"")</f>
        <v>22/03/2022</v>
      </c>
      <c r="N651" s="15" t="str">
        <f>IF(VLOOKUP(A651,[2]ImportationMaterialProgrammingE!B:Y,24,0)=0,"",VLOOKUP(A651,[2]ImportationMaterialProgrammingE!B:Y,24,0))</f>
        <v/>
      </c>
      <c r="P651" s="3" t="e">
        <f>#N/A</f>
        <v>#N/A</v>
      </c>
      <c r="S651" s="16" t="str">
        <f>VLOOKUP(A651,[2]ImportationMaterialProgrammingE!B:AN,39,0)</f>
        <v xml:space="preserve">          </v>
      </c>
      <c r="T651" s="22" t="str">
        <f>VLOOKUP(F651,[3]Relatório!$A$1:$AK$65536,29,0)</f>
        <v/>
      </c>
      <c r="U651" s="22" t="s">
        <v>587</v>
      </c>
      <c r="V651" s="17" t="str">
        <f>VLOOKUP(A651,[2]ImportationMaterialProgrammingE!B:F,5,0)</f>
        <v/>
      </c>
      <c r="W651" s="22" t="str">
        <f>VLOOKUP(F651,[3]Relatório!$A$1:$AK$65536,33,0)</f>
        <v/>
      </c>
      <c r="X651" s="1" t="s">
        <v>587</v>
      </c>
      <c r="Y651" s="18" t="e">
        <f>#N/A</f>
        <v>#N/A</v>
      </c>
      <c r="AB651" s="15" t="str">
        <f>VLOOKUP(A651,[2]ImportationMaterialProgrammingE!B:X,23,0)</f>
        <v>DTA TRANSP</v>
      </c>
      <c r="AC651" s="1" t="str">
        <f>IF(AB651="DTA TRANSP","",VLOOKUP(A651,[2]ImportationMaterialProgrammingE!$B:$V,21,0))</f>
        <v/>
      </c>
      <c r="AD651" s="1" t="s">
        <v>587</v>
      </c>
      <c r="AE651" s="1" t="e">
        <f>#N/A</f>
        <v>#N/A</v>
      </c>
      <c r="AF651" s="22" t="str">
        <f>VLOOKUP(F651,[3]Relatório!$A$1:$AK$65536,36,0)</f>
        <v/>
      </c>
      <c r="AG651" s="32" t="s">
        <v>587</v>
      </c>
      <c r="AJ651" s="24"/>
      <c r="AK651" s="24"/>
      <c r="AL651" s="24"/>
      <c r="AM651" s="24"/>
    </row>
    <row r="652" spans="1:39" hidden="1" x14ac:dyDescent="0.25">
      <c r="A652" s="34">
        <v>80536927</v>
      </c>
      <c r="B652" s="33">
        <v>1250254339</v>
      </c>
      <c r="C652" s="33" t="s">
        <v>588</v>
      </c>
      <c r="D652" s="15">
        <f>VLOOKUP(C652,[1]CC!D$3:P$20,12,0)</f>
        <v>44639</v>
      </c>
      <c r="E652" s="16" t="str">
        <f>VLOOKUP(A652,[2]ImportationMaterialProgrammingE!B$3:C$1048576,2,0)</f>
        <v xml:space="preserve">540202318 </v>
      </c>
      <c r="F652" s="40">
        <v>540202318</v>
      </c>
      <c r="I652" s="17" t="e">
        <f>#N/A</f>
        <v>#N/A</v>
      </c>
      <c r="J652" s="15" t="str">
        <f>IF(VLOOKUP(A652,[2]ImportationMaterialProgrammingE!B$4:U$1048576,20,0)=0,"",VLOOKUP(A652,[2]ImportationMaterialProgrammingE!B$4:U$1048576,20,0))</f>
        <v/>
      </c>
      <c r="K652" s="15" t="s">
        <v>587</v>
      </c>
      <c r="L652" s="15" t="str">
        <f>IF(VLOOKUP(A652,[2]ImportationMaterialProgrammingE!B$3:Y$1048576,24,0)&lt;&gt;"","Sim","Não")</f>
        <v>Não</v>
      </c>
      <c r="M652" s="15" t="str">
        <f>IF(VLOOKUP(A652,[2]ImportationMaterialProgrammingE!B:X,23,0)="DTA TRANSP",VLOOKUP(A652,[2]ImportationMaterialProgrammingE!B:V,21,0),"")</f>
        <v>22/03/2022</v>
      </c>
      <c r="N652" s="15" t="str">
        <f>IF(VLOOKUP(A652,[2]ImportationMaterialProgrammingE!B:Y,24,0)=0,"",VLOOKUP(A652,[2]ImportationMaterialProgrammingE!B:Y,24,0))</f>
        <v/>
      </c>
      <c r="P652" s="3" t="e">
        <f>#N/A</f>
        <v>#N/A</v>
      </c>
      <c r="S652" s="16" t="str">
        <f>VLOOKUP(A652,[2]ImportationMaterialProgrammingE!B:AN,39,0)</f>
        <v xml:space="preserve">          </v>
      </c>
      <c r="T652" s="22" t="str">
        <f>VLOOKUP(F652,[3]Relatório!$A$1:$AK$65536,29,0)</f>
        <v/>
      </c>
      <c r="U652" s="22" t="s">
        <v>587</v>
      </c>
      <c r="V652" s="17" t="str">
        <f>VLOOKUP(A652,[2]ImportationMaterialProgrammingE!B:F,5,0)</f>
        <v/>
      </c>
      <c r="W652" s="22" t="str">
        <f>VLOOKUP(F652,[3]Relatório!$A$1:$AK$65536,33,0)</f>
        <v/>
      </c>
      <c r="X652" s="1" t="s">
        <v>587</v>
      </c>
      <c r="Y652" s="18" t="e">
        <f>#N/A</f>
        <v>#N/A</v>
      </c>
      <c r="AB652" s="15" t="str">
        <f>VLOOKUP(A652,[2]ImportationMaterialProgrammingE!B:X,23,0)</f>
        <v>DTA TRANSP</v>
      </c>
      <c r="AC652" s="1" t="str">
        <f>IF(AB652="DTA TRANSP","",VLOOKUP(A652,[2]ImportationMaterialProgrammingE!$B:$V,21,0))</f>
        <v/>
      </c>
      <c r="AD652" s="1" t="s">
        <v>587</v>
      </c>
      <c r="AE652" s="1" t="e">
        <f>#N/A</f>
        <v>#N/A</v>
      </c>
      <c r="AF652" s="22" t="str">
        <f>VLOOKUP(F652,[3]Relatório!$A$1:$AK$65536,36,0)</f>
        <v/>
      </c>
      <c r="AG652" s="32" t="s">
        <v>587</v>
      </c>
      <c r="AJ652" s="24"/>
      <c r="AK652" s="24"/>
      <c r="AL652" s="24"/>
      <c r="AM652" s="24"/>
    </row>
    <row r="653" spans="1:39" hidden="1" x14ac:dyDescent="0.25">
      <c r="A653" s="34">
        <v>80536928</v>
      </c>
      <c r="B653" s="33">
        <v>1250254343</v>
      </c>
      <c r="C653" s="33" t="s">
        <v>588</v>
      </c>
      <c r="D653" s="15">
        <f>VLOOKUP(C653,[1]CC!D$3:P$20,12,0)</f>
        <v>44639</v>
      </c>
      <c r="E653" s="16" t="str">
        <f>VLOOKUP(A653,[2]ImportationMaterialProgrammingE!B$3:C$1048576,2,0)</f>
        <v xml:space="preserve">540202305 </v>
      </c>
      <c r="F653" s="40">
        <v>540202305</v>
      </c>
      <c r="I653" s="17" t="e">
        <f>#N/A</f>
        <v>#N/A</v>
      </c>
      <c r="J653" s="15" t="str">
        <f>IF(VLOOKUP(A653,[2]ImportationMaterialProgrammingE!B$4:U$1048576,20,0)=0,"",VLOOKUP(A653,[2]ImportationMaterialProgrammingE!B$4:U$1048576,20,0))</f>
        <v>22/03/2022</v>
      </c>
      <c r="K653" s="15" t="s">
        <v>605</v>
      </c>
      <c r="L653" s="15" t="str">
        <f>IF(VLOOKUP(A653,[2]ImportationMaterialProgrammingE!B$3:Y$1048576,24,0)&lt;&gt;"","Sim","Não")</f>
        <v>Não</v>
      </c>
      <c r="M653" s="15" t="str">
        <f>IF(VLOOKUP(A653,[2]ImportationMaterialProgrammingE!B:X,23,0)="DTA TRANSP",VLOOKUP(A653,[2]ImportationMaterialProgrammingE!B:V,21,0),"")</f>
        <v/>
      </c>
      <c r="N653" s="15" t="str">
        <f>IF(VLOOKUP(A653,[2]ImportationMaterialProgrammingE!B:Y,24,0)=0,"",VLOOKUP(A653,[2]ImportationMaterialProgrammingE!B:Y,24,0))</f>
        <v/>
      </c>
      <c r="P653" s="3" t="e">
        <f>#N/A</f>
        <v>#N/A</v>
      </c>
      <c r="S653" s="16" t="str">
        <f>VLOOKUP(A653,[2]ImportationMaterialProgrammingE!B:AN,39,0)</f>
        <v xml:space="preserve">          </v>
      </c>
      <c r="T653" s="22">
        <f>VLOOKUP(F653,[3]Relatório!$A$1:$AK$65536,29,0)</f>
        <v>44643</v>
      </c>
      <c r="U653" s="22">
        <v>44643</v>
      </c>
      <c r="V653" s="17" t="str">
        <f>VLOOKUP(A653,[2]ImportationMaterialProgrammingE!B:F,5,0)</f>
        <v/>
      </c>
      <c r="W653" s="22" t="str">
        <f>VLOOKUP(F653,[3]Relatório!$A$1:$AK$65536,33,0)</f>
        <v/>
      </c>
      <c r="X653" s="1" t="s">
        <v>587</v>
      </c>
      <c r="Y653" s="18" t="e">
        <f>#N/A</f>
        <v>#N/A</v>
      </c>
      <c r="AB653" s="15" t="str">
        <f>VLOOKUP(A653,[2]ImportationMaterialProgrammingE!B:X,23,0)</f>
        <v/>
      </c>
      <c r="AC653" s="1" t="str">
        <f>IF(AB653="DTA TRANSP","",VLOOKUP(A653,[2]ImportationMaterialProgrammingE!$B:$V,21,0))</f>
        <v/>
      </c>
      <c r="AD653" s="1" t="s">
        <v>587</v>
      </c>
      <c r="AE653" s="1" t="e">
        <f>#N/A</f>
        <v>#N/A</v>
      </c>
      <c r="AF653" s="22" t="str">
        <f>VLOOKUP(F653,[3]Relatório!$A$1:$AK$65536,36,0)</f>
        <v/>
      </c>
      <c r="AG653" s="32" t="s">
        <v>587</v>
      </c>
      <c r="AJ653" s="24"/>
      <c r="AK653" s="24"/>
      <c r="AL653" s="24"/>
      <c r="AM653" s="24"/>
    </row>
    <row r="654" spans="1:39" hidden="1" x14ac:dyDescent="0.25">
      <c r="A654" s="34">
        <v>80536930</v>
      </c>
      <c r="B654" s="33">
        <v>1250254341</v>
      </c>
      <c r="C654" s="33" t="s">
        <v>588</v>
      </c>
      <c r="D654" s="15">
        <f>VLOOKUP(C654,[1]CC!D$3:P$20,12,0)</f>
        <v>44639</v>
      </c>
      <c r="E654" s="16" t="str">
        <f>VLOOKUP(A654,[2]ImportationMaterialProgrammingE!B$3:C$1048576,2,0)</f>
        <v xml:space="preserve">540202306 </v>
      </c>
      <c r="F654" s="40">
        <v>540202306</v>
      </c>
      <c r="I654" s="17" t="e">
        <f>#N/A</f>
        <v>#N/A</v>
      </c>
      <c r="J654" s="15" t="str">
        <f>IF(VLOOKUP(A654,[2]ImportationMaterialProgrammingE!B$4:U$1048576,20,0)=0,"",VLOOKUP(A654,[2]ImportationMaterialProgrammingE!B$4:U$1048576,20,0))</f>
        <v/>
      </c>
      <c r="K654" s="15" t="s">
        <v>587</v>
      </c>
      <c r="L654" s="15" t="str">
        <f>IF(VLOOKUP(A654,[2]ImportationMaterialProgrammingE!B$3:Y$1048576,24,0)&lt;&gt;"","Sim","Não")</f>
        <v>Não</v>
      </c>
      <c r="M654" s="15" t="str">
        <f>IF(VLOOKUP(A654,[2]ImportationMaterialProgrammingE!B:X,23,0)="DTA TRANSP",VLOOKUP(A654,[2]ImportationMaterialProgrammingE!B:V,21,0),"")</f>
        <v/>
      </c>
      <c r="N654" s="15" t="str">
        <f>IF(VLOOKUP(A654,[2]ImportationMaterialProgrammingE!B:Y,24,0)=0,"",VLOOKUP(A654,[2]ImportationMaterialProgrammingE!B:Y,24,0))</f>
        <v/>
      </c>
      <c r="P654" s="3" t="e">
        <f>#N/A</f>
        <v>#N/A</v>
      </c>
      <c r="S654" s="16" t="str">
        <f>VLOOKUP(A654,[2]ImportationMaterialProgrammingE!B:AN,39,0)</f>
        <v xml:space="preserve">          </v>
      </c>
      <c r="T654" s="22" t="str">
        <f>VLOOKUP(F654,[3]Relatório!$A$1:$AK$65536,29,0)</f>
        <v/>
      </c>
      <c r="U654" s="22" t="s">
        <v>587</v>
      </c>
      <c r="V654" s="17" t="str">
        <f>VLOOKUP(A654,[2]ImportationMaterialProgrammingE!B:F,5,0)</f>
        <v/>
      </c>
      <c r="W654" s="22" t="str">
        <f>VLOOKUP(F654,[3]Relatório!$A$1:$AK$65536,33,0)</f>
        <v/>
      </c>
      <c r="X654" s="1" t="s">
        <v>587</v>
      </c>
      <c r="Y654" s="18" t="e">
        <f>#N/A</f>
        <v>#N/A</v>
      </c>
      <c r="AB654" s="15" t="str">
        <f>VLOOKUP(A654,[2]ImportationMaterialProgrammingE!B:X,23,0)</f>
        <v/>
      </c>
      <c r="AC654" s="1" t="str">
        <f>IF(AB654="DTA TRANSP","",VLOOKUP(A654,[2]ImportationMaterialProgrammingE!$B:$V,21,0))</f>
        <v/>
      </c>
      <c r="AD654" s="1" t="s">
        <v>587</v>
      </c>
      <c r="AE654" s="1" t="e">
        <f>#N/A</f>
        <v>#N/A</v>
      </c>
      <c r="AF654" s="22" t="str">
        <f>VLOOKUP(F654,[3]Relatório!$A$1:$AK$65536,36,0)</f>
        <v/>
      </c>
      <c r="AG654" s="32" t="s">
        <v>587</v>
      </c>
      <c r="AJ654" s="24"/>
      <c r="AK654" s="24"/>
      <c r="AL654" s="24"/>
      <c r="AM654" s="24"/>
    </row>
    <row r="655" spans="1:39" x14ac:dyDescent="0.25">
      <c r="A655" s="34">
        <v>80536956</v>
      </c>
      <c r="B655" s="33">
        <v>1250254345</v>
      </c>
      <c r="C655" s="33" t="s">
        <v>588</v>
      </c>
      <c r="D655" s="15">
        <f>VLOOKUP(C655,[1]CC!D$3:P$20,12,0)</f>
        <v>44639</v>
      </c>
      <c r="E655" s="16" t="str">
        <f>VLOOKUP(A655,[2]ImportationMaterialProgrammingE!B$3:C$1048576,2,0)</f>
        <v xml:space="preserve">540202453 </v>
      </c>
      <c r="F655" s="40">
        <v>540202453</v>
      </c>
      <c r="I655" s="17" t="e">
        <f>#N/A</f>
        <v>#N/A</v>
      </c>
      <c r="J655" s="15" t="str">
        <f>IF(VLOOKUP(A655,[2]ImportationMaterialProgrammingE!B$4:U$1048576,20,0)=0,"",VLOOKUP(A655,[2]ImportationMaterialProgrammingE!B$4:U$1048576,20,0))</f>
        <v>23/03/2022</v>
      </c>
      <c r="K655" s="15" t="s">
        <v>626</v>
      </c>
      <c r="L655" s="15" t="str">
        <f>IF(VLOOKUP(A655,[2]ImportationMaterialProgrammingE!B$3:Y$1048576,24,0)&lt;&gt;"","Sim","Não")</f>
        <v>Não</v>
      </c>
      <c r="M655" s="15" t="str">
        <f>IF(VLOOKUP(A655,[2]ImportationMaterialProgrammingE!B:X,23,0)="DTA TRANSP",VLOOKUP(A655,[2]ImportationMaterialProgrammingE!B:V,21,0),"")</f>
        <v/>
      </c>
      <c r="N655" s="15" t="str">
        <f>IF(VLOOKUP(A655,[2]ImportationMaterialProgrammingE!B:Y,24,0)=0,"",VLOOKUP(A655,[2]ImportationMaterialProgrammingE!B:Y,24,0))</f>
        <v/>
      </c>
      <c r="P655" s="3" t="e">
        <f>#N/A</f>
        <v>#N/A</v>
      </c>
      <c r="S655" s="16" t="str">
        <f>VLOOKUP(A655,[2]ImportationMaterialProgrammingE!B:AN,39,0)</f>
        <v xml:space="preserve">          </v>
      </c>
      <c r="T655" s="22">
        <f>VLOOKUP(F655,[3]Relatório!$A$1:$AK$65536,29,0)</f>
        <v>44641</v>
      </c>
      <c r="U655" s="22">
        <v>44641</v>
      </c>
      <c r="V655" s="17" t="str">
        <f>VLOOKUP(A655,[2]ImportationMaterialProgrammingE!B:F,5,0)</f>
        <v/>
      </c>
      <c r="W655" s="22">
        <f>VLOOKUP(F655,[3]Relatório!$A$1:$AK$65536,33,0)</f>
        <v>44642</v>
      </c>
      <c r="X655" s="1">
        <v>44642</v>
      </c>
      <c r="Y655" s="18" t="e">
        <f>#N/A</f>
        <v>#N/A</v>
      </c>
      <c r="AB655" s="15" t="str">
        <f>VLOOKUP(A655,[2]ImportationMaterialProgrammingE!B:X,23,0)</f>
        <v/>
      </c>
      <c r="AC655" s="1" t="str">
        <f>IF(AB655="DTA TRANSP","",VLOOKUP(A655,[2]ImportationMaterialProgrammingE!$B:$V,21,0))</f>
        <v/>
      </c>
      <c r="AD655" s="1" t="s">
        <v>587</v>
      </c>
      <c r="AE655" s="1" t="e">
        <f>#N/A</f>
        <v>#N/A</v>
      </c>
      <c r="AF655" s="22">
        <f>VLOOKUP(F655,[3]Relatório!$A$1:$AK$65536,36,0)</f>
        <v>44642</v>
      </c>
      <c r="AG655" s="32">
        <v>44642</v>
      </c>
      <c r="AJ655" s="24"/>
      <c r="AK655" s="24"/>
      <c r="AL655" s="24"/>
      <c r="AM655" s="24"/>
    </row>
    <row r="656" spans="1:39" hidden="1" x14ac:dyDescent="0.25">
      <c r="A656" s="34">
        <v>80536964</v>
      </c>
      <c r="B656" s="33">
        <v>1250254344</v>
      </c>
      <c r="C656" s="33" t="s">
        <v>588</v>
      </c>
      <c r="D656" s="15">
        <f>VLOOKUP(C656,[1]CC!D$3:P$20,12,0)</f>
        <v>44639</v>
      </c>
      <c r="E656" s="16" t="str">
        <f>VLOOKUP(A656,[2]ImportationMaterialProgrammingE!B$3:C$1048576,2,0)</f>
        <v xml:space="preserve">540202307 </v>
      </c>
      <c r="F656" s="40">
        <v>540202307</v>
      </c>
      <c r="I656" s="17" t="e">
        <f>#N/A</f>
        <v>#N/A</v>
      </c>
      <c r="J656" s="15" t="str">
        <f>IF(VLOOKUP(A656,[2]ImportationMaterialProgrammingE!B$4:U$1048576,20,0)=0,"",VLOOKUP(A656,[2]ImportationMaterialProgrammingE!B$4:U$1048576,20,0))</f>
        <v/>
      </c>
      <c r="K656" s="15" t="s">
        <v>587</v>
      </c>
      <c r="L656" s="15" t="str">
        <f>IF(VLOOKUP(A656,[2]ImportationMaterialProgrammingE!B$3:Y$1048576,24,0)&lt;&gt;"","Sim","Não")</f>
        <v>Não</v>
      </c>
      <c r="M656" s="15" t="str">
        <f>IF(VLOOKUP(A656,[2]ImportationMaterialProgrammingE!B:X,23,0)="DTA TRANSP",VLOOKUP(A656,[2]ImportationMaterialProgrammingE!B:V,21,0),"")</f>
        <v>22/03/2022</v>
      </c>
      <c r="N656" s="15" t="str">
        <f>IF(VLOOKUP(A656,[2]ImportationMaterialProgrammingE!B:Y,24,0)=0,"",VLOOKUP(A656,[2]ImportationMaterialProgrammingE!B:Y,24,0))</f>
        <v/>
      </c>
      <c r="P656" s="3" t="e">
        <f>#N/A</f>
        <v>#N/A</v>
      </c>
      <c r="S656" s="16" t="str">
        <f>VLOOKUP(A656,[2]ImportationMaterialProgrammingE!B:AN,39,0)</f>
        <v xml:space="preserve">          </v>
      </c>
      <c r="T656" s="22" t="str">
        <f>VLOOKUP(F656,[3]Relatório!$A$1:$AK$65536,29,0)</f>
        <v/>
      </c>
      <c r="U656" s="22" t="s">
        <v>587</v>
      </c>
      <c r="V656" s="17" t="str">
        <f>VLOOKUP(A656,[2]ImportationMaterialProgrammingE!B:F,5,0)</f>
        <v/>
      </c>
      <c r="W656" s="22" t="str">
        <f>VLOOKUP(F656,[3]Relatório!$A$1:$AK$65536,33,0)</f>
        <v/>
      </c>
      <c r="X656" s="1" t="s">
        <v>587</v>
      </c>
      <c r="Y656" s="18" t="e">
        <f>#N/A</f>
        <v>#N/A</v>
      </c>
      <c r="AB656" s="15" t="str">
        <f>VLOOKUP(A656,[2]ImportationMaterialProgrammingE!B:X,23,0)</f>
        <v>DTA TRANSP</v>
      </c>
      <c r="AC656" s="1" t="str">
        <f>IF(AB656="DTA TRANSP","",VLOOKUP(A656,[2]ImportationMaterialProgrammingE!$B:$V,21,0))</f>
        <v/>
      </c>
      <c r="AD656" s="1" t="s">
        <v>587</v>
      </c>
      <c r="AE656" s="1" t="e">
        <f>#N/A</f>
        <v>#N/A</v>
      </c>
      <c r="AF656" s="22" t="str">
        <f>VLOOKUP(F656,[3]Relatório!$A$1:$AK$65536,36,0)</f>
        <v/>
      </c>
      <c r="AG656" s="32" t="s">
        <v>587</v>
      </c>
      <c r="AJ656" s="24"/>
      <c r="AK656" s="24"/>
      <c r="AL656" s="24"/>
      <c r="AM656" s="24"/>
    </row>
    <row r="657" spans="1:39" hidden="1" x14ac:dyDescent="0.25">
      <c r="A657" s="34">
        <v>80536971</v>
      </c>
      <c r="B657" s="33">
        <v>1250254342</v>
      </c>
      <c r="C657" s="33" t="s">
        <v>588</v>
      </c>
      <c r="D657" s="15">
        <f>VLOOKUP(C657,[1]CC!D$3:P$20,12,0)</f>
        <v>44639</v>
      </c>
      <c r="E657" s="16" t="str">
        <f>VLOOKUP(A657,[2]ImportationMaterialProgrammingE!B$3:C$1048576,2,0)</f>
        <v xml:space="preserve">540202319 </v>
      </c>
      <c r="F657" s="40">
        <v>540202319</v>
      </c>
      <c r="I657" s="17" t="e">
        <f>#N/A</f>
        <v>#N/A</v>
      </c>
      <c r="J657" s="15" t="str">
        <f>IF(VLOOKUP(A657,[2]ImportationMaterialProgrammingE!B$4:U$1048576,20,0)=0,"",VLOOKUP(A657,[2]ImportationMaterialProgrammingE!B$4:U$1048576,20,0))</f>
        <v/>
      </c>
      <c r="K657" s="15" t="s">
        <v>587</v>
      </c>
      <c r="L657" s="15" t="str">
        <f>IF(VLOOKUP(A657,[2]ImportationMaterialProgrammingE!B$3:Y$1048576,24,0)&lt;&gt;"","Sim","Não")</f>
        <v>Não</v>
      </c>
      <c r="M657" s="15" t="str">
        <f>IF(VLOOKUP(A657,[2]ImportationMaterialProgrammingE!B:X,23,0)="DTA TRANSP",VLOOKUP(A657,[2]ImportationMaterialProgrammingE!B:V,21,0),"")</f>
        <v>22/03/2022</v>
      </c>
      <c r="N657" s="15" t="str">
        <f>IF(VLOOKUP(A657,[2]ImportationMaterialProgrammingE!B:Y,24,0)=0,"",VLOOKUP(A657,[2]ImportationMaterialProgrammingE!B:Y,24,0))</f>
        <v/>
      </c>
      <c r="P657" s="3" t="e">
        <f>#N/A</f>
        <v>#N/A</v>
      </c>
      <c r="S657" s="16" t="str">
        <f>VLOOKUP(A657,[2]ImportationMaterialProgrammingE!B:AN,39,0)</f>
        <v xml:space="preserve">          </v>
      </c>
      <c r="T657" s="22" t="str">
        <f>VLOOKUP(F657,[3]Relatório!$A$1:$AK$65536,29,0)</f>
        <v/>
      </c>
      <c r="U657" s="22" t="s">
        <v>587</v>
      </c>
      <c r="V657" s="17" t="str">
        <f>VLOOKUP(A657,[2]ImportationMaterialProgrammingE!B:F,5,0)</f>
        <v/>
      </c>
      <c r="W657" s="22" t="str">
        <f>VLOOKUP(F657,[3]Relatório!$A$1:$AK$65536,33,0)</f>
        <v/>
      </c>
      <c r="X657" s="1" t="s">
        <v>587</v>
      </c>
      <c r="Y657" s="18" t="e">
        <f>#N/A</f>
        <v>#N/A</v>
      </c>
      <c r="AB657" s="15" t="str">
        <f>VLOOKUP(A657,[2]ImportationMaterialProgrammingE!B:X,23,0)</f>
        <v>DTA TRANSP</v>
      </c>
      <c r="AC657" s="1" t="str">
        <f>IF(AB657="DTA TRANSP","",VLOOKUP(A657,[2]ImportationMaterialProgrammingE!$B:$V,21,0))</f>
        <v/>
      </c>
      <c r="AD657" s="1" t="s">
        <v>587</v>
      </c>
      <c r="AE657" s="1" t="e">
        <f>#N/A</f>
        <v>#N/A</v>
      </c>
      <c r="AF657" s="22" t="str">
        <f>VLOOKUP(F657,[3]Relatório!$A$1:$AK$65536,36,0)</f>
        <v/>
      </c>
      <c r="AG657" s="32" t="s">
        <v>587</v>
      </c>
      <c r="AJ657" s="24"/>
      <c r="AK657" s="24"/>
      <c r="AL657" s="24"/>
      <c r="AM657" s="24"/>
    </row>
    <row r="658" spans="1:39" hidden="1" x14ac:dyDescent="0.25">
      <c r="A658" s="34">
        <v>80536977</v>
      </c>
      <c r="B658" s="33">
        <v>1250254347</v>
      </c>
      <c r="C658" s="33" t="s">
        <v>588</v>
      </c>
      <c r="D658" s="15">
        <f>VLOOKUP(C658,[1]CC!D$3:P$20,12,0)</f>
        <v>44639</v>
      </c>
      <c r="E658" s="16" t="str">
        <f>VLOOKUP(A658,[2]ImportationMaterialProgrammingE!B$3:C$1048576,2,0)</f>
        <v xml:space="preserve">540202308 </v>
      </c>
      <c r="F658" s="40">
        <v>540202308</v>
      </c>
      <c r="I658" s="17" t="e">
        <f>#N/A</f>
        <v>#N/A</v>
      </c>
      <c r="J658" s="15" t="str">
        <f>IF(VLOOKUP(A658,[2]ImportationMaterialProgrammingE!B$4:U$1048576,20,0)=0,"",VLOOKUP(A658,[2]ImportationMaterialProgrammingE!B$4:U$1048576,20,0))</f>
        <v/>
      </c>
      <c r="K658" s="15" t="s">
        <v>587</v>
      </c>
      <c r="L658" s="15" t="str">
        <f>IF(VLOOKUP(A658,[2]ImportationMaterialProgrammingE!B$3:Y$1048576,24,0)&lt;&gt;"","Sim","Não")</f>
        <v>Não</v>
      </c>
      <c r="M658" s="15" t="str">
        <f>IF(VLOOKUP(A658,[2]ImportationMaterialProgrammingE!B:X,23,0)="DTA TRANSP",VLOOKUP(A658,[2]ImportationMaterialProgrammingE!B:V,21,0),"")</f>
        <v>22/03/2022</v>
      </c>
      <c r="N658" s="15" t="str">
        <f>IF(VLOOKUP(A658,[2]ImportationMaterialProgrammingE!B:Y,24,0)=0,"",VLOOKUP(A658,[2]ImportationMaterialProgrammingE!B:Y,24,0))</f>
        <v/>
      </c>
      <c r="P658" s="3" t="e">
        <f>#N/A</f>
        <v>#N/A</v>
      </c>
      <c r="S658" s="16" t="str">
        <f>VLOOKUP(A658,[2]ImportationMaterialProgrammingE!B:AN,39,0)</f>
        <v xml:space="preserve">          </v>
      </c>
      <c r="T658" s="22" t="str">
        <f>VLOOKUP(F658,[3]Relatório!$A$1:$AK$65536,29,0)</f>
        <v/>
      </c>
      <c r="U658" s="22" t="s">
        <v>587</v>
      </c>
      <c r="V658" s="17" t="str">
        <f>VLOOKUP(A658,[2]ImportationMaterialProgrammingE!B:F,5,0)</f>
        <v/>
      </c>
      <c r="W658" s="22" t="str">
        <f>VLOOKUP(F658,[3]Relatório!$A$1:$AK$65536,33,0)</f>
        <v/>
      </c>
      <c r="X658" s="1" t="s">
        <v>587</v>
      </c>
      <c r="Y658" s="18" t="e">
        <f>#N/A</f>
        <v>#N/A</v>
      </c>
      <c r="AB658" s="15" t="str">
        <f>VLOOKUP(A658,[2]ImportationMaterialProgrammingE!B:X,23,0)</f>
        <v>DTA TRANSP</v>
      </c>
      <c r="AC658" s="1" t="str">
        <f>IF(AB658="DTA TRANSP","",VLOOKUP(A658,[2]ImportationMaterialProgrammingE!$B:$V,21,0))</f>
        <v/>
      </c>
      <c r="AD658" s="1" t="s">
        <v>587</v>
      </c>
      <c r="AE658" s="1" t="e">
        <f>#N/A</f>
        <v>#N/A</v>
      </c>
      <c r="AF658" s="22" t="str">
        <f>VLOOKUP(F658,[3]Relatório!$A$1:$AK$65536,36,0)</f>
        <v/>
      </c>
      <c r="AG658" s="32" t="s">
        <v>587</v>
      </c>
      <c r="AJ658" s="24"/>
      <c r="AK658" s="24"/>
      <c r="AL658" s="24"/>
      <c r="AM658" s="24"/>
    </row>
    <row r="659" spans="1:39" hidden="1" x14ac:dyDescent="0.25">
      <c r="A659" s="34">
        <v>80536978</v>
      </c>
      <c r="B659" s="33">
        <v>1250254346</v>
      </c>
      <c r="C659" s="33" t="s">
        <v>588</v>
      </c>
      <c r="D659" s="15">
        <f>VLOOKUP(C659,[1]CC!D$3:P$20,12,0)</f>
        <v>44639</v>
      </c>
      <c r="E659" s="16" t="str">
        <f>VLOOKUP(A659,[2]ImportationMaterialProgrammingE!B$3:C$1048576,2,0)</f>
        <v xml:space="preserve">540202309 </v>
      </c>
      <c r="F659" s="40">
        <v>540202309</v>
      </c>
      <c r="I659" s="17" t="e">
        <f>#N/A</f>
        <v>#N/A</v>
      </c>
      <c r="J659" s="15" t="str">
        <f>IF(VLOOKUP(A659,[2]ImportationMaterialProgrammingE!B$4:U$1048576,20,0)=0,"",VLOOKUP(A659,[2]ImportationMaterialProgrammingE!B$4:U$1048576,20,0))</f>
        <v>22/03/2022</v>
      </c>
      <c r="K659" s="15" t="s">
        <v>605</v>
      </c>
      <c r="L659" s="15" t="str">
        <f>IF(VLOOKUP(A659,[2]ImportationMaterialProgrammingE!B$3:Y$1048576,24,0)&lt;&gt;"","Sim","Não")</f>
        <v>Não</v>
      </c>
      <c r="M659" s="15" t="str">
        <f>IF(VLOOKUP(A659,[2]ImportationMaterialProgrammingE!B:X,23,0)="DTA TRANSP",VLOOKUP(A659,[2]ImportationMaterialProgrammingE!B:V,21,0),"")</f>
        <v/>
      </c>
      <c r="N659" s="15" t="str">
        <f>IF(VLOOKUP(A659,[2]ImportationMaterialProgrammingE!B:Y,24,0)=0,"",VLOOKUP(A659,[2]ImportationMaterialProgrammingE!B:Y,24,0))</f>
        <v/>
      </c>
      <c r="P659" s="3" t="e">
        <f>#N/A</f>
        <v>#N/A</v>
      </c>
      <c r="S659" s="16" t="str">
        <f>VLOOKUP(A659,[2]ImportationMaterialProgrammingE!B:AN,39,0)</f>
        <v xml:space="preserve">          </v>
      </c>
      <c r="T659" s="22" t="str">
        <f>VLOOKUP(F659,[3]Relatório!$A$1:$AK$65536,29,0)</f>
        <v/>
      </c>
      <c r="U659" s="22" t="s">
        <v>587</v>
      </c>
      <c r="V659" s="17" t="str">
        <f>VLOOKUP(A659,[2]ImportationMaterialProgrammingE!B:F,5,0)</f>
        <v/>
      </c>
      <c r="W659" s="22" t="str">
        <f>VLOOKUP(F659,[3]Relatório!$A$1:$AK$65536,33,0)</f>
        <v/>
      </c>
      <c r="X659" s="1" t="s">
        <v>587</v>
      </c>
      <c r="Y659" s="18" t="e">
        <f>#N/A</f>
        <v>#N/A</v>
      </c>
      <c r="AB659" s="15" t="str">
        <f>VLOOKUP(A659,[2]ImportationMaterialProgrammingE!B:X,23,0)</f>
        <v/>
      </c>
      <c r="AC659" s="1" t="str">
        <f>IF(AB659="DTA TRANSP","",VLOOKUP(A659,[2]ImportationMaterialProgrammingE!$B:$V,21,0))</f>
        <v/>
      </c>
      <c r="AD659" s="1" t="s">
        <v>587</v>
      </c>
      <c r="AE659" s="1" t="e">
        <f>#N/A</f>
        <v>#N/A</v>
      </c>
      <c r="AF659" s="22" t="str">
        <f>VLOOKUP(F659,[3]Relatório!$A$1:$AK$65536,36,0)</f>
        <v/>
      </c>
      <c r="AG659" s="32" t="s">
        <v>587</v>
      </c>
      <c r="AJ659" s="24"/>
      <c r="AK659" s="24"/>
      <c r="AL659" s="24"/>
      <c r="AM659" s="24"/>
    </row>
    <row r="660" spans="1:39" hidden="1" x14ac:dyDescent="0.25">
      <c r="A660" s="34">
        <v>80536979</v>
      </c>
      <c r="B660" s="33">
        <v>1250254349</v>
      </c>
      <c r="C660" s="33" t="s">
        <v>588</v>
      </c>
      <c r="D660" s="15">
        <f>VLOOKUP(C660,[1]CC!D$3:P$20,12,0)</f>
        <v>44639</v>
      </c>
      <c r="E660" s="16" t="str">
        <f>VLOOKUP(A660,[2]ImportationMaterialProgrammingE!B$3:C$1048576,2,0)</f>
        <v xml:space="preserve">540202310 </v>
      </c>
      <c r="F660" s="40">
        <v>540202310</v>
      </c>
      <c r="I660" s="17" t="e">
        <f>#N/A</f>
        <v>#N/A</v>
      </c>
      <c r="J660" s="15" t="str">
        <f>IF(VLOOKUP(A660,[2]ImportationMaterialProgrammingE!B$4:U$1048576,20,0)=0,"",VLOOKUP(A660,[2]ImportationMaterialProgrammingE!B$4:U$1048576,20,0))</f>
        <v/>
      </c>
      <c r="K660" s="15" t="s">
        <v>587</v>
      </c>
      <c r="L660" s="15" t="str">
        <f>IF(VLOOKUP(A660,[2]ImportationMaterialProgrammingE!B$3:Y$1048576,24,0)&lt;&gt;"","Sim","Não")</f>
        <v>Não</v>
      </c>
      <c r="M660" s="15" t="str">
        <f>IF(VLOOKUP(A660,[2]ImportationMaterialProgrammingE!B:X,23,0)="DTA TRANSP",VLOOKUP(A660,[2]ImportationMaterialProgrammingE!B:V,21,0),"")</f>
        <v>22/03/2022</v>
      </c>
      <c r="N660" s="15" t="str">
        <f>IF(VLOOKUP(A660,[2]ImportationMaterialProgrammingE!B:Y,24,0)=0,"",VLOOKUP(A660,[2]ImportationMaterialProgrammingE!B:Y,24,0))</f>
        <v/>
      </c>
      <c r="P660" s="3" t="e">
        <f>#N/A</f>
        <v>#N/A</v>
      </c>
      <c r="S660" s="16" t="str">
        <f>VLOOKUP(A660,[2]ImportationMaterialProgrammingE!B:AN,39,0)</f>
        <v xml:space="preserve">          </v>
      </c>
      <c r="T660" s="22" t="str">
        <f>VLOOKUP(F660,[3]Relatório!$A$1:$AK$65536,29,0)</f>
        <v/>
      </c>
      <c r="U660" s="22" t="s">
        <v>587</v>
      </c>
      <c r="V660" s="17" t="str">
        <f>VLOOKUP(A660,[2]ImportationMaterialProgrammingE!B:F,5,0)</f>
        <v/>
      </c>
      <c r="W660" s="22" t="str">
        <f>VLOOKUP(F660,[3]Relatório!$A$1:$AK$65536,33,0)</f>
        <v/>
      </c>
      <c r="X660" s="1" t="s">
        <v>587</v>
      </c>
      <c r="Y660" s="18" t="e">
        <f>#N/A</f>
        <v>#N/A</v>
      </c>
      <c r="AB660" s="15" t="str">
        <f>VLOOKUP(A660,[2]ImportationMaterialProgrammingE!B:X,23,0)</f>
        <v>DTA TRANSP</v>
      </c>
      <c r="AC660" s="1" t="str">
        <f>IF(AB660="DTA TRANSP","",VLOOKUP(A660,[2]ImportationMaterialProgrammingE!$B:$V,21,0))</f>
        <v/>
      </c>
      <c r="AD660" s="1" t="s">
        <v>587</v>
      </c>
      <c r="AE660" s="1" t="e">
        <f>#N/A</f>
        <v>#N/A</v>
      </c>
      <c r="AF660" s="22" t="str">
        <f>VLOOKUP(F660,[3]Relatório!$A$1:$AK$65536,36,0)</f>
        <v/>
      </c>
      <c r="AG660" s="32" t="s">
        <v>587</v>
      </c>
      <c r="AJ660" s="24"/>
      <c r="AK660" s="24"/>
      <c r="AL660" s="24"/>
      <c r="AM660" s="24"/>
    </row>
    <row r="661" spans="1:39" hidden="1" x14ac:dyDescent="0.25">
      <c r="A661" s="34">
        <v>80536988</v>
      </c>
      <c r="B661" s="33">
        <v>1250254348</v>
      </c>
      <c r="C661" s="33" t="s">
        <v>588</v>
      </c>
      <c r="D661" s="15">
        <f>VLOOKUP(C661,[1]CC!D$3:P$20,12,0)</f>
        <v>44639</v>
      </c>
      <c r="E661" s="16" t="str">
        <f>VLOOKUP(A661,[2]ImportationMaterialProgrammingE!B$3:C$1048576,2,0)</f>
        <v xml:space="preserve">540202320 </v>
      </c>
      <c r="F661" s="40">
        <v>540202320</v>
      </c>
      <c r="I661" s="17" t="e">
        <f>#N/A</f>
        <v>#N/A</v>
      </c>
      <c r="J661" s="15" t="str">
        <f>IF(VLOOKUP(A661,[2]ImportationMaterialProgrammingE!B$4:U$1048576,20,0)=0,"",VLOOKUP(A661,[2]ImportationMaterialProgrammingE!B$4:U$1048576,20,0))</f>
        <v/>
      </c>
      <c r="K661" s="15" t="s">
        <v>587</v>
      </c>
      <c r="L661" s="15" t="str">
        <f>IF(VLOOKUP(A661,[2]ImportationMaterialProgrammingE!B$3:Y$1048576,24,0)&lt;&gt;"","Sim","Não")</f>
        <v>Não</v>
      </c>
      <c r="M661" s="15" t="str">
        <f>IF(VLOOKUP(A661,[2]ImportationMaterialProgrammingE!B:X,23,0)="DTA TRANSP",VLOOKUP(A661,[2]ImportationMaterialProgrammingE!B:V,21,0),"")</f>
        <v>22/03/2022</v>
      </c>
      <c r="N661" s="15" t="str">
        <f>IF(VLOOKUP(A661,[2]ImportationMaterialProgrammingE!B:Y,24,0)=0,"",VLOOKUP(A661,[2]ImportationMaterialProgrammingE!B:Y,24,0))</f>
        <v/>
      </c>
      <c r="P661" s="3" t="e">
        <f>#N/A</f>
        <v>#N/A</v>
      </c>
      <c r="S661" s="16" t="str">
        <f>VLOOKUP(A661,[2]ImportationMaterialProgrammingE!B:AN,39,0)</f>
        <v xml:space="preserve">          </v>
      </c>
      <c r="T661" s="22" t="str">
        <f>VLOOKUP(F661,[3]Relatório!$A$1:$AK$65536,29,0)</f>
        <v/>
      </c>
      <c r="U661" s="22" t="s">
        <v>587</v>
      </c>
      <c r="V661" s="17" t="str">
        <f>VLOOKUP(A661,[2]ImportationMaterialProgrammingE!B:F,5,0)</f>
        <v/>
      </c>
      <c r="W661" s="22" t="str">
        <f>VLOOKUP(F661,[3]Relatório!$A$1:$AK$65536,33,0)</f>
        <v/>
      </c>
      <c r="X661" s="1" t="s">
        <v>587</v>
      </c>
      <c r="Y661" s="18" t="e">
        <f>#N/A</f>
        <v>#N/A</v>
      </c>
      <c r="AB661" s="15" t="str">
        <f>VLOOKUP(A661,[2]ImportationMaterialProgrammingE!B:X,23,0)</f>
        <v>DTA TRANSP</v>
      </c>
      <c r="AC661" s="1" t="str">
        <f>IF(AB661="DTA TRANSP","",VLOOKUP(A661,[2]ImportationMaterialProgrammingE!$B:$V,21,0))</f>
        <v/>
      </c>
      <c r="AD661" s="1" t="s">
        <v>587</v>
      </c>
      <c r="AE661" s="1" t="e">
        <f>#N/A</f>
        <v>#N/A</v>
      </c>
      <c r="AF661" s="22" t="str">
        <f>VLOOKUP(F661,[3]Relatório!$A$1:$AK$65536,36,0)</f>
        <v/>
      </c>
      <c r="AG661" s="32" t="s">
        <v>587</v>
      </c>
      <c r="AJ661" s="24"/>
      <c r="AK661" s="24"/>
      <c r="AL661" s="24"/>
      <c r="AM661" s="24"/>
    </row>
    <row r="662" spans="1:39" hidden="1" x14ac:dyDescent="0.25">
      <c r="A662" s="34">
        <v>80536999</v>
      </c>
      <c r="B662" s="33">
        <v>1250254351</v>
      </c>
      <c r="C662" s="33" t="s">
        <v>588</v>
      </c>
      <c r="D662" s="15">
        <f>VLOOKUP(C662,[1]CC!D$3:P$20,12,0)</f>
        <v>44639</v>
      </c>
      <c r="E662" s="16" t="str">
        <f>VLOOKUP(A662,[2]ImportationMaterialProgrammingE!B$3:C$1048576,2,0)</f>
        <v xml:space="preserve">540202321 </v>
      </c>
      <c r="F662" s="40">
        <v>540202321</v>
      </c>
      <c r="I662" s="17" t="e">
        <f>#N/A</f>
        <v>#N/A</v>
      </c>
      <c r="J662" s="15" t="str">
        <f>IF(VLOOKUP(A662,[2]ImportationMaterialProgrammingE!B$4:U$1048576,20,0)=0,"",VLOOKUP(A662,[2]ImportationMaterialProgrammingE!B$4:U$1048576,20,0))</f>
        <v>23/03/2022</v>
      </c>
      <c r="K662" s="15" t="s">
        <v>626</v>
      </c>
      <c r="L662" s="15" t="str">
        <f>IF(VLOOKUP(A662,[2]ImportationMaterialProgrammingE!B$3:Y$1048576,24,0)&lt;&gt;"","Sim","Não")</f>
        <v>Não</v>
      </c>
      <c r="M662" s="15" t="str">
        <f>IF(VLOOKUP(A662,[2]ImportationMaterialProgrammingE!B:X,23,0)="DTA TRANSP",VLOOKUP(A662,[2]ImportationMaterialProgrammingE!B:V,21,0),"")</f>
        <v/>
      </c>
      <c r="N662" s="15" t="str">
        <f>IF(VLOOKUP(A662,[2]ImportationMaterialProgrammingE!B:Y,24,0)=0,"",VLOOKUP(A662,[2]ImportationMaterialProgrammingE!B:Y,24,0))</f>
        <v/>
      </c>
      <c r="P662" s="3" t="e">
        <f>#N/A</f>
        <v>#N/A</v>
      </c>
      <c r="S662" s="16" t="str">
        <f>VLOOKUP(A662,[2]ImportationMaterialProgrammingE!B:AN,39,0)</f>
        <v xml:space="preserve">          </v>
      </c>
      <c r="T662" s="22">
        <f>VLOOKUP(F662,[3]Relatório!$A$1:$AK$65536,29,0)</f>
        <v>44642</v>
      </c>
      <c r="U662" s="22">
        <v>44642</v>
      </c>
      <c r="V662" s="17" t="str">
        <f>VLOOKUP(A662,[2]ImportationMaterialProgrammingE!B:F,5,0)</f>
        <v/>
      </c>
      <c r="W662" s="22">
        <f>VLOOKUP(F662,[3]Relatório!$A$1:$AK$65536,33,0)</f>
        <v>44643</v>
      </c>
      <c r="X662" s="1">
        <v>44643</v>
      </c>
      <c r="Y662" s="18" t="e">
        <f>#N/A</f>
        <v>#N/A</v>
      </c>
      <c r="AB662" s="15" t="str">
        <f>VLOOKUP(A662,[2]ImportationMaterialProgrammingE!B:X,23,0)</f>
        <v>SBL</v>
      </c>
      <c r="AC662" s="1" t="str">
        <f>IF(AB662="DTA TRANSP","",VLOOKUP(A662,[2]ImportationMaterialProgrammingE!$B:$V,21,0))</f>
        <v/>
      </c>
      <c r="AD662" s="1" t="s">
        <v>587</v>
      </c>
      <c r="AE662" s="1" t="e">
        <f>#N/A</f>
        <v>#N/A</v>
      </c>
      <c r="AF662" s="22" t="str">
        <f>VLOOKUP(F662,[3]Relatório!$A$1:$AK$65536,36,0)</f>
        <v/>
      </c>
      <c r="AG662" s="32" t="s">
        <v>587</v>
      </c>
      <c r="AJ662" s="24"/>
      <c r="AK662" s="24"/>
      <c r="AL662" s="24"/>
      <c r="AM662" s="24"/>
    </row>
    <row r="663" spans="1:39" hidden="1" x14ac:dyDescent="0.25">
      <c r="A663" s="34">
        <v>80537042</v>
      </c>
      <c r="B663" s="33">
        <v>1250254350</v>
      </c>
      <c r="C663" s="33" t="s">
        <v>588</v>
      </c>
      <c r="D663" s="15">
        <f>VLOOKUP(C663,[1]CC!D$3:P$20,12,0)</f>
        <v>44639</v>
      </c>
      <c r="E663" s="16" t="str">
        <f>VLOOKUP(A663,[2]ImportationMaterialProgrammingE!B$3:C$1048576,2,0)</f>
        <v xml:space="preserve">540202455 </v>
      </c>
      <c r="F663" s="40">
        <v>540202455</v>
      </c>
      <c r="I663" s="17" t="e">
        <f>#N/A</f>
        <v>#N/A</v>
      </c>
      <c r="J663" s="15" t="str">
        <f>IF(VLOOKUP(A663,[2]ImportationMaterialProgrammingE!B$4:U$1048576,20,0)=0,"",VLOOKUP(A663,[2]ImportationMaterialProgrammingE!B$4:U$1048576,20,0))</f>
        <v/>
      </c>
      <c r="K663" s="15" t="s">
        <v>587</v>
      </c>
      <c r="L663" s="15" t="str">
        <f>IF(VLOOKUP(A663,[2]ImportationMaterialProgrammingE!B$3:Y$1048576,24,0)&lt;&gt;"","Sim","Não")</f>
        <v>Não</v>
      </c>
      <c r="M663" s="15" t="str">
        <f>IF(VLOOKUP(A663,[2]ImportationMaterialProgrammingE!B:X,23,0)="DTA TRANSP",VLOOKUP(A663,[2]ImportationMaterialProgrammingE!B:V,21,0),"")</f>
        <v/>
      </c>
      <c r="N663" s="15" t="str">
        <f>IF(VLOOKUP(A663,[2]ImportationMaterialProgrammingE!B:Y,24,0)=0,"",VLOOKUP(A663,[2]ImportationMaterialProgrammingE!B:Y,24,0))</f>
        <v/>
      </c>
      <c r="P663" s="3" t="e">
        <f>#N/A</f>
        <v>#N/A</v>
      </c>
      <c r="S663" s="16" t="str">
        <f>VLOOKUP(A663,[2]ImportationMaterialProgrammingE!B:AN,39,0)</f>
        <v xml:space="preserve">          </v>
      </c>
      <c r="T663" s="22" t="str">
        <f>VLOOKUP(F663,[3]Relatório!$A$1:$AK$65536,29,0)</f>
        <v/>
      </c>
      <c r="U663" s="22" t="s">
        <v>587</v>
      </c>
      <c r="V663" s="17" t="str">
        <f>VLOOKUP(A663,[2]ImportationMaterialProgrammingE!B:F,5,0)</f>
        <v/>
      </c>
      <c r="W663" s="22" t="str">
        <f>VLOOKUP(F663,[3]Relatório!$A$1:$AK$65536,33,0)</f>
        <v/>
      </c>
      <c r="X663" s="1" t="s">
        <v>587</v>
      </c>
      <c r="Y663" s="18" t="e">
        <f>#N/A</f>
        <v>#N/A</v>
      </c>
      <c r="AB663" s="15" t="str">
        <f>VLOOKUP(A663,[2]ImportationMaterialProgrammingE!B:X,23,0)</f>
        <v/>
      </c>
      <c r="AC663" s="1" t="str">
        <f>IF(AB663="DTA TRANSP","",VLOOKUP(A663,[2]ImportationMaterialProgrammingE!$B:$V,21,0))</f>
        <v/>
      </c>
      <c r="AD663" s="1" t="s">
        <v>587</v>
      </c>
      <c r="AE663" s="1" t="e">
        <f>#N/A</f>
        <v>#N/A</v>
      </c>
      <c r="AF663" s="22" t="str">
        <f>VLOOKUP(F663,[3]Relatório!$A$1:$AK$65536,36,0)</f>
        <v/>
      </c>
      <c r="AG663" s="32" t="s">
        <v>587</v>
      </c>
      <c r="AJ663" s="24"/>
      <c r="AK663" s="24"/>
      <c r="AL663" s="24"/>
      <c r="AM663" s="24"/>
    </row>
    <row r="664" spans="1:39" hidden="1" x14ac:dyDescent="0.25">
      <c r="A664" s="34">
        <v>80537075</v>
      </c>
      <c r="B664" s="33">
        <v>1250254352</v>
      </c>
      <c r="C664" s="33" t="s">
        <v>588</v>
      </c>
      <c r="D664" s="15">
        <f>VLOOKUP(C664,[1]CC!D$3:P$20,12,0)</f>
        <v>44639</v>
      </c>
      <c r="E664" s="16" t="str">
        <f>VLOOKUP(A664,[2]ImportationMaterialProgrammingE!B$3:C$1048576,2,0)</f>
        <v xml:space="preserve">540202454 </v>
      </c>
      <c r="F664" s="40">
        <v>540202454</v>
      </c>
      <c r="I664" s="17" t="e">
        <f>#N/A</f>
        <v>#N/A</v>
      </c>
      <c r="J664" s="15" t="str">
        <f>IF(VLOOKUP(A664,[2]ImportationMaterialProgrammingE!B$4:U$1048576,20,0)=0,"",VLOOKUP(A664,[2]ImportationMaterialProgrammingE!B$4:U$1048576,20,0))</f>
        <v>22/03/2022</v>
      </c>
      <c r="K664" s="15" t="s">
        <v>605</v>
      </c>
      <c r="L664" s="15" t="str">
        <f>IF(VLOOKUP(A664,[2]ImportationMaterialProgrammingE!B$3:Y$1048576,24,0)&lt;&gt;"","Sim","Não")</f>
        <v>Não</v>
      </c>
      <c r="M664" s="15" t="str">
        <f>IF(VLOOKUP(A664,[2]ImportationMaterialProgrammingE!B:X,23,0)="DTA TRANSP",VLOOKUP(A664,[2]ImportationMaterialProgrammingE!B:V,21,0),"")</f>
        <v/>
      </c>
      <c r="N664" s="15" t="str">
        <f>IF(VLOOKUP(A664,[2]ImportationMaterialProgrammingE!B:Y,24,0)=0,"",VLOOKUP(A664,[2]ImportationMaterialProgrammingE!B:Y,24,0))</f>
        <v/>
      </c>
      <c r="P664" s="3" t="e">
        <f>#N/A</f>
        <v>#N/A</v>
      </c>
      <c r="S664" s="16" t="str">
        <f>VLOOKUP(A664,[2]ImportationMaterialProgrammingE!B:AN,39,0)</f>
        <v xml:space="preserve">          </v>
      </c>
      <c r="T664" s="22">
        <f>VLOOKUP(F664,[3]Relatório!$A$1:$AK$65536,29,0)</f>
        <v>44643</v>
      </c>
      <c r="U664" s="22">
        <v>44643</v>
      </c>
      <c r="V664" s="17" t="str">
        <f>VLOOKUP(A664,[2]ImportationMaterialProgrammingE!B:F,5,0)</f>
        <v/>
      </c>
      <c r="W664" s="22" t="str">
        <f>VLOOKUP(F664,[3]Relatório!$A$1:$AK$65536,33,0)</f>
        <v/>
      </c>
      <c r="X664" s="1" t="s">
        <v>587</v>
      </c>
      <c r="Y664" s="18" t="e">
        <f>#N/A</f>
        <v>#N/A</v>
      </c>
      <c r="AB664" s="15" t="str">
        <f>VLOOKUP(A664,[2]ImportationMaterialProgrammingE!B:X,23,0)</f>
        <v/>
      </c>
      <c r="AC664" s="1" t="str">
        <f>IF(AB664="DTA TRANSP","",VLOOKUP(A664,[2]ImportationMaterialProgrammingE!$B:$V,21,0))</f>
        <v/>
      </c>
      <c r="AD664" s="1" t="s">
        <v>587</v>
      </c>
      <c r="AE664" s="1" t="e">
        <f>#N/A</f>
        <v>#N/A</v>
      </c>
      <c r="AF664" s="22" t="str">
        <f>VLOOKUP(F664,[3]Relatório!$A$1:$AK$65536,36,0)</f>
        <v/>
      </c>
      <c r="AG664" s="32" t="s">
        <v>587</v>
      </c>
      <c r="AJ664" s="24"/>
      <c r="AK664" s="24"/>
      <c r="AL664" s="24"/>
      <c r="AM664" s="24"/>
    </row>
    <row r="665" spans="1:39" hidden="1" x14ac:dyDescent="0.25">
      <c r="A665" s="34">
        <v>80537078</v>
      </c>
      <c r="B665" s="33">
        <v>1250254354</v>
      </c>
      <c r="C665" s="33" t="s">
        <v>588</v>
      </c>
      <c r="D665" s="15">
        <f>VLOOKUP(C665,[1]CC!D$3:P$20,12,0)</f>
        <v>44639</v>
      </c>
      <c r="E665" s="16" t="str">
        <f>VLOOKUP(A665,[2]ImportationMaterialProgrammingE!B$3:C$1048576,2,0)</f>
        <v xml:space="preserve">540202330 </v>
      </c>
      <c r="F665" s="40">
        <v>540202330</v>
      </c>
      <c r="I665" s="17" t="e">
        <f>#N/A</f>
        <v>#N/A</v>
      </c>
      <c r="J665" s="15" t="str">
        <f>IF(VLOOKUP(A665,[2]ImportationMaterialProgrammingE!B$4:U$1048576,20,0)=0,"",VLOOKUP(A665,[2]ImportationMaterialProgrammingE!B$4:U$1048576,20,0))</f>
        <v>16/03/2022</v>
      </c>
      <c r="K665" s="15" t="s">
        <v>630</v>
      </c>
      <c r="L665" s="15" t="str">
        <f>IF(VLOOKUP(A665,[2]ImportationMaterialProgrammingE!B$3:Y$1048576,24,0)&lt;&gt;"","Sim","Não")</f>
        <v>Não</v>
      </c>
      <c r="M665" s="15" t="str">
        <f>IF(VLOOKUP(A665,[2]ImportationMaterialProgrammingE!B:X,23,0)="DTA TRANSP",VLOOKUP(A665,[2]ImportationMaterialProgrammingE!B:V,21,0),"")</f>
        <v/>
      </c>
      <c r="N665" s="15" t="str">
        <f>IF(VLOOKUP(A665,[2]ImportationMaterialProgrammingE!B:Y,24,0)=0,"",VLOOKUP(A665,[2]ImportationMaterialProgrammingE!B:Y,24,0))</f>
        <v/>
      </c>
      <c r="P665" s="3" t="e">
        <f>#N/A</f>
        <v>#N/A</v>
      </c>
      <c r="S665" s="16" t="str">
        <f>VLOOKUP(A665,[2]ImportationMaterialProgrammingE!B:AN,39,0)</f>
        <v xml:space="preserve">          </v>
      </c>
      <c r="T665" s="22">
        <f>VLOOKUP(F665,[3]Relatório!$A$1:$AK$65536,29,0)</f>
        <v>44641</v>
      </c>
      <c r="U665" s="22">
        <v>44641</v>
      </c>
      <c r="V665" s="17" t="str">
        <f>VLOOKUP(A665,[2]ImportationMaterialProgrammingE!B:F,5,0)</f>
        <v/>
      </c>
      <c r="W665" s="22">
        <f>VLOOKUP(F665,[3]Relatório!$A$1:$AK$65536,33,0)</f>
        <v>44642</v>
      </c>
      <c r="X665" s="1">
        <v>44642</v>
      </c>
      <c r="Y665" s="18" t="e">
        <f>#N/A</f>
        <v>#N/A</v>
      </c>
      <c r="AB665" s="15" t="str">
        <f>VLOOKUP(A665,[2]ImportationMaterialProgrammingE!B:X,23,0)</f>
        <v/>
      </c>
      <c r="AC665" s="1" t="str">
        <f>IF(AB665="DTA TRANSP","",VLOOKUP(A665,[2]ImportationMaterialProgrammingE!$B:$V,21,0))</f>
        <v/>
      </c>
      <c r="AD665" s="1" t="s">
        <v>587</v>
      </c>
      <c r="AE665" s="1" t="e">
        <f>#N/A</f>
        <v>#N/A</v>
      </c>
      <c r="AF665" s="22" t="str">
        <f>VLOOKUP(F665,[3]Relatório!$A$1:$AK$65536,36,0)</f>
        <v/>
      </c>
      <c r="AG665" s="32" t="s">
        <v>587</v>
      </c>
      <c r="AJ665" s="24"/>
      <c r="AK665" s="24"/>
      <c r="AL665" s="24"/>
      <c r="AM665" s="24"/>
    </row>
    <row r="666" spans="1:39" hidden="1" x14ac:dyDescent="0.25">
      <c r="A666" s="34">
        <v>80537090</v>
      </c>
      <c r="B666" s="33">
        <v>1250254353</v>
      </c>
      <c r="C666" s="33" t="s">
        <v>588</v>
      </c>
      <c r="D666" s="15">
        <f>VLOOKUP(C666,[1]CC!D$3:P$20,12,0)</f>
        <v>44639</v>
      </c>
      <c r="E666" s="16" t="str">
        <f>VLOOKUP(A666,[2]ImportationMaterialProgrammingE!B$3:C$1048576,2,0)</f>
        <v xml:space="preserve">540202479 </v>
      </c>
      <c r="F666" s="40">
        <v>540202479</v>
      </c>
      <c r="I666" s="17" t="e">
        <f>#N/A</f>
        <v>#N/A</v>
      </c>
      <c r="J666" s="15" t="str">
        <f>IF(VLOOKUP(A666,[2]ImportationMaterialProgrammingE!B$4:U$1048576,20,0)=0,"",VLOOKUP(A666,[2]ImportationMaterialProgrammingE!B$4:U$1048576,20,0))</f>
        <v/>
      </c>
      <c r="K666" s="15" t="s">
        <v>587</v>
      </c>
      <c r="L666" s="15" t="str">
        <f>IF(VLOOKUP(A666,[2]ImportationMaterialProgrammingE!B$3:Y$1048576,24,0)&lt;&gt;"","Sim","Não")</f>
        <v>Não</v>
      </c>
      <c r="M666" s="15" t="str">
        <f>IF(VLOOKUP(A666,[2]ImportationMaterialProgrammingE!B:X,23,0)="DTA TRANSP",VLOOKUP(A666,[2]ImportationMaterialProgrammingE!B:V,21,0),"")</f>
        <v/>
      </c>
      <c r="N666" s="15" t="str">
        <f>IF(VLOOKUP(A666,[2]ImportationMaterialProgrammingE!B:Y,24,0)=0,"",VLOOKUP(A666,[2]ImportationMaterialProgrammingE!B:Y,24,0))</f>
        <v/>
      </c>
      <c r="P666" s="3" t="e">
        <f>#N/A</f>
        <v>#N/A</v>
      </c>
      <c r="S666" s="16" t="str">
        <f>VLOOKUP(A666,[2]ImportationMaterialProgrammingE!B:AN,39,0)</f>
        <v xml:space="preserve">          </v>
      </c>
      <c r="T666" s="22" t="str">
        <f>VLOOKUP(F666,[3]Relatório!$A$1:$AK$65536,29,0)</f>
        <v/>
      </c>
      <c r="U666" s="22" t="s">
        <v>587</v>
      </c>
      <c r="V666" s="17" t="str">
        <f>VLOOKUP(A666,[2]ImportationMaterialProgrammingE!B:F,5,0)</f>
        <v/>
      </c>
      <c r="W666" s="22" t="str">
        <f>VLOOKUP(F666,[3]Relatório!$A$1:$AK$65536,33,0)</f>
        <v/>
      </c>
      <c r="X666" s="1" t="s">
        <v>587</v>
      </c>
      <c r="Y666" s="18" t="e">
        <f>#N/A</f>
        <v>#N/A</v>
      </c>
      <c r="AB666" s="15" t="str">
        <f>VLOOKUP(A666,[2]ImportationMaterialProgrammingE!B:X,23,0)</f>
        <v/>
      </c>
      <c r="AC666" s="1" t="str">
        <f>IF(AB666="DTA TRANSP","",VLOOKUP(A666,[2]ImportationMaterialProgrammingE!$B:$V,21,0))</f>
        <v/>
      </c>
      <c r="AD666" s="1" t="s">
        <v>587</v>
      </c>
      <c r="AE666" s="1" t="e">
        <f>#N/A</f>
        <v>#N/A</v>
      </c>
      <c r="AF666" s="22" t="str">
        <f>VLOOKUP(F666,[3]Relatório!$A$1:$AK$65536,36,0)</f>
        <v/>
      </c>
      <c r="AG666" s="32" t="s">
        <v>587</v>
      </c>
      <c r="AJ666" s="24"/>
      <c r="AK666" s="24"/>
      <c r="AL666" s="24"/>
      <c r="AM666" s="24"/>
    </row>
    <row r="667" spans="1:39" hidden="1" x14ac:dyDescent="0.25">
      <c r="A667" s="34">
        <v>80537111</v>
      </c>
      <c r="B667" s="33">
        <v>1250254355</v>
      </c>
      <c r="C667" s="33" t="s">
        <v>588</v>
      </c>
      <c r="D667" s="15">
        <f>VLOOKUP(C667,[1]CC!D$3:P$20,12,0)</f>
        <v>44639</v>
      </c>
      <c r="E667" s="16" t="str">
        <f>VLOOKUP(A667,[2]ImportationMaterialProgrammingE!B$3:C$1048576,2,0)</f>
        <v xml:space="preserve">540202480 </v>
      </c>
      <c r="F667" s="40">
        <v>540202480</v>
      </c>
      <c r="I667" s="17" t="e">
        <f>#N/A</f>
        <v>#N/A</v>
      </c>
      <c r="J667" s="15" t="str">
        <f>IF(VLOOKUP(A667,[2]ImportationMaterialProgrammingE!B$4:U$1048576,20,0)=0,"",VLOOKUP(A667,[2]ImportationMaterialProgrammingE!B$4:U$1048576,20,0))</f>
        <v>31/03/2022</v>
      </c>
      <c r="K667" s="15" t="s">
        <v>637</v>
      </c>
      <c r="L667" s="15" t="str">
        <f>IF(VLOOKUP(A667,[2]ImportationMaterialProgrammingE!B$3:Y$1048576,24,0)&lt;&gt;"","Sim","Não")</f>
        <v>Não</v>
      </c>
      <c r="M667" s="15" t="str">
        <f>IF(VLOOKUP(A667,[2]ImportationMaterialProgrammingE!B:X,23,0)="DTA TRANSP",VLOOKUP(A667,[2]ImportationMaterialProgrammingE!B:V,21,0),"")</f>
        <v/>
      </c>
      <c r="N667" s="15" t="str">
        <f>IF(VLOOKUP(A667,[2]ImportationMaterialProgrammingE!B:Y,24,0)=0,"",VLOOKUP(A667,[2]ImportationMaterialProgrammingE!B:Y,24,0))</f>
        <v/>
      </c>
      <c r="P667" s="3" t="e">
        <f>#N/A</f>
        <v>#N/A</v>
      </c>
      <c r="S667" s="16" t="str">
        <f>VLOOKUP(A667,[2]ImportationMaterialProgrammingE!B:AN,39,0)</f>
        <v xml:space="preserve">          </v>
      </c>
      <c r="T667" s="22">
        <f>VLOOKUP(F667,[3]Relatório!$A$1:$AK$65536,29,0)</f>
        <v>44643</v>
      </c>
      <c r="U667" s="22">
        <v>44643</v>
      </c>
      <c r="V667" s="17" t="str">
        <f>VLOOKUP(A667,[2]ImportationMaterialProgrammingE!B:F,5,0)</f>
        <v/>
      </c>
      <c r="W667" s="22" t="str">
        <f>VLOOKUP(F667,[3]Relatório!$A$1:$AK$65536,33,0)</f>
        <v/>
      </c>
      <c r="X667" s="1" t="s">
        <v>587</v>
      </c>
      <c r="Y667" s="18" t="e">
        <f>#N/A</f>
        <v>#N/A</v>
      </c>
      <c r="AB667" s="15" t="str">
        <f>VLOOKUP(A667,[2]ImportationMaterialProgrammingE!B:X,23,0)</f>
        <v/>
      </c>
      <c r="AC667" s="1" t="str">
        <f>IF(AB667="DTA TRANSP","",VLOOKUP(A667,[2]ImportationMaterialProgrammingE!$B:$V,21,0))</f>
        <v/>
      </c>
      <c r="AD667" s="1" t="s">
        <v>587</v>
      </c>
      <c r="AE667" s="1" t="e">
        <f>#N/A</f>
        <v>#N/A</v>
      </c>
      <c r="AF667" s="22" t="str">
        <f>VLOOKUP(F667,[3]Relatório!$A$1:$AK$65536,36,0)</f>
        <v/>
      </c>
      <c r="AG667" s="32" t="s">
        <v>587</v>
      </c>
      <c r="AJ667" s="24"/>
      <c r="AK667" s="24"/>
      <c r="AL667" s="24"/>
      <c r="AM667" s="24"/>
    </row>
    <row r="668" spans="1:39" x14ac:dyDescent="0.25">
      <c r="A668" s="34">
        <v>80537116</v>
      </c>
      <c r="B668" s="33">
        <v>1250254357</v>
      </c>
      <c r="C668" s="33" t="s">
        <v>588</v>
      </c>
      <c r="D668" s="15">
        <f>VLOOKUP(C668,[1]CC!D$3:P$20,12,0)</f>
        <v>44639</v>
      </c>
      <c r="E668" s="16" t="str">
        <f>VLOOKUP(A668,[2]ImportationMaterialProgrammingE!B$3:C$1048576,2,0)</f>
        <v xml:space="preserve">540202432 </v>
      </c>
      <c r="F668" s="40">
        <v>540202432</v>
      </c>
      <c r="I668" s="17" t="e">
        <f>#N/A</f>
        <v>#N/A</v>
      </c>
      <c r="J668" s="15" t="str">
        <f>IF(VLOOKUP(A668,[2]ImportationMaterialProgrammingE!B$4:U$1048576,20,0)=0,"",VLOOKUP(A668,[2]ImportationMaterialProgrammingE!B$4:U$1048576,20,0))</f>
        <v>21/03/2022</v>
      </c>
      <c r="K668" s="15" t="s">
        <v>612</v>
      </c>
      <c r="L668" s="15" t="str">
        <f>IF(VLOOKUP(A668,[2]ImportationMaterialProgrammingE!B$3:Y$1048576,24,0)&lt;&gt;"","Sim","Não")</f>
        <v>Não</v>
      </c>
      <c r="M668" s="15" t="str">
        <f>IF(VLOOKUP(A668,[2]ImportationMaterialProgrammingE!B:X,23,0)="DTA TRANSP",VLOOKUP(A668,[2]ImportationMaterialProgrammingE!B:V,21,0),"")</f>
        <v/>
      </c>
      <c r="N668" s="15" t="str">
        <f>IF(VLOOKUP(A668,[2]ImportationMaterialProgrammingE!B:Y,24,0)=0,"",VLOOKUP(A668,[2]ImportationMaterialProgrammingE!B:Y,24,0))</f>
        <v/>
      </c>
      <c r="P668" s="3" t="e">
        <f>#N/A</f>
        <v>#N/A</v>
      </c>
      <c r="S668" s="16" t="str">
        <f>VLOOKUP(A668,[2]ImportationMaterialProgrammingE!B:AN,39,0)</f>
        <v xml:space="preserve">          </v>
      </c>
      <c r="T668" s="22">
        <f>VLOOKUP(F668,[3]Relatório!$A$1:$AK$65536,29,0)</f>
        <v>44641</v>
      </c>
      <c r="U668" s="22">
        <v>44641</v>
      </c>
      <c r="V668" s="17" t="str">
        <f>VLOOKUP(A668,[2]ImportationMaterialProgrammingE!B:F,5,0)</f>
        <v/>
      </c>
      <c r="W668" s="22">
        <f>VLOOKUP(F668,[3]Relatório!$A$1:$AK$65536,33,0)</f>
        <v>44642</v>
      </c>
      <c r="X668" s="1">
        <v>44642</v>
      </c>
      <c r="Y668" s="18" t="e">
        <f>#N/A</f>
        <v>#N/A</v>
      </c>
      <c r="AB668" s="15" t="str">
        <f>VLOOKUP(A668,[2]ImportationMaterialProgrammingE!B:X,23,0)</f>
        <v>MBB</v>
      </c>
      <c r="AC668" s="1" t="str">
        <f>IF(AB668="DTA TRANSP","",VLOOKUP(A668,[2]ImportationMaterialProgrammingE!$B:$V,21,0))</f>
        <v>22/03/2022</v>
      </c>
      <c r="AD668" s="1" t="s">
        <v>605</v>
      </c>
      <c r="AE668" s="1" t="e">
        <f>#N/A</f>
        <v>#N/A</v>
      </c>
      <c r="AF668" s="22">
        <f>VLOOKUP(F668,[3]Relatório!$A$1:$AK$65536,36,0)</f>
        <v>44642</v>
      </c>
      <c r="AG668" s="32">
        <v>44642</v>
      </c>
      <c r="AJ668" s="24"/>
      <c r="AK668" s="24"/>
      <c r="AL668" s="24"/>
      <c r="AM668" s="24"/>
    </row>
    <row r="669" spans="1:39" hidden="1" x14ac:dyDescent="0.25">
      <c r="A669" s="34">
        <v>80537126</v>
      </c>
      <c r="B669" s="33">
        <v>1250254356</v>
      </c>
      <c r="C669" s="33" t="s">
        <v>588</v>
      </c>
      <c r="D669" s="15">
        <f>VLOOKUP(C669,[1]CC!D$3:P$20,12,0)</f>
        <v>44639</v>
      </c>
      <c r="E669" s="16" t="str">
        <f>VLOOKUP(A669,[2]ImportationMaterialProgrammingE!B$3:C$1048576,2,0)</f>
        <v xml:space="preserve">540202336 </v>
      </c>
      <c r="F669" s="40">
        <v>540202336</v>
      </c>
      <c r="I669" s="17" t="e">
        <f>#N/A</f>
        <v>#N/A</v>
      </c>
      <c r="J669" s="15" t="str">
        <f>IF(VLOOKUP(A669,[2]ImportationMaterialProgrammingE!B$4:U$1048576,20,0)=0,"",VLOOKUP(A669,[2]ImportationMaterialProgrammingE!B$4:U$1048576,20,0))</f>
        <v>22/03/2022</v>
      </c>
      <c r="K669" s="15" t="s">
        <v>605</v>
      </c>
      <c r="L669" s="15" t="str">
        <f>IF(VLOOKUP(A669,[2]ImportationMaterialProgrammingE!B$3:Y$1048576,24,0)&lt;&gt;"","Sim","Não")</f>
        <v>Não</v>
      </c>
      <c r="M669" s="15" t="str">
        <f>IF(VLOOKUP(A669,[2]ImportationMaterialProgrammingE!B:X,23,0)="DTA TRANSP",VLOOKUP(A669,[2]ImportationMaterialProgrammingE!B:V,21,0),"")</f>
        <v/>
      </c>
      <c r="N669" s="15" t="str">
        <f>IF(VLOOKUP(A669,[2]ImportationMaterialProgrammingE!B:Y,24,0)=0,"",VLOOKUP(A669,[2]ImportationMaterialProgrammingE!B:Y,24,0))</f>
        <v/>
      </c>
      <c r="P669" s="3" t="e">
        <f>#N/A</f>
        <v>#N/A</v>
      </c>
      <c r="S669" s="16" t="str">
        <f>VLOOKUP(A669,[2]ImportationMaterialProgrammingE!B:AN,39,0)</f>
        <v xml:space="preserve">          </v>
      </c>
      <c r="T669" s="22">
        <f>VLOOKUP(F669,[3]Relatório!$A$1:$AK$65536,29,0)</f>
        <v>44643</v>
      </c>
      <c r="U669" s="22">
        <v>44643</v>
      </c>
      <c r="V669" s="17" t="str">
        <f>VLOOKUP(A669,[2]ImportationMaterialProgrammingE!B:F,5,0)</f>
        <v/>
      </c>
      <c r="W669" s="22" t="str">
        <f>VLOOKUP(F669,[3]Relatório!$A$1:$AK$65536,33,0)</f>
        <v/>
      </c>
      <c r="X669" s="1" t="s">
        <v>587</v>
      </c>
      <c r="Y669" s="18" t="e">
        <f>#N/A</f>
        <v>#N/A</v>
      </c>
      <c r="AB669" s="15" t="str">
        <f>VLOOKUP(A669,[2]ImportationMaterialProgrammingE!B:X,23,0)</f>
        <v>SBL</v>
      </c>
      <c r="AC669" s="1" t="str">
        <f>IF(AB669="DTA TRANSP","",VLOOKUP(A669,[2]ImportationMaterialProgrammingE!$B:$V,21,0))</f>
        <v/>
      </c>
      <c r="AD669" s="1" t="s">
        <v>587</v>
      </c>
      <c r="AE669" s="1" t="e">
        <f>#N/A</f>
        <v>#N/A</v>
      </c>
      <c r="AF669" s="22" t="str">
        <f>VLOOKUP(F669,[3]Relatório!$A$1:$AK$65536,36,0)</f>
        <v/>
      </c>
      <c r="AG669" s="32" t="s">
        <v>587</v>
      </c>
      <c r="AJ669" s="24"/>
      <c r="AK669" s="24"/>
      <c r="AL669" s="24"/>
      <c r="AM669" s="24"/>
    </row>
    <row r="670" spans="1:39" hidden="1" x14ac:dyDescent="0.25">
      <c r="A670" s="34">
        <v>80537130</v>
      </c>
      <c r="B670" s="33">
        <v>1250254358</v>
      </c>
      <c r="C670" s="33" t="s">
        <v>588</v>
      </c>
      <c r="D670" s="15">
        <f>VLOOKUP(C670,[1]CC!D$3:P$20,12,0)</f>
        <v>44639</v>
      </c>
      <c r="E670" s="16" t="str">
        <f>VLOOKUP(A670,[2]ImportationMaterialProgrammingE!B$3:C$1048576,2,0)</f>
        <v xml:space="preserve">540202481 </v>
      </c>
      <c r="F670" s="40">
        <v>540202481</v>
      </c>
      <c r="I670" s="17" t="e">
        <f>#N/A</f>
        <v>#N/A</v>
      </c>
      <c r="J670" s="15" t="str">
        <f>IF(VLOOKUP(A670,[2]ImportationMaterialProgrammingE!B$4:U$1048576,20,0)=0,"",VLOOKUP(A670,[2]ImportationMaterialProgrammingE!B$4:U$1048576,20,0))</f>
        <v>24/03/2022</v>
      </c>
      <c r="K670" s="15" t="s">
        <v>623</v>
      </c>
      <c r="L670" s="15" t="str">
        <f>IF(VLOOKUP(A670,[2]ImportationMaterialProgrammingE!B$3:Y$1048576,24,0)&lt;&gt;"","Sim","Não")</f>
        <v>Não</v>
      </c>
      <c r="M670" s="15" t="str">
        <f>IF(VLOOKUP(A670,[2]ImportationMaterialProgrammingE!B:X,23,0)="DTA TRANSP",VLOOKUP(A670,[2]ImportationMaterialProgrammingE!B:V,21,0),"")</f>
        <v/>
      </c>
      <c r="N670" s="15" t="str">
        <f>IF(VLOOKUP(A670,[2]ImportationMaterialProgrammingE!B:Y,24,0)=0,"",VLOOKUP(A670,[2]ImportationMaterialProgrammingE!B:Y,24,0))</f>
        <v/>
      </c>
      <c r="P670" s="3" t="e">
        <f>#N/A</f>
        <v>#N/A</v>
      </c>
      <c r="S670" s="16" t="str">
        <f>VLOOKUP(A670,[2]ImportationMaterialProgrammingE!B:AN,39,0)</f>
        <v xml:space="preserve">          </v>
      </c>
      <c r="T670" s="22" t="str">
        <f>VLOOKUP(F670,[3]Relatório!$A$1:$AK$65536,29,0)</f>
        <v/>
      </c>
      <c r="U670" s="22" t="s">
        <v>587</v>
      </c>
      <c r="V670" s="17" t="str">
        <f>VLOOKUP(A670,[2]ImportationMaterialProgrammingE!B:F,5,0)</f>
        <v/>
      </c>
      <c r="W670" s="22" t="str">
        <f>VLOOKUP(F670,[3]Relatório!$A$1:$AK$65536,33,0)</f>
        <v/>
      </c>
      <c r="X670" s="1" t="s">
        <v>587</v>
      </c>
      <c r="Y670" s="18" t="e">
        <f>#N/A</f>
        <v>#N/A</v>
      </c>
      <c r="AB670" s="15" t="str">
        <f>VLOOKUP(A670,[2]ImportationMaterialProgrammingE!B:X,23,0)</f>
        <v/>
      </c>
      <c r="AC670" s="1" t="str">
        <f>IF(AB670="DTA TRANSP","",VLOOKUP(A670,[2]ImportationMaterialProgrammingE!$B:$V,21,0))</f>
        <v/>
      </c>
      <c r="AD670" s="1" t="s">
        <v>587</v>
      </c>
      <c r="AE670" s="1" t="e">
        <f>#N/A</f>
        <v>#N/A</v>
      </c>
      <c r="AF670" s="22" t="str">
        <f>VLOOKUP(F670,[3]Relatório!$A$1:$AK$65536,36,0)</f>
        <v/>
      </c>
      <c r="AG670" s="32" t="s">
        <v>587</v>
      </c>
      <c r="AJ670" s="24"/>
      <c r="AK670" s="24"/>
      <c r="AL670" s="24"/>
      <c r="AM670" s="24"/>
    </row>
    <row r="671" spans="1:39" hidden="1" x14ac:dyDescent="0.25">
      <c r="A671" s="34">
        <v>80537141</v>
      </c>
      <c r="B671" s="33">
        <v>1250254360</v>
      </c>
      <c r="C671" s="33" t="s">
        <v>588</v>
      </c>
      <c r="D671" s="15">
        <f>VLOOKUP(C671,[1]CC!D$3:P$20,12,0)</f>
        <v>44639</v>
      </c>
      <c r="E671" s="16" t="str">
        <f>VLOOKUP(A671,[2]ImportationMaterialProgrammingE!B$3:C$1048576,2,0)</f>
        <v xml:space="preserve">540202433 </v>
      </c>
      <c r="F671" s="40">
        <v>540202433</v>
      </c>
      <c r="I671" s="17" t="e">
        <f>#N/A</f>
        <v>#N/A</v>
      </c>
      <c r="J671" s="15" t="str">
        <f>IF(VLOOKUP(A671,[2]ImportationMaterialProgrammingE!B$4:U$1048576,20,0)=0,"",VLOOKUP(A671,[2]ImportationMaterialProgrammingE!B$4:U$1048576,20,0))</f>
        <v>24/03/2022</v>
      </c>
      <c r="K671" s="15" t="s">
        <v>623</v>
      </c>
      <c r="L671" s="15" t="str">
        <f>IF(VLOOKUP(A671,[2]ImportationMaterialProgrammingE!B$3:Y$1048576,24,0)&lt;&gt;"","Sim","Não")</f>
        <v>Não</v>
      </c>
      <c r="M671" s="15" t="str">
        <f>IF(VLOOKUP(A671,[2]ImportationMaterialProgrammingE!B:X,23,0)="DTA TRANSP",VLOOKUP(A671,[2]ImportationMaterialProgrammingE!B:V,21,0),"")</f>
        <v/>
      </c>
      <c r="N671" s="15" t="str">
        <f>IF(VLOOKUP(A671,[2]ImportationMaterialProgrammingE!B:Y,24,0)=0,"",VLOOKUP(A671,[2]ImportationMaterialProgrammingE!B:Y,24,0))</f>
        <v/>
      </c>
      <c r="P671" s="3" t="e">
        <f>#N/A</f>
        <v>#N/A</v>
      </c>
      <c r="S671" s="16" t="str">
        <f>VLOOKUP(A671,[2]ImportationMaterialProgrammingE!B:AN,39,0)</f>
        <v xml:space="preserve">          </v>
      </c>
      <c r="T671" s="22" t="str">
        <f>VLOOKUP(F671,[3]Relatório!$A$1:$AK$65536,29,0)</f>
        <v/>
      </c>
      <c r="U671" s="22" t="s">
        <v>587</v>
      </c>
      <c r="V671" s="17" t="str">
        <f>VLOOKUP(A671,[2]ImportationMaterialProgrammingE!B:F,5,0)</f>
        <v/>
      </c>
      <c r="W671" s="22" t="str">
        <f>VLOOKUP(F671,[3]Relatório!$A$1:$AK$65536,33,0)</f>
        <v/>
      </c>
      <c r="X671" s="1" t="s">
        <v>587</v>
      </c>
      <c r="Y671" s="18" t="e">
        <f>#N/A</f>
        <v>#N/A</v>
      </c>
      <c r="AB671" s="15" t="str">
        <f>VLOOKUP(A671,[2]ImportationMaterialProgrammingE!B:X,23,0)</f>
        <v/>
      </c>
      <c r="AC671" s="1" t="str">
        <f>IF(AB671="DTA TRANSP","",VLOOKUP(A671,[2]ImportationMaterialProgrammingE!$B:$V,21,0))</f>
        <v/>
      </c>
      <c r="AD671" s="1" t="s">
        <v>587</v>
      </c>
      <c r="AE671" s="1" t="e">
        <f>#N/A</f>
        <v>#N/A</v>
      </c>
      <c r="AF671" s="22" t="str">
        <f>VLOOKUP(F671,[3]Relatório!$A$1:$AK$65536,36,0)</f>
        <v/>
      </c>
      <c r="AG671" s="32" t="s">
        <v>587</v>
      </c>
      <c r="AJ671" s="24"/>
      <c r="AK671" s="24"/>
      <c r="AL671" s="24"/>
      <c r="AM671" s="24"/>
    </row>
    <row r="672" spans="1:39" hidden="1" x14ac:dyDescent="0.25">
      <c r="A672" s="34">
        <v>80537160</v>
      </c>
      <c r="B672" s="33">
        <v>1250254359</v>
      </c>
      <c r="C672" s="33" t="s">
        <v>588</v>
      </c>
      <c r="D672" s="15">
        <f>VLOOKUP(C672,[1]CC!D$3:P$20,12,0)</f>
        <v>44639</v>
      </c>
      <c r="E672" s="16" t="str">
        <f>VLOOKUP(A672,[2]ImportationMaterialProgrammingE!B$3:C$1048576,2,0)</f>
        <v xml:space="preserve">540202331 </v>
      </c>
      <c r="F672" s="40">
        <v>540202331</v>
      </c>
      <c r="I672" s="17" t="e">
        <f>#N/A</f>
        <v>#N/A</v>
      </c>
      <c r="J672" s="15" t="str">
        <f>IF(VLOOKUP(A672,[2]ImportationMaterialProgrammingE!B$4:U$1048576,20,0)=0,"",VLOOKUP(A672,[2]ImportationMaterialProgrammingE!B$4:U$1048576,20,0))</f>
        <v/>
      </c>
      <c r="K672" s="15" t="s">
        <v>587</v>
      </c>
      <c r="L672" s="15" t="str">
        <f>IF(VLOOKUP(A672,[2]ImportationMaterialProgrammingE!B$3:Y$1048576,24,0)&lt;&gt;"","Sim","Não")</f>
        <v>Não</v>
      </c>
      <c r="M672" s="15" t="str">
        <f>IF(VLOOKUP(A672,[2]ImportationMaterialProgrammingE!B:X,23,0)="DTA TRANSP",VLOOKUP(A672,[2]ImportationMaterialProgrammingE!B:V,21,0),"")</f>
        <v>22/03/2022</v>
      </c>
      <c r="N672" s="15" t="str">
        <f>IF(VLOOKUP(A672,[2]ImportationMaterialProgrammingE!B:Y,24,0)=0,"",VLOOKUP(A672,[2]ImportationMaterialProgrammingE!B:Y,24,0))</f>
        <v/>
      </c>
      <c r="P672" s="3" t="e">
        <f>#N/A</f>
        <v>#N/A</v>
      </c>
      <c r="S672" s="16" t="str">
        <f>VLOOKUP(A672,[2]ImportationMaterialProgrammingE!B:AN,39,0)</f>
        <v xml:space="preserve">          </v>
      </c>
      <c r="T672" s="22" t="str">
        <f>VLOOKUP(F672,[3]Relatório!$A$1:$AK$65536,29,0)</f>
        <v/>
      </c>
      <c r="U672" s="22" t="s">
        <v>587</v>
      </c>
      <c r="V672" s="17" t="str">
        <f>VLOOKUP(A672,[2]ImportationMaterialProgrammingE!B:F,5,0)</f>
        <v/>
      </c>
      <c r="W672" s="22" t="str">
        <f>VLOOKUP(F672,[3]Relatório!$A$1:$AK$65536,33,0)</f>
        <v/>
      </c>
      <c r="X672" s="1" t="s">
        <v>587</v>
      </c>
      <c r="Y672" s="18" t="e">
        <f>#N/A</f>
        <v>#N/A</v>
      </c>
      <c r="AB672" s="15" t="str">
        <f>VLOOKUP(A672,[2]ImportationMaterialProgrammingE!B:X,23,0)</f>
        <v>DTA TRANSP</v>
      </c>
      <c r="AC672" s="1" t="str">
        <f>IF(AB672="DTA TRANSP","",VLOOKUP(A672,[2]ImportationMaterialProgrammingE!$B:$V,21,0))</f>
        <v/>
      </c>
      <c r="AD672" s="1" t="s">
        <v>587</v>
      </c>
      <c r="AE672" s="1" t="e">
        <f>#N/A</f>
        <v>#N/A</v>
      </c>
      <c r="AF672" s="22" t="str">
        <f>VLOOKUP(F672,[3]Relatório!$A$1:$AK$65536,36,0)</f>
        <v/>
      </c>
      <c r="AG672" s="32" t="s">
        <v>587</v>
      </c>
      <c r="AJ672" s="24"/>
      <c r="AK672" s="24"/>
      <c r="AL672" s="24"/>
      <c r="AM672" s="24"/>
    </row>
    <row r="673" spans="1:39" x14ac:dyDescent="0.25">
      <c r="A673" s="34">
        <v>80537161</v>
      </c>
      <c r="B673" s="33">
        <v>1250254361</v>
      </c>
      <c r="C673" s="33" t="s">
        <v>588</v>
      </c>
      <c r="D673" s="15">
        <f>VLOOKUP(C673,[1]CC!D$3:P$20,12,0)</f>
        <v>44639</v>
      </c>
      <c r="E673" s="16" t="str">
        <f>VLOOKUP(A673,[2]ImportationMaterialProgrammingE!B$3:C$1048576,2,0)</f>
        <v xml:space="preserve">540202332 </v>
      </c>
      <c r="F673" s="40">
        <v>540202332</v>
      </c>
      <c r="I673" s="17" t="e">
        <f>#N/A</f>
        <v>#N/A</v>
      </c>
      <c r="J673" s="15" t="str">
        <f>IF(VLOOKUP(A673,[2]ImportationMaterialProgrammingE!B$4:U$1048576,20,0)=0,"",VLOOKUP(A673,[2]ImportationMaterialProgrammingE!B$4:U$1048576,20,0))</f>
        <v>21/03/2022</v>
      </c>
      <c r="K673" s="15" t="s">
        <v>612</v>
      </c>
      <c r="L673" s="15" t="str">
        <f>IF(VLOOKUP(A673,[2]ImportationMaterialProgrammingE!B$3:Y$1048576,24,0)&lt;&gt;"","Sim","Não")</f>
        <v>Não</v>
      </c>
      <c r="M673" s="15" t="str">
        <f>IF(VLOOKUP(A673,[2]ImportationMaterialProgrammingE!B:X,23,0)="DTA TRANSP",VLOOKUP(A673,[2]ImportationMaterialProgrammingE!B:V,21,0),"")</f>
        <v/>
      </c>
      <c r="N673" s="15" t="str">
        <f>IF(VLOOKUP(A673,[2]ImportationMaterialProgrammingE!B:Y,24,0)=0,"",VLOOKUP(A673,[2]ImportationMaterialProgrammingE!B:Y,24,0))</f>
        <v/>
      </c>
      <c r="P673" s="3" t="e">
        <f>#N/A</f>
        <v>#N/A</v>
      </c>
      <c r="S673" s="16" t="str">
        <f>VLOOKUP(A673,[2]ImportationMaterialProgrammingE!B:AN,39,0)</f>
        <v xml:space="preserve">          </v>
      </c>
      <c r="T673" s="22">
        <f>VLOOKUP(F673,[3]Relatório!$A$1:$AK$65536,29,0)</f>
        <v>44641</v>
      </c>
      <c r="U673" s="22">
        <v>44641</v>
      </c>
      <c r="V673" s="17" t="str">
        <f>VLOOKUP(A673,[2]ImportationMaterialProgrammingE!B:F,5,0)</f>
        <v/>
      </c>
      <c r="W673" s="22">
        <f>VLOOKUP(F673,[3]Relatório!$A$1:$AK$65536,33,0)</f>
        <v>44642</v>
      </c>
      <c r="X673" s="1">
        <v>44642</v>
      </c>
      <c r="Y673" s="18" t="e">
        <f>#N/A</f>
        <v>#N/A</v>
      </c>
      <c r="AB673" s="15" t="str">
        <f>VLOOKUP(A673,[2]ImportationMaterialProgrammingE!B:X,23,0)</f>
        <v/>
      </c>
      <c r="AC673" s="1" t="str">
        <f>IF(AB673="DTA TRANSP","",VLOOKUP(A673,[2]ImportationMaterialProgrammingE!$B:$V,21,0))</f>
        <v/>
      </c>
      <c r="AD673" s="1" t="s">
        <v>587</v>
      </c>
      <c r="AE673" s="1" t="e">
        <f>#N/A</f>
        <v>#N/A</v>
      </c>
      <c r="AF673" s="22">
        <f>VLOOKUP(F673,[3]Relatório!$A$1:$AK$65536,36,0)</f>
        <v>44642</v>
      </c>
      <c r="AG673" s="32">
        <v>44642</v>
      </c>
      <c r="AJ673" s="24"/>
      <c r="AK673" s="24"/>
      <c r="AL673" s="24"/>
      <c r="AM673" s="24"/>
    </row>
    <row r="674" spans="1:39" hidden="1" x14ac:dyDescent="0.25">
      <c r="A674" s="34">
        <v>80537163</v>
      </c>
      <c r="B674" s="33">
        <v>1250254362</v>
      </c>
      <c r="C674" s="33" t="s">
        <v>588</v>
      </c>
      <c r="D674" s="15">
        <f>VLOOKUP(C674,[1]CC!D$3:P$20,12,0)</f>
        <v>44639</v>
      </c>
      <c r="E674" s="16" t="str">
        <f>VLOOKUP(A674,[2]ImportationMaterialProgrammingE!B$3:C$1048576,2,0)</f>
        <v xml:space="preserve">540202335 </v>
      </c>
      <c r="F674" s="40">
        <v>540202335</v>
      </c>
      <c r="I674" s="17" t="e">
        <f>#N/A</f>
        <v>#N/A</v>
      </c>
      <c r="J674" s="15" t="str">
        <f>IF(VLOOKUP(A674,[2]ImportationMaterialProgrammingE!B$4:U$1048576,20,0)=0,"",VLOOKUP(A674,[2]ImportationMaterialProgrammingE!B$4:U$1048576,20,0))</f>
        <v/>
      </c>
      <c r="K674" s="15" t="s">
        <v>587</v>
      </c>
      <c r="L674" s="15" t="str">
        <f>IF(VLOOKUP(A674,[2]ImportationMaterialProgrammingE!B$3:Y$1048576,24,0)&lt;&gt;"","Sim","Não")</f>
        <v>Não</v>
      </c>
      <c r="M674" s="15" t="str">
        <f>IF(VLOOKUP(A674,[2]ImportationMaterialProgrammingE!B:X,23,0)="DTA TRANSP",VLOOKUP(A674,[2]ImportationMaterialProgrammingE!B:V,21,0),"")</f>
        <v>24/03/2022</v>
      </c>
      <c r="N674" s="15" t="str">
        <f>IF(VLOOKUP(A674,[2]ImportationMaterialProgrammingE!B:Y,24,0)=0,"",VLOOKUP(A674,[2]ImportationMaterialProgrammingE!B:Y,24,0))</f>
        <v/>
      </c>
      <c r="P674" s="3" t="e">
        <f>#N/A</f>
        <v>#N/A</v>
      </c>
      <c r="S674" s="16" t="str">
        <f>VLOOKUP(A674,[2]ImportationMaterialProgrammingE!B:AN,39,0)</f>
        <v xml:space="preserve">          </v>
      </c>
      <c r="T674" s="22">
        <f>VLOOKUP(F674,[3]Relatório!$A$1:$AK$65536,29,0)</f>
        <v>44641</v>
      </c>
      <c r="U674" s="22">
        <v>44641</v>
      </c>
      <c r="V674" s="17" t="str">
        <f>VLOOKUP(A674,[2]ImportationMaterialProgrammingE!B:F,5,0)</f>
        <v/>
      </c>
      <c r="W674" s="22">
        <f>VLOOKUP(F674,[3]Relatório!$A$1:$AK$65536,33,0)</f>
        <v>44642</v>
      </c>
      <c r="X674" s="1">
        <v>44642</v>
      </c>
      <c r="Y674" s="18" t="e">
        <f>#N/A</f>
        <v>#N/A</v>
      </c>
      <c r="AB674" s="15" t="str">
        <f>VLOOKUP(A674,[2]ImportationMaterialProgrammingE!B:X,23,0)</f>
        <v>DTA TRANSP</v>
      </c>
      <c r="AC674" s="1" t="str">
        <f>IF(AB674="DTA TRANSP","",VLOOKUP(A674,[2]ImportationMaterialProgrammingE!$B:$V,21,0))</f>
        <v/>
      </c>
      <c r="AD674" s="1" t="s">
        <v>587</v>
      </c>
      <c r="AE674" s="1" t="e">
        <f>#N/A</f>
        <v>#N/A</v>
      </c>
      <c r="AF674" s="22" t="str">
        <f>VLOOKUP(F674,[3]Relatório!$A$1:$AK$65536,36,0)</f>
        <v/>
      </c>
      <c r="AG674" s="32" t="s">
        <v>587</v>
      </c>
      <c r="AJ674" s="24"/>
      <c r="AK674" s="24"/>
      <c r="AL674" s="24"/>
      <c r="AM674" s="24"/>
    </row>
    <row r="675" spans="1:39" hidden="1" x14ac:dyDescent="0.25">
      <c r="A675" s="34">
        <v>80537164</v>
      </c>
      <c r="B675" s="33">
        <v>1250254367</v>
      </c>
      <c r="C675" s="33" t="s">
        <v>588</v>
      </c>
      <c r="D675" s="15">
        <f>VLOOKUP(C675,[1]CC!D$3:P$20,12,0)</f>
        <v>44639</v>
      </c>
      <c r="E675" s="16" t="str">
        <f>VLOOKUP(A675,[2]ImportationMaterialProgrammingE!B$3:C$1048576,2,0)</f>
        <v xml:space="preserve">540202333 </v>
      </c>
      <c r="F675" s="40">
        <v>540202333</v>
      </c>
      <c r="I675" s="17" t="e">
        <f>#N/A</f>
        <v>#N/A</v>
      </c>
      <c r="J675" s="15" t="str">
        <f>IF(VLOOKUP(A675,[2]ImportationMaterialProgrammingE!B$4:U$1048576,20,0)=0,"",VLOOKUP(A675,[2]ImportationMaterialProgrammingE!B$4:U$1048576,20,0))</f>
        <v/>
      </c>
      <c r="K675" s="15" t="s">
        <v>587</v>
      </c>
      <c r="L675" s="15" t="str">
        <f>IF(VLOOKUP(A675,[2]ImportationMaterialProgrammingE!B$3:Y$1048576,24,0)&lt;&gt;"","Sim","Não")</f>
        <v>Não</v>
      </c>
      <c r="M675" s="15" t="str">
        <f>IF(VLOOKUP(A675,[2]ImportationMaterialProgrammingE!B:X,23,0)="DTA TRANSP",VLOOKUP(A675,[2]ImportationMaterialProgrammingE!B:V,21,0),"")</f>
        <v>24/03/2022</v>
      </c>
      <c r="N675" s="15" t="str">
        <f>IF(VLOOKUP(A675,[2]ImportationMaterialProgrammingE!B:Y,24,0)=0,"",VLOOKUP(A675,[2]ImportationMaterialProgrammingE!B:Y,24,0))</f>
        <v/>
      </c>
      <c r="P675" s="3" t="e">
        <f>#N/A</f>
        <v>#N/A</v>
      </c>
      <c r="S675" s="16" t="str">
        <f>VLOOKUP(A675,[2]ImportationMaterialProgrammingE!B:AN,39,0)</f>
        <v xml:space="preserve">          </v>
      </c>
      <c r="T675" s="22" t="str">
        <f>VLOOKUP(F675,[3]Relatório!$A$1:$AK$65536,29,0)</f>
        <v/>
      </c>
      <c r="U675" s="22" t="s">
        <v>587</v>
      </c>
      <c r="V675" s="17" t="str">
        <f>VLOOKUP(A675,[2]ImportationMaterialProgrammingE!B:F,5,0)</f>
        <v/>
      </c>
      <c r="W675" s="22" t="str">
        <f>VLOOKUP(F675,[3]Relatório!$A$1:$AK$65536,33,0)</f>
        <v/>
      </c>
      <c r="X675" s="1" t="s">
        <v>587</v>
      </c>
      <c r="Y675" s="18" t="e">
        <f>#N/A</f>
        <v>#N/A</v>
      </c>
      <c r="AB675" s="15" t="str">
        <f>VLOOKUP(A675,[2]ImportationMaterialProgrammingE!B:X,23,0)</f>
        <v>DTA TRANSP</v>
      </c>
      <c r="AC675" s="1" t="str">
        <f>IF(AB675="DTA TRANSP","",VLOOKUP(A675,[2]ImportationMaterialProgrammingE!$B:$V,21,0))</f>
        <v/>
      </c>
      <c r="AD675" s="1" t="s">
        <v>587</v>
      </c>
      <c r="AE675" s="1" t="e">
        <f>#N/A</f>
        <v>#N/A</v>
      </c>
      <c r="AF675" s="22" t="str">
        <f>VLOOKUP(F675,[3]Relatório!$A$1:$AK$65536,36,0)</f>
        <v/>
      </c>
      <c r="AG675" s="32" t="s">
        <v>587</v>
      </c>
      <c r="AJ675" s="24"/>
      <c r="AK675" s="24"/>
      <c r="AL675" s="24"/>
      <c r="AM675" s="24"/>
    </row>
    <row r="676" spans="1:39" hidden="1" x14ac:dyDescent="0.25">
      <c r="A676" s="34">
        <v>80537177</v>
      </c>
      <c r="B676" s="33">
        <v>1250254363</v>
      </c>
      <c r="C676" s="33" t="s">
        <v>588</v>
      </c>
      <c r="D676" s="15">
        <f>VLOOKUP(C676,[1]CC!D$3:P$20,12,0)</f>
        <v>44639</v>
      </c>
      <c r="E676" s="16" t="str">
        <f>VLOOKUP(A676,[2]ImportationMaterialProgrammingE!B$3:C$1048576,2,0)</f>
        <v xml:space="preserve">540202300 </v>
      </c>
      <c r="F676" s="40">
        <v>540202300</v>
      </c>
      <c r="I676" s="17" t="e">
        <f>#N/A</f>
        <v>#N/A</v>
      </c>
      <c r="J676" s="15" t="str">
        <f>IF(VLOOKUP(A676,[2]ImportationMaterialProgrammingE!B$4:U$1048576,20,0)=0,"",VLOOKUP(A676,[2]ImportationMaterialProgrammingE!B$4:U$1048576,20,0))</f>
        <v/>
      </c>
      <c r="K676" s="15" t="s">
        <v>587</v>
      </c>
      <c r="L676" s="15" t="str">
        <f>IF(VLOOKUP(A676,[2]ImportationMaterialProgrammingE!B$3:Y$1048576,24,0)&lt;&gt;"","Sim","Não")</f>
        <v>Não</v>
      </c>
      <c r="M676" s="15" t="str">
        <f>IF(VLOOKUP(A676,[2]ImportationMaterialProgrammingE!B:X,23,0)="DTA TRANSP",VLOOKUP(A676,[2]ImportationMaterialProgrammingE!B:V,21,0),"")</f>
        <v>21/03/2022</v>
      </c>
      <c r="N676" s="15" t="str">
        <f>IF(VLOOKUP(A676,[2]ImportationMaterialProgrammingE!B:Y,24,0)=0,"",VLOOKUP(A676,[2]ImportationMaterialProgrammingE!B:Y,24,0))</f>
        <v/>
      </c>
      <c r="P676" s="3" t="e">
        <f>#N/A</f>
        <v>#N/A</v>
      </c>
      <c r="S676" s="16" t="str">
        <f>VLOOKUP(A676,[2]ImportationMaterialProgrammingE!B:AN,39,0)</f>
        <v xml:space="preserve">          </v>
      </c>
      <c r="T676" s="22" t="str">
        <f>VLOOKUP(F676,[3]Relatório!$A$1:$AK$65536,29,0)</f>
        <v/>
      </c>
      <c r="U676" s="22" t="s">
        <v>587</v>
      </c>
      <c r="V676" s="17" t="str">
        <f>VLOOKUP(A676,[2]ImportationMaterialProgrammingE!B:F,5,0)</f>
        <v/>
      </c>
      <c r="W676" s="22" t="str">
        <f>VLOOKUP(F676,[3]Relatório!$A$1:$AK$65536,33,0)</f>
        <v/>
      </c>
      <c r="X676" s="1" t="s">
        <v>587</v>
      </c>
      <c r="Y676" s="18" t="e">
        <f>#N/A</f>
        <v>#N/A</v>
      </c>
      <c r="AB676" s="15" t="str">
        <f>VLOOKUP(A676,[2]ImportationMaterialProgrammingE!B:X,23,0)</f>
        <v>DTA TRANSP</v>
      </c>
      <c r="AC676" s="1" t="str">
        <f>IF(AB676="DTA TRANSP","",VLOOKUP(A676,[2]ImportationMaterialProgrammingE!$B:$V,21,0))</f>
        <v/>
      </c>
      <c r="AD676" s="1" t="s">
        <v>587</v>
      </c>
      <c r="AE676" s="1" t="e">
        <f>#N/A</f>
        <v>#N/A</v>
      </c>
      <c r="AF676" s="22" t="str">
        <f>VLOOKUP(F676,[3]Relatório!$A$1:$AK$65536,36,0)</f>
        <v/>
      </c>
      <c r="AG676" s="32" t="s">
        <v>587</v>
      </c>
      <c r="AJ676" s="24"/>
      <c r="AK676" s="24"/>
      <c r="AL676" s="24"/>
      <c r="AM676" s="24"/>
    </row>
    <row r="677" spans="1:39" hidden="1" x14ac:dyDescent="0.25">
      <c r="A677" s="34">
        <v>80537207</v>
      </c>
      <c r="B677" s="33">
        <v>1250254364</v>
      </c>
      <c r="C677" s="33" t="s">
        <v>588</v>
      </c>
      <c r="D677" s="15">
        <f>VLOOKUP(C677,[1]CC!D$3:P$20,12,0)</f>
        <v>44639</v>
      </c>
      <c r="E677" s="16" t="str">
        <f>VLOOKUP(A677,[2]ImportationMaterialProgrammingE!B$3:C$1048576,2,0)</f>
        <v xml:space="preserve">540202430 </v>
      </c>
      <c r="F677" s="40">
        <v>540202430</v>
      </c>
      <c r="I677" s="17" t="e">
        <f>#N/A</f>
        <v>#N/A</v>
      </c>
      <c r="J677" s="15" t="str">
        <f>IF(VLOOKUP(A677,[2]ImportationMaterialProgrammingE!B$4:U$1048576,20,0)=0,"",VLOOKUP(A677,[2]ImportationMaterialProgrammingE!B$4:U$1048576,20,0))</f>
        <v/>
      </c>
      <c r="K677" s="15" t="s">
        <v>587</v>
      </c>
      <c r="L677" s="15" t="str">
        <f>IF(VLOOKUP(A677,[2]ImportationMaterialProgrammingE!B$3:Y$1048576,24,0)&lt;&gt;"","Sim","Não")</f>
        <v>Não</v>
      </c>
      <c r="M677" s="15" t="str">
        <f>IF(VLOOKUP(A677,[2]ImportationMaterialProgrammingE!B:X,23,0)="DTA TRANSP",VLOOKUP(A677,[2]ImportationMaterialProgrammingE!B:V,21,0),"")</f>
        <v/>
      </c>
      <c r="N677" s="15" t="str">
        <f>IF(VLOOKUP(A677,[2]ImportationMaterialProgrammingE!B:Y,24,0)=0,"",VLOOKUP(A677,[2]ImportationMaterialProgrammingE!B:Y,24,0))</f>
        <v/>
      </c>
      <c r="P677" s="3" t="e">
        <f>#N/A</f>
        <v>#N/A</v>
      </c>
      <c r="S677" s="16" t="str">
        <f>VLOOKUP(A677,[2]ImportationMaterialProgrammingE!B:AN,39,0)</f>
        <v xml:space="preserve">          </v>
      </c>
      <c r="T677" s="22" t="str">
        <f>VLOOKUP(F677,[3]Relatório!$A$1:$AK$65536,29,0)</f>
        <v/>
      </c>
      <c r="U677" s="22" t="s">
        <v>587</v>
      </c>
      <c r="V677" s="17" t="str">
        <f>VLOOKUP(A677,[2]ImportationMaterialProgrammingE!B:F,5,0)</f>
        <v/>
      </c>
      <c r="W677" s="22" t="str">
        <f>VLOOKUP(F677,[3]Relatório!$A$1:$AK$65536,33,0)</f>
        <v/>
      </c>
      <c r="X677" s="1" t="s">
        <v>587</v>
      </c>
      <c r="Y677" s="18" t="e">
        <f>#N/A</f>
        <v>#N/A</v>
      </c>
      <c r="AB677" s="15" t="str">
        <f>VLOOKUP(A677,[2]ImportationMaterialProgrammingE!B:X,23,0)</f>
        <v/>
      </c>
      <c r="AC677" s="1" t="str">
        <f>IF(AB677="DTA TRANSP","",VLOOKUP(A677,[2]ImportationMaterialProgrammingE!$B:$V,21,0))</f>
        <v/>
      </c>
      <c r="AD677" s="1" t="s">
        <v>587</v>
      </c>
      <c r="AE677" s="1" t="e">
        <f>#N/A</f>
        <v>#N/A</v>
      </c>
      <c r="AF677" s="22" t="str">
        <f>VLOOKUP(F677,[3]Relatório!$A$1:$AK$65536,36,0)</f>
        <v/>
      </c>
      <c r="AG677" s="32" t="s">
        <v>587</v>
      </c>
      <c r="AJ677" s="24"/>
      <c r="AK677" s="24"/>
      <c r="AL677" s="24"/>
      <c r="AM677" s="24"/>
    </row>
    <row r="678" spans="1:39" hidden="1" x14ac:dyDescent="0.25">
      <c r="A678" s="34">
        <v>80537208</v>
      </c>
      <c r="B678" s="33">
        <v>1250254365</v>
      </c>
      <c r="C678" s="33" t="s">
        <v>588</v>
      </c>
      <c r="D678" s="15">
        <f>VLOOKUP(C678,[1]CC!D$3:P$20,12,0)</f>
        <v>44639</v>
      </c>
      <c r="E678" s="16" t="str">
        <f>VLOOKUP(A678,[2]ImportationMaterialProgrammingE!B$3:C$1048576,2,0)</f>
        <v xml:space="preserve">540202337 </v>
      </c>
      <c r="F678" s="40">
        <v>540202337</v>
      </c>
      <c r="I678" s="17" t="e">
        <f>#N/A</f>
        <v>#N/A</v>
      </c>
      <c r="J678" s="15" t="str">
        <f>IF(VLOOKUP(A678,[2]ImportationMaterialProgrammingE!B$4:U$1048576,20,0)=0,"",VLOOKUP(A678,[2]ImportationMaterialProgrammingE!B$4:U$1048576,20,0))</f>
        <v/>
      </c>
      <c r="K678" s="15" t="s">
        <v>587</v>
      </c>
      <c r="L678" s="15" t="str">
        <f>IF(VLOOKUP(A678,[2]ImportationMaterialProgrammingE!B$3:Y$1048576,24,0)&lt;&gt;"","Sim","Não")</f>
        <v>Não</v>
      </c>
      <c r="M678" s="15" t="str">
        <f>IF(VLOOKUP(A678,[2]ImportationMaterialProgrammingE!B:X,23,0)="DTA TRANSP",VLOOKUP(A678,[2]ImportationMaterialProgrammingE!B:V,21,0),"")</f>
        <v>24/03/2022</v>
      </c>
      <c r="N678" s="15" t="str">
        <f>IF(VLOOKUP(A678,[2]ImportationMaterialProgrammingE!B:Y,24,0)=0,"",VLOOKUP(A678,[2]ImportationMaterialProgrammingE!B:Y,24,0))</f>
        <v/>
      </c>
      <c r="P678" s="3" t="e">
        <f>#N/A</f>
        <v>#N/A</v>
      </c>
      <c r="S678" s="16" t="str">
        <f>VLOOKUP(A678,[2]ImportationMaterialProgrammingE!B:AN,39,0)</f>
        <v xml:space="preserve">          </v>
      </c>
      <c r="T678" s="22" t="str">
        <f>VLOOKUP(F678,[3]Relatório!$A$1:$AK$65536,29,0)</f>
        <v/>
      </c>
      <c r="U678" s="22" t="s">
        <v>587</v>
      </c>
      <c r="V678" s="17" t="str">
        <f>VLOOKUP(A678,[2]ImportationMaterialProgrammingE!B:F,5,0)</f>
        <v/>
      </c>
      <c r="W678" s="22" t="str">
        <f>VLOOKUP(F678,[3]Relatório!$A$1:$AK$65536,33,0)</f>
        <v/>
      </c>
      <c r="X678" s="1" t="s">
        <v>587</v>
      </c>
      <c r="Y678" s="18" t="e">
        <f>#N/A</f>
        <v>#N/A</v>
      </c>
      <c r="AB678" s="15" t="str">
        <f>VLOOKUP(A678,[2]ImportationMaterialProgrammingE!B:X,23,0)</f>
        <v>DTA TRANSP</v>
      </c>
      <c r="AC678" s="1" t="str">
        <f>IF(AB678="DTA TRANSP","",VLOOKUP(A678,[2]ImportationMaterialProgrammingE!$B:$V,21,0))</f>
        <v/>
      </c>
      <c r="AD678" s="1" t="s">
        <v>587</v>
      </c>
      <c r="AE678" s="1" t="e">
        <f>#N/A</f>
        <v>#N/A</v>
      </c>
      <c r="AF678" s="22" t="str">
        <f>VLOOKUP(F678,[3]Relatório!$A$1:$AK$65536,36,0)</f>
        <v/>
      </c>
      <c r="AG678" s="32" t="s">
        <v>587</v>
      </c>
      <c r="AJ678" s="24"/>
      <c r="AK678" s="24"/>
      <c r="AL678" s="24"/>
      <c r="AM678" s="24"/>
    </row>
    <row r="679" spans="1:39" hidden="1" x14ac:dyDescent="0.25">
      <c r="A679" s="34">
        <v>80537245</v>
      </c>
      <c r="B679" s="33">
        <v>1250254366</v>
      </c>
      <c r="C679" s="33" t="s">
        <v>588</v>
      </c>
      <c r="D679" s="15">
        <f>VLOOKUP(C679,[1]CC!D$3:P$20,12,0)</f>
        <v>44639</v>
      </c>
      <c r="E679" s="16" t="str">
        <f>VLOOKUP(A679,[2]ImportationMaterialProgrammingE!B$3:C$1048576,2,0)</f>
        <v xml:space="preserve">540202338 </v>
      </c>
      <c r="F679" s="40">
        <v>540202338</v>
      </c>
      <c r="I679" s="17" t="e">
        <f>#N/A</f>
        <v>#N/A</v>
      </c>
      <c r="J679" s="15" t="str">
        <f>IF(VLOOKUP(A679,[2]ImportationMaterialProgrammingE!B$4:U$1048576,20,0)=0,"",VLOOKUP(A679,[2]ImportationMaterialProgrammingE!B$4:U$1048576,20,0))</f>
        <v>22/03/2022</v>
      </c>
      <c r="K679" s="15" t="s">
        <v>605</v>
      </c>
      <c r="L679" s="15" t="str">
        <f>IF(VLOOKUP(A679,[2]ImportationMaterialProgrammingE!B$3:Y$1048576,24,0)&lt;&gt;"","Sim","Não")</f>
        <v>Não</v>
      </c>
      <c r="M679" s="15" t="str">
        <f>IF(VLOOKUP(A679,[2]ImportationMaterialProgrammingE!B:X,23,0)="DTA TRANSP",VLOOKUP(A679,[2]ImportationMaterialProgrammingE!B:V,21,0),"")</f>
        <v/>
      </c>
      <c r="N679" s="15" t="str">
        <f>IF(VLOOKUP(A679,[2]ImportationMaterialProgrammingE!B:Y,24,0)=0,"",VLOOKUP(A679,[2]ImportationMaterialProgrammingE!B:Y,24,0))</f>
        <v/>
      </c>
      <c r="P679" s="3" t="e">
        <f>#N/A</f>
        <v>#N/A</v>
      </c>
      <c r="S679" s="16" t="str">
        <f>VLOOKUP(A679,[2]ImportationMaterialProgrammingE!B:AN,39,0)</f>
        <v xml:space="preserve">          </v>
      </c>
      <c r="T679" s="22" t="str">
        <f>VLOOKUP(F679,[3]Relatório!$A$1:$AK$65536,29,0)</f>
        <v/>
      </c>
      <c r="U679" s="22" t="s">
        <v>587</v>
      </c>
      <c r="V679" s="17" t="str">
        <f>VLOOKUP(A679,[2]ImportationMaterialProgrammingE!B:F,5,0)</f>
        <v/>
      </c>
      <c r="W679" s="22" t="str">
        <f>VLOOKUP(F679,[3]Relatório!$A$1:$AK$65536,33,0)</f>
        <v/>
      </c>
      <c r="X679" s="1" t="s">
        <v>587</v>
      </c>
      <c r="Y679" s="18" t="e">
        <f>#N/A</f>
        <v>#N/A</v>
      </c>
      <c r="AB679" s="15" t="str">
        <f>VLOOKUP(A679,[2]ImportationMaterialProgrammingE!B:X,23,0)</f>
        <v>SBL</v>
      </c>
      <c r="AC679" s="1" t="str">
        <f>IF(AB679="DTA TRANSP","",VLOOKUP(A679,[2]ImportationMaterialProgrammingE!$B:$V,21,0))</f>
        <v/>
      </c>
      <c r="AD679" s="1" t="s">
        <v>587</v>
      </c>
      <c r="AE679" s="1" t="e">
        <f>#N/A</f>
        <v>#N/A</v>
      </c>
      <c r="AF679" s="22" t="str">
        <f>VLOOKUP(F679,[3]Relatório!$A$1:$AK$65536,36,0)</f>
        <v/>
      </c>
      <c r="AG679" s="32" t="s">
        <v>587</v>
      </c>
      <c r="AJ679" s="24"/>
      <c r="AK679" s="24"/>
      <c r="AL679" s="24"/>
      <c r="AM679" s="24"/>
    </row>
    <row r="680" spans="1:39" hidden="1" x14ac:dyDescent="0.25">
      <c r="A680" s="34">
        <v>80537246</v>
      </c>
      <c r="B680" s="33">
        <v>1250254368</v>
      </c>
      <c r="C680" s="33" t="s">
        <v>588</v>
      </c>
      <c r="D680" s="15">
        <f>VLOOKUP(C680,[1]CC!D$3:P$20,12,0)</f>
        <v>44639</v>
      </c>
      <c r="E680" s="16" t="str">
        <f>VLOOKUP(A680,[2]ImportationMaterialProgrammingE!B$3:C$1048576,2,0)</f>
        <v xml:space="preserve">540202339 </v>
      </c>
      <c r="F680" s="40">
        <v>540202339</v>
      </c>
      <c r="I680" s="17" t="e">
        <f>#N/A</f>
        <v>#N/A</v>
      </c>
      <c r="J680" s="15" t="str">
        <f>IF(VLOOKUP(A680,[2]ImportationMaterialProgrammingE!B$4:U$1048576,20,0)=0,"",VLOOKUP(A680,[2]ImportationMaterialProgrammingE!B$4:U$1048576,20,0))</f>
        <v/>
      </c>
      <c r="K680" s="15" t="s">
        <v>587</v>
      </c>
      <c r="L680" s="15" t="str">
        <f>IF(VLOOKUP(A680,[2]ImportationMaterialProgrammingE!B$3:Y$1048576,24,0)&lt;&gt;"","Sim","Não")</f>
        <v>Não</v>
      </c>
      <c r="M680" s="15" t="str">
        <f>IF(VLOOKUP(A680,[2]ImportationMaterialProgrammingE!B:X,23,0)="DTA TRANSP",VLOOKUP(A680,[2]ImportationMaterialProgrammingE!B:V,21,0),"")</f>
        <v>24/03/2022</v>
      </c>
      <c r="N680" s="15" t="str">
        <f>IF(VLOOKUP(A680,[2]ImportationMaterialProgrammingE!B:Y,24,0)=0,"",VLOOKUP(A680,[2]ImportationMaterialProgrammingE!B:Y,24,0))</f>
        <v/>
      </c>
      <c r="P680" s="3" t="e">
        <f>#N/A</f>
        <v>#N/A</v>
      </c>
      <c r="S680" s="16" t="str">
        <f>VLOOKUP(A680,[2]ImportationMaterialProgrammingE!B:AN,39,0)</f>
        <v xml:space="preserve">          </v>
      </c>
      <c r="T680" s="22" t="str">
        <f>VLOOKUP(F680,[3]Relatório!$A$1:$AK$65536,29,0)</f>
        <v/>
      </c>
      <c r="U680" s="22" t="s">
        <v>587</v>
      </c>
      <c r="V680" s="17" t="str">
        <f>VLOOKUP(A680,[2]ImportationMaterialProgrammingE!B:F,5,0)</f>
        <v/>
      </c>
      <c r="W680" s="22" t="str">
        <f>VLOOKUP(F680,[3]Relatório!$A$1:$AK$65536,33,0)</f>
        <v/>
      </c>
      <c r="X680" s="1" t="s">
        <v>587</v>
      </c>
      <c r="Y680" s="18" t="e">
        <f>#N/A</f>
        <v>#N/A</v>
      </c>
      <c r="AB680" s="15" t="str">
        <f>VLOOKUP(A680,[2]ImportationMaterialProgrammingE!B:X,23,0)</f>
        <v>DTA TRANSP</v>
      </c>
      <c r="AC680" s="1" t="str">
        <f>IF(AB680="DTA TRANSP","",VLOOKUP(A680,[2]ImportationMaterialProgrammingE!$B:$V,21,0))</f>
        <v/>
      </c>
      <c r="AD680" s="1" t="s">
        <v>587</v>
      </c>
      <c r="AE680" s="1" t="e">
        <f>#N/A</f>
        <v>#N/A</v>
      </c>
      <c r="AF680" s="22" t="str">
        <f>VLOOKUP(F680,[3]Relatório!$A$1:$AK$65536,36,0)</f>
        <v/>
      </c>
      <c r="AG680" s="32" t="s">
        <v>587</v>
      </c>
      <c r="AJ680" s="24"/>
      <c r="AK680" s="24"/>
      <c r="AL680" s="24"/>
      <c r="AM680" s="24"/>
    </row>
    <row r="681" spans="1:39" hidden="1" x14ac:dyDescent="0.25">
      <c r="A681" s="34">
        <v>80537269</v>
      </c>
      <c r="B681" s="33">
        <v>1250254369</v>
      </c>
      <c r="C681" s="33" t="s">
        <v>588</v>
      </c>
      <c r="D681" s="15">
        <f>VLOOKUP(C681,[1]CC!D$3:P$20,12,0)</f>
        <v>44639</v>
      </c>
      <c r="E681" s="16" t="str">
        <f>VLOOKUP(A681,[2]ImportationMaterialProgrammingE!B$3:C$1048576,2,0)</f>
        <v xml:space="preserve">540202341 </v>
      </c>
      <c r="F681" s="40">
        <v>540202341</v>
      </c>
      <c r="I681" s="17" t="e">
        <f>#N/A</f>
        <v>#N/A</v>
      </c>
      <c r="J681" s="15" t="str">
        <f>IF(VLOOKUP(A681,[2]ImportationMaterialProgrammingE!B$4:U$1048576,20,0)=0,"",VLOOKUP(A681,[2]ImportationMaterialProgrammingE!B$4:U$1048576,20,0))</f>
        <v/>
      </c>
      <c r="K681" s="15" t="s">
        <v>587</v>
      </c>
      <c r="L681" s="15" t="str">
        <f>IF(VLOOKUP(A681,[2]ImportationMaterialProgrammingE!B$3:Y$1048576,24,0)&lt;&gt;"","Sim","Não")</f>
        <v>Não</v>
      </c>
      <c r="M681" s="15" t="str">
        <f>IF(VLOOKUP(A681,[2]ImportationMaterialProgrammingE!B:X,23,0)="DTA TRANSP",VLOOKUP(A681,[2]ImportationMaterialProgrammingE!B:V,21,0),"")</f>
        <v>24/03/2022</v>
      </c>
      <c r="N681" s="15" t="str">
        <f>IF(VLOOKUP(A681,[2]ImportationMaterialProgrammingE!B:Y,24,0)=0,"",VLOOKUP(A681,[2]ImportationMaterialProgrammingE!B:Y,24,0))</f>
        <v/>
      </c>
      <c r="P681" s="3" t="e">
        <f>#N/A</f>
        <v>#N/A</v>
      </c>
      <c r="S681" s="16" t="str">
        <f>VLOOKUP(A681,[2]ImportationMaterialProgrammingE!B:AN,39,0)</f>
        <v xml:space="preserve">          </v>
      </c>
      <c r="T681" s="22" t="str">
        <f>VLOOKUP(F681,[3]Relatório!$A$1:$AK$65536,29,0)</f>
        <v/>
      </c>
      <c r="U681" s="22" t="s">
        <v>587</v>
      </c>
      <c r="V681" s="17" t="str">
        <f>VLOOKUP(A681,[2]ImportationMaterialProgrammingE!B:F,5,0)</f>
        <v/>
      </c>
      <c r="W681" s="22" t="str">
        <f>VLOOKUP(F681,[3]Relatório!$A$1:$AK$65536,33,0)</f>
        <v/>
      </c>
      <c r="X681" s="1" t="s">
        <v>587</v>
      </c>
      <c r="Y681" s="18" t="e">
        <f>#N/A</f>
        <v>#N/A</v>
      </c>
      <c r="AB681" s="15" t="str">
        <f>VLOOKUP(A681,[2]ImportationMaterialProgrammingE!B:X,23,0)</f>
        <v>DTA TRANSP</v>
      </c>
      <c r="AC681" s="1" t="str">
        <f>IF(AB681="DTA TRANSP","",VLOOKUP(A681,[2]ImportationMaterialProgrammingE!$B:$V,21,0))</f>
        <v/>
      </c>
      <c r="AD681" s="1" t="s">
        <v>587</v>
      </c>
      <c r="AE681" s="1" t="e">
        <f>#N/A</f>
        <v>#N/A</v>
      </c>
      <c r="AF681" s="22" t="str">
        <f>VLOOKUP(F681,[3]Relatório!$A$1:$AK$65536,36,0)</f>
        <v/>
      </c>
      <c r="AG681" s="32" t="s">
        <v>587</v>
      </c>
      <c r="AJ681" s="24"/>
      <c r="AK681" s="24"/>
      <c r="AL681" s="24"/>
      <c r="AM681" s="24"/>
    </row>
    <row r="682" spans="1:39" hidden="1" x14ac:dyDescent="0.25">
      <c r="A682" s="34">
        <v>80537272</v>
      </c>
      <c r="B682" s="33">
        <v>1250254370</v>
      </c>
      <c r="C682" s="33" t="s">
        <v>588</v>
      </c>
      <c r="D682" s="15">
        <f>VLOOKUP(C682,[1]CC!D$3:P$20,12,0)</f>
        <v>44639</v>
      </c>
      <c r="E682" s="16" t="str">
        <f>VLOOKUP(A682,[2]ImportationMaterialProgrammingE!B$3:C$1048576,2,0)</f>
        <v xml:space="preserve">540202340 </v>
      </c>
      <c r="F682" s="40">
        <v>540202340</v>
      </c>
      <c r="I682" s="17" t="e">
        <f>#N/A</f>
        <v>#N/A</v>
      </c>
      <c r="J682" s="15" t="str">
        <f>IF(VLOOKUP(A682,[2]ImportationMaterialProgrammingE!B$4:U$1048576,20,0)=0,"",VLOOKUP(A682,[2]ImportationMaterialProgrammingE!B$4:U$1048576,20,0))</f>
        <v>29/03/2022</v>
      </c>
      <c r="K682" s="15" t="s">
        <v>636</v>
      </c>
      <c r="L682" s="15" t="str">
        <f>IF(VLOOKUP(A682,[2]ImportationMaterialProgrammingE!B$3:Y$1048576,24,0)&lt;&gt;"","Sim","Não")</f>
        <v>Não</v>
      </c>
      <c r="M682" s="15" t="str">
        <f>IF(VLOOKUP(A682,[2]ImportationMaterialProgrammingE!B:X,23,0)="DTA TRANSP",VLOOKUP(A682,[2]ImportationMaterialProgrammingE!B:V,21,0),"")</f>
        <v/>
      </c>
      <c r="N682" s="15" t="str">
        <f>IF(VLOOKUP(A682,[2]ImportationMaterialProgrammingE!B:Y,24,0)=0,"",VLOOKUP(A682,[2]ImportationMaterialProgrammingE!B:Y,24,0))</f>
        <v/>
      </c>
      <c r="P682" s="3" t="e">
        <f>#N/A</f>
        <v>#N/A</v>
      </c>
      <c r="S682" s="16" t="str">
        <f>VLOOKUP(A682,[2]ImportationMaterialProgrammingE!B:AN,39,0)</f>
        <v xml:space="preserve">          </v>
      </c>
      <c r="T682" s="22" t="str">
        <f>VLOOKUP(F682,[3]Relatório!$A$1:$AK$65536,29,0)</f>
        <v/>
      </c>
      <c r="U682" s="22" t="s">
        <v>587</v>
      </c>
      <c r="V682" s="17" t="str">
        <f>VLOOKUP(A682,[2]ImportationMaterialProgrammingE!B:F,5,0)</f>
        <v/>
      </c>
      <c r="W682" s="22" t="str">
        <f>VLOOKUP(F682,[3]Relatório!$A$1:$AK$65536,33,0)</f>
        <v/>
      </c>
      <c r="X682" s="1" t="s">
        <v>587</v>
      </c>
      <c r="Y682" s="18" t="e">
        <f>#N/A</f>
        <v>#N/A</v>
      </c>
      <c r="AB682" s="15" t="str">
        <f>VLOOKUP(A682,[2]ImportationMaterialProgrammingE!B:X,23,0)</f>
        <v/>
      </c>
      <c r="AC682" s="1" t="str">
        <f>IF(AB682="DTA TRANSP","",VLOOKUP(A682,[2]ImportationMaterialProgrammingE!$B:$V,21,0))</f>
        <v/>
      </c>
      <c r="AD682" s="1" t="s">
        <v>587</v>
      </c>
      <c r="AE682" s="1" t="e">
        <f>#N/A</f>
        <v>#N/A</v>
      </c>
      <c r="AF682" s="22" t="str">
        <f>VLOOKUP(F682,[3]Relatório!$A$1:$AK$65536,36,0)</f>
        <v/>
      </c>
      <c r="AG682" s="32" t="s">
        <v>587</v>
      </c>
      <c r="AJ682" s="24"/>
      <c r="AK682" s="24"/>
      <c r="AL682" s="24"/>
      <c r="AM682" s="24"/>
    </row>
    <row r="683" spans="1:39" hidden="1" x14ac:dyDescent="0.25">
      <c r="A683" s="34">
        <v>80537308</v>
      </c>
      <c r="B683" s="33">
        <v>1250254438</v>
      </c>
      <c r="C683" s="33" t="s">
        <v>588</v>
      </c>
      <c r="D683" s="15">
        <f>VLOOKUP(C683,[1]CC!D$3:P$20,12,0)</f>
        <v>44639</v>
      </c>
      <c r="E683" s="16" t="str">
        <f>VLOOKUP(A683,[2]ImportationMaterialProgrammingE!B$3:C$1048576,2,0)</f>
        <v xml:space="preserve">540202434 </v>
      </c>
      <c r="F683" s="40">
        <v>540202434</v>
      </c>
      <c r="I683" s="17" t="e">
        <f>#N/A</f>
        <v>#N/A</v>
      </c>
      <c r="J683" s="15" t="str">
        <f>IF(VLOOKUP(A683,[2]ImportationMaterialProgrammingE!B$4:U$1048576,20,0)=0,"",VLOOKUP(A683,[2]ImportationMaterialProgrammingE!B$4:U$1048576,20,0))</f>
        <v>22/03/2022</v>
      </c>
      <c r="K683" s="15" t="s">
        <v>605</v>
      </c>
      <c r="L683" s="15" t="str">
        <f>IF(VLOOKUP(A683,[2]ImportationMaterialProgrammingE!B$3:Y$1048576,24,0)&lt;&gt;"","Sim","Não")</f>
        <v>Não</v>
      </c>
      <c r="M683" s="15" t="str">
        <f>IF(VLOOKUP(A683,[2]ImportationMaterialProgrammingE!B:X,23,0)="DTA TRANSP",VLOOKUP(A683,[2]ImportationMaterialProgrammingE!B:V,21,0),"")</f>
        <v/>
      </c>
      <c r="N683" s="15" t="str">
        <f>IF(VLOOKUP(A683,[2]ImportationMaterialProgrammingE!B:Y,24,0)=0,"",VLOOKUP(A683,[2]ImportationMaterialProgrammingE!B:Y,24,0))</f>
        <v/>
      </c>
      <c r="P683" s="3" t="e">
        <f>#N/A</f>
        <v>#N/A</v>
      </c>
      <c r="S683" s="16" t="str">
        <f>VLOOKUP(A683,[2]ImportationMaterialProgrammingE!B:AN,39,0)</f>
        <v xml:space="preserve">          </v>
      </c>
      <c r="T683" s="22">
        <f>VLOOKUP(F683,[3]Relatório!$A$1:$AK$65536,29,0)</f>
        <v>44642</v>
      </c>
      <c r="U683" s="22">
        <v>44642</v>
      </c>
      <c r="V683" s="17" t="str">
        <f>VLOOKUP(A683,[2]ImportationMaterialProgrammingE!B:F,5,0)</f>
        <v/>
      </c>
      <c r="W683" s="22">
        <f>VLOOKUP(F683,[3]Relatório!$A$1:$AK$65536,33,0)</f>
        <v>44643</v>
      </c>
      <c r="X683" s="1">
        <v>44643</v>
      </c>
      <c r="Y683" s="18" t="e">
        <f>#N/A</f>
        <v>#N/A</v>
      </c>
      <c r="AB683" s="15" t="str">
        <f>VLOOKUP(A683,[2]ImportationMaterialProgrammingE!B:X,23,0)</f>
        <v/>
      </c>
      <c r="AC683" s="1" t="str">
        <f>IF(AB683="DTA TRANSP","",VLOOKUP(A683,[2]ImportationMaterialProgrammingE!$B:$V,21,0))</f>
        <v/>
      </c>
      <c r="AD683" s="1" t="s">
        <v>587</v>
      </c>
      <c r="AE683" s="1" t="e">
        <f>#N/A</f>
        <v>#N/A</v>
      </c>
      <c r="AF683" s="22" t="str">
        <f>VLOOKUP(F683,[3]Relatório!$A$1:$AK$65536,36,0)</f>
        <v/>
      </c>
      <c r="AG683" s="32" t="s">
        <v>587</v>
      </c>
      <c r="AJ683" s="24"/>
      <c r="AK683" s="24"/>
      <c r="AL683" s="24"/>
      <c r="AM683" s="24"/>
    </row>
    <row r="684" spans="1:39" hidden="1" x14ac:dyDescent="0.25">
      <c r="A684" s="34">
        <v>80537323</v>
      </c>
      <c r="B684" s="33">
        <v>1250254372</v>
      </c>
      <c r="C684" s="33" t="s">
        <v>588</v>
      </c>
      <c r="D684" s="15">
        <f>VLOOKUP(C684,[1]CC!D$3:P$20,12,0)</f>
        <v>44639</v>
      </c>
      <c r="E684" s="16" t="str">
        <f>VLOOKUP(A684,[2]ImportationMaterialProgrammingE!B$3:C$1048576,2,0)</f>
        <v xml:space="preserve">540202435 </v>
      </c>
      <c r="F684" s="40">
        <v>540202435</v>
      </c>
      <c r="I684" s="17" t="e">
        <f>#N/A</f>
        <v>#N/A</v>
      </c>
      <c r="J684" s="15" t="str">
        <f>IF(VLOOKUP(A684,[2]ImportationMaterialProgrammingE!B$4:U$1048576,20,0)=0,"",VLOOKUP(A684,[2]ImportationMaterialProgrammingE!B$4:U$1048576,20,0))</f>
        <v/>
      </c>
      <c r="K684" s="15" t="s">
        <v>587</v>
      </c>
      <c r="L684" s="15" t="str">
        <f>IF(VLOOKUP(A684,[2]ImportationMaterialProgrammingE!B$3:Y$1048576,24,0)&lt;&gt;"","Sim","Não")</f>
        <v>Não</v>
      </c>
      <c r="M684" s="15" t="str">
        <f>IF(VLOOKUP(A684,[2]ImportationMaterialProgrammingE!B:X,23,0)="DTA TRANSP",VLOOKUP(A684,[2]ImportationMaterialProgrammingE!B:V,21,0),"")</f>
        <v/>
      </c>
      <c r="N684" s="15" t="str">
        <f>IF(VLOOKUP(A684,[2]ImportationMaterialProgrammingE!B:Y,24,0)=0,"",VLOOKUP(A684,[2]ImportationMaterialProgrammingE!B:Y,24,0))</f>
        <v/>
      </c>
      <c r="P684" s="3" t="e">
        <f>#N/A</f>
        <v>#N/A</v>
      </c>
      <c r="S684" s="16" t="str">
        <f>VLOOKUP(A684,[2]ImportationMaterialProgrammingE!B:AN,39,0)</f>
        <v xml:space="preserve">          </v>
      </c>
      <c r="T684" s="22" t="str">
        <f>VLOOKUP(F684,[3]Relatório!$A$1:$AK$65536,29,0)</f>
        <v/>
      </c>
      <c r="U684" s="22" t="s">
        <v>587</v>
      </c>
      <c r="V684" s="17" t="str">
        <f>VLOOKUP(A684,[2]ImportationMaterialProgrammingE!B:F,5,0)</f>
        <v/>
      </c>
      <c r="W684" s="22" t="str">
        <f>VLOOKUP(F684,[3]Relatório!$A$1:$AK$65536,33,0)</f>
        <v/>
      </c>
      <c r="X684" s="1" t="s">
        <v>587</v>
      </c>
      <c r="Y684" s="18" t="e">
        <f>#N/A</f>
        <v>#N/A</v>
      </c>
      <c r="AB684" s="15" t="str">
        <f>VLOOKUP(A684,[2]ImportationMaterialProgrammingE!B:X,23,0)</f>
        <v/>
      </c>
      <c r="AC684" s="1" t="str">
        <f>IF(AB684="DTA TRANSP","",VLOOKUP(A684,[2]ImportationMaterialProgrammingE!$B:$V,21,0))</f>
        <v/>
      </c>
      <c r="AD684" s="1" t="s">
        <v>587</v>
      </c>
      <c r="AE684" s="1" t="e">
        <f>#N/A</f>
        <v>#N/A</v>
      </c>
      <c r="AF684" s="22" t="str">
        <f>VLOOKUP(F684,[3]Relatório!$A$1:$AK$65536,36,0)</f>
        <v/>
      </c>
      <c r="AG684" s="32" t="s">
        <v>587</v>
      </c>
      <c r="AJ684" s="24"/>
      <c r="AK684" s="24"/>
      <c r="AL684" s="24"/>
      <c r="AM684" s="24"/>
    </row>
    <row r="685" spans="1:39" hidden="1" x14ac:dyDescent="0.25">
      <c r="A685" s="34">
        <v>80537324</v>
      </c>
      <c r="B685" s="33">
        <v>1250254371</v>
      </c>
      <c r="C685" s="33" t="s">
        <v>588</v>
      </c>
      <c r="D685" s="15">
        <f>VLOOKUP(C685,[1]CC!D$3:P$20,12,0)</f>
        <v>44639</v>
      </c>
      <c r="E685" s="16" t="str">
        <f>VLOOKUP(A685,[2]ImportationMaterialProgrammingE!B$3:C$1048576,2,0)</f>
        <v xml:space="preserve">540202342 </v>
      </c>
      <c r="F685" s="40">
        <v>540202342</v>
      </c>
      <c r="I685" s="17" t="e">
        <f>#N/A</f>
        <v>#N/A</v>
      </c>
      <c r="J685" s="15" t="str">
        <f>IF(VLOOKUP(A685,[2]ImportationMaterialProgrammingE!B$4:U$1048576,20,0)=0,"",VLOOKUP(A685,[2]ImportationMaterialProgrammingE!B$4:U$1048576,20,0))</f>
        <v/>
      </c>
      <c r="K685" s="15" t="s">
        <v>587</v>
      </c>
      <c r="L685" s="15" t="str">
        <f>IF(VLOOKUP(A685,[2]ImportationMaterialProgrammingE!B$3:Y$1048576,24,0)&lt;&gt;"","Sim","Não")</f>
        <v>Não</v>
      </c>
      <c r="M685" s="15" t="str">
        <f>IF(VLOOKUP(A685,[2]ImportationMaterialProgrammingE!B:X,23,0)="DTA TRANSP",VLOOKUP(A685,[2]ImportationMaterialProgrammingE!B:V,21,0),"")</f>
        <v>24/03/2022</v>
      </c>
      <c r="N685" s="15" t="str">
        <f>IF(VLOOKUP(A685,[2]ImportationMaterialProgrammingE!B:Y,24,0)=0,"",VLOOKUP(A685,[2]ImportationMaterialProgrammingE!B:Y,24,0))</f>
        <v/>
      </c>
      <c r="P685" s="3" t="e">
        <f>#N/A</f>
        <v>#N/A</v>
      </c>
      <c r="S685" s="16" t="str">
        <f>VLOOKUP(A685,[2]ImportationMaterialProgrammingE!B:AN,39,0)</f>
        <v xml:space="preserve">          </v>
      </c>
      <c r="T685" s="22" t="str">
        <f>VLOOKUP(F685,[3]Relatório!$A$1:$AK$65536,29,0)</f>
        <v/>
      </c>
      <c r="U685" s="22" t="s">
        <v>587</v>
      </c>
      <c r="V685" s="17" t="str">
        <f>VLOOKUP(A685,[2]ImportationMaterialProgrammingE!B:F,5,0)</f>
        <v/>
      </c>
      <c r="W685" s="22" t="str">
        <f>VLOOKUP(F685,[3]Relatório!$A$1:$AK$65536,33,0)</f>
        <v/>
      </c>
      <c r="X685" s="1" t="s">
        <v>587</v>
      </c>
      <c r="Y685" s="18" t="e">
        <f>#N/A</f>
        <v>#N/A</v>
      </c>
      <c r="AB685" s="15" t="str">
        <f>VLOOKUP(A685,[2]ImportationMaterialProgrammingE!B:X,23,0)</f>
        <v>DTA TRANSP</v>
      </c>
      <c r="AC685" s="1" t="str">
        <f>IF(AB685="DTA TRANSP","",VLOOKUP(A685,[2]ImportationMaterialProgrammingE!$B:$V,21,0))</f>
        <v/>
      </c>
      <c r="AD685" s="1" t="s">
        <v>587</v>
      </c>
      <c r="AE685" s="1" t="e">
        <f>#N/A</f>
        <v>#N/A</v>
      </c>
      <c r="AF685" s="22" t="str">
        <f>VLOOKUP(F685,[3]Relatório!$A$1:$AK$65536,36,0)</f>
        <v/>
      </c>
      <c r="AG685" s="32" t="s">
        <v>587</v>
      </c>
      <c r="AJ685" s="24"/>
      <c r="AK685" s="24"/>
      <c r="AL685" s="24"/>
      <c r="AM685" s="24"/>
    </row>
    <row r="686" spans="1:39" hidden="1" x14ac:dyDescent="0.25">
      <c r="A686" s="34">
        <v>80537338</v>
      </c>
      <c r="B686" s="33">
        <v>1250254373</v>
      </c>
      <c r="C686" s="33" t="s">
        <v>588</v>
      </c>
      <c r="D686" s="15">
        <f>VLOOKUP(C686,[1]CC!D$3:P$20,12,0)</f>
        <v>44639</v>
      </c>
      <c r="E686" s="16" t="str">
        <f>VLOOKUP(A686,[2]ImportationMaterialProgrammingE!B$3:C$1048576,2,0)</f>
        <v xml:space="preserve">540202343 </v>
      </c>
      <c r="F686" s="40">
        <v>540202343</v>
      </c>
      <c r="I686" s="17" t="e">
        <f>#N/A</f>
        <v>#N/A</v>
      </c>
      <c r="J686" s="15" t="str">
        <f>IF(VLOOKUP(A686,[2]ImportationMaterialProgrammingE!B$4:U$1048576,20,0)=0,"",VLOOKUP(A686,[2]ImportationMaterialProgrammingE!B$4:U$1048576,20,0))</f>
        <v/>
      </c>
      <c r="K686" s="15" t="s">
        <v>587</v>
      </c>
      <c r="L686" s="15" t="str">
        <f>IF(VLOOKUP(A686,[2]ImportationMaterialProgrammingE!B$3:Y$1048576,24,0)&lt;&gt;"","Sim","Não")</f>
        <v>Não</v>
      </c>
      <c r="M686" s="15" t="str">
        <f>IF(VLOOKUP(A686,[2]ImportationMaterialProgrammingE!B:X,23,0)="DTA TRANSP",VLOOKUP(A686,[2]ImportationMaterialProgrammingE!B:V,21,0),"")</f>
        <v>24/03/2022</v>
      </c>
      <c r="N686" s="15" t="str">
        <f>IF(VLOOKUP(A686,[2]ImportationMaterialProgrammingE!B:Y,24,0)=0,"",VLOOKUP(A686,[2]ImportationMaterialProgrammingE!B:Y,24,0))</f>
        <v/>
      </c>
      <c r="P686" s="3" t="e">
        <f>#N/A</f>
        <v>#N/A</v>
      </c>
      <c r="S686" s="16" t="str">
        <f>VLOOKUP(A686,[2]ImportationMaterialProgrammingE!B:AN,39,0)</f>
        <v xml:space="preserve">          </v>
      </c>
      <c r="T686" s="22" t="str">
        <f>VLOOKUP(F686,[3]Relatório!$A$1:$AK$65536,29,0)</f>
        <v/>
      </c>
      <c r="U686" s="22" t="s">
        <v>587</v>
      </c>
      <c r="V686" s="17" t="str">
        <f>VLOOKUP(A686,[2]ImportationMaterialProgrammingE!B:F,5,0)</f>
        <v/>
      </c>
      <c r="W686" s="22" t="str">
        <f>VLOOKUP(F686,[3]Relatório!$A$1:$AK$65536,33,0)</f>
        <v/>
      </c>
      <c r="X686" s="1" t="s">
        <v>587</v>
      </c>
      <c r="Y686" s="18" t="e">
        <f>#N/A</f>
        <v>#N/A</v>
      </c>
      <c r="AB686" s="15" t="str">
        <f>VLOOKUP(A686,[2]ImportationMaterialProgrammingE!B:X,23,0)</f>
        <v>DTA TRANSP</v>
      </c>
      <c r="AC686" s="1" t="str">
        <f>IF(AB686="DTA TRANSP","",VLOOKUP(A686,[2]ImportationMaterialProgrammingE!$B:$V,21,0))</f>
        <v/>
      </c>
      <c r="AD686" s="1" t="s">
        <v>587</v>
      </c>
      <c r="AE686" s="1" t="e">
        <f>#N/A</f>
        <v>#N/A</v>
      </c>
      <c r="AF686" s="22" t="str">
        <f>VLOOKUP(F686,[3]Relatório!$A$1:$AK$65536,36,0)</f>
        <v/>
      </c>
      <c r="AG686" s="32" t="s">
        <v>587</v>
      </c>
      <c r="AJ686" s="24"/>
      <c r="AK686" s="24"/>
      <c r="AL686" s="24"/>
      <c r="AM686" s="24"/>
    </row>
    <row r="687" spans="1:39" hidden="1" x14ac:dyDescent="0.25">
      <c r="A687" s="34">
        <v>80537339</v>
      </c>
      <c r="B687" s="33">
        <v>1250254375</v>
      </c>
      <c r="C687" s="33" t="s">
        <v>588</v>
      </c>
      <c r="D687" s="15">
        <f>VLOOKUP(C687,[1]CC!D$3:P$20,12,0)</f>
        <v>44639</v>
      </c>
      <c r="E687" s="16" t="str">
        <f>VLOOKUP(A687,[2]ImportationMaterialProgrammingE!B$3:C$1048576,2,0)</f>
        <v xml:space="preserve">540202438 </v>
      </c>
      <c r="F687" s="40">
        <v>540202438</v>
      </c>
      <c r="I687" s="17" t="e">
        <f>#N/A</f>
        <v>#N/A</v>
      </c>
      <c r="J687" s="15" t="str">
        <f>IF(VLOOKUP(A687,[2]ImportationMaterialProgrammingE!B$4:U$1048576,20,0)=0,"",VLOOKUP(A687,[2]ImportationMaterialProgrammingE!B$4:U$1048576,20,0))</f>
        <v>22/03/2022</v>
      </c>
      <c r="K687" s="15" t="s">
        <v>605</v>
      </c>
      <c r="L687" s="15" t="str">
        <f>IF(VLOOKUP(A687,[2]ImportationMaterialProgrammingE!B$3:Y$1048576,24,0)&lt;&gt;"","Sim","Não")</f>
        <v>Não</v>
      </c>
      <c r="M687" s="15" t="str">
        <f>IF(VLOOKUP(A687,[2]ImportationMaterialProgrammingE!B:X,23,0)="DTA TRANSP",VLOOKUP(A687,[2]ImportationMaterialProgrammingE!B:V,21,0),"")</f>
        <v/>
      </c>
      <c r="N687" s="15" t="str">
        <f>IF(VLOOKUP(A687,[2]ImportationMaterialProgrammingE!B:Y,24,0)=0,"",VLOOKUP(A687,[2]ImportationMaterialProgrammingE!B:Y,24,0))</f>
        <v/>
      </c>
      <c r="P687" s="3" t="e">
        <f>#N/A</f>
        <v>#N/A</v>
      </c>
      <c r="S687" s="16" t="str">
        <f>VLOOKUP(A687,[2]ImportationMaterialProgrammingE!B:AN,39,0)</f>
        <v xml:space="preserve">          </v>
      </c>
      <c r="T687" s="22">
        <f>VLOOKUP(F687,[3]Relatório!$A$1:$AK$65536,29,0)</f>
        <v>44643</v>
      </c>
      <c r="U687" s="22">
        <v>44643</v>
      </c>
      <c r="V687" s="17" t="str">
        <f>VLOOKUP(A687,[2]ImportationMaterialProgrammingE!B:F,5,0)</f>
        <v/>
      </c>
      <c r="W687" s="22" t="str">
        <f>VLOOKUP(F687,[3]Relatório!$A$1:$AK$65536,33,0)</f>
        <v/>
      </c>
      <c r="X687" s="1" t="s">
        <v>587</v>
      </c>
      <c r="Y687" s="18" t="e">
        <f>#N/A</f>
        <v>#N/A</v>
      </c>
      <c r="AB687" s="15" t="str">
        <f>VLOOKUP(A687,[2]ImportationMaterialProgrammingE!B:X,23,0)</f>
        <v/>
      </c>
      <c r="AC687" s="1" t="str">
        <f>IF(AB687="DTA TRANSP","",VLOOKUP(A687,[2]ImportationMaterialProgrammingE!$B:$V,21,0))</f>
        <v/>
      </c>
      <c r="AD687" s="1" t="s">
        <v>587</v>
      </c>
      <c r="AE687" s="1" t="e">
        <f>#N/A</f>
        <v>#N/A</v>
      </c>
      <c r="AF687" s="22" t="str">
        <f>VLOOKUP(F687,[3]Relatório!$A$1:$AK$65536,36,0)</f>
        <v/>
      </c>
      <c r="AG687" s="32" t="s">
        <v>587</v>
      </c>
      <c r="AJ687" s="24"/>
      <c r="AK687" s="24"/>
      <c r="AL687" s="24"/>
      <c r="AM687" s="24"/>
    </row>
    <row r="688" spans="1:39" hidden="1" x14ac:dyDescent="0.25">
      <c r="A688" s="34">
        <v>80537341</v>
      </c>
      <c r="B688" s="33">
        <v>1250254374</v>
      </c>
      <c r="C688" s="33" t="s">
        <v>588</v>
      </c>
      <c r="D688" s="15">
        <f>VLOOKUP(C688,[1]CC!D$3:P$20,12,0)</f>
        <v>44639</v>
      </c>
      <c r="E688" s="16" t="str">
        <f>VLOOKUP(A688,[2]ImportationMaterialProgrammingE!B$3:C$1048576,2,0)</f>
        <v xml:space="preserve">540202440 </v>
      </c>
      <c r="F688" s="40">
        <v>540202440</v>
      </c>
      <c r="I688" s="17" t="e">
        <f>#N/A</f>
        <v>#N/A</v>
      </c>
      <c r="J688" s="15" t="str">
        <f>IF(VLOOKUP(A688,[2]ImportationMaterialProgrammingE!B$4:U$1048576,20,0)=0,"",VLOOKUP(A688,[2]ImportationMaterialProgrammingE!B$4:U$1048576,20,0))</f>
        <v>25/03/2022</v>
      </c>
      <c r="K688" s="15" t="s">
        <v>604</v>
      </c>
      <c r="L688" s="15" t="str">
        <f>IF(VLOOKUP(A688,[2]ImportationMaterialProgrammingE!B$3:Y$1048576,24,0)&lt;&gt;"","Sim","Não")</f>
        <v>Não</v>
      </c>
      <c r="M688" s="15" t="str">
        <f>IF(VLOOKUP(A688,[2]ImportationMaterialProgrammingE!B:X,23,0)="DTA TRANSP",VLOOKUP(A688,[2]ImportationMaterialProgrammingE!B:V,21,0),"")</f>
        <v/>
      </c>
      <c r="N688" s="15" t="str">
        <f>IF(VLOOKUP(A688,[2]ImportationMaterialProgrammingE!B:Y,24,0)=0,"",VLOOKUP(A688,[2]ImportationMaterialProgrammingE!B:Y,24,0))</f>
        <v/>
      </c>
      <c r="P688" s="3" t="e">
        <f>#N/A</f>
        <v>#N/A</v>
      </c>
      <c r="S688" s="16" t="str">
        <f>VLOOKUP(A688,[2]ImportationMaterialProgrammingE!B:AN,39,0)</f>
        <v xml:space="preserve">          </v>
      </c>
      <c r="T688" s="22" t="str">
        <f>VLOOKUP(F688,[3]Relatório!$A$1:$AK$65536,29,0)</f>
        <v/>
      </c>
      <c r="U688" s="22" t="s">
        <v>587</v>
      </c>
      <c r="V688" s="17" t="str">
        <f>VLOOKUP(A688,[2]ImportationMaterialProgrammingE!B:F,5,0)</f>
        <v/>
      </c>
      <c r="W688" s="22" t="str">
        <f>VLOOKUP(F688,[3]Relatório!$A$1:$AK$65536,33,0)</f>
        <v/>
      </c>
      <c r="X688" s="1" t="s">
        <v>587</v>
      </c>
      <c r="Y688" s="18" t="e">
        <f>#N/A</f>
        <v>#N/A</v>
      </c>
      <c r="AB688" s="15" t="str">
        <f>VLOOKUP(A688,[2]ImportationMaterialProgrammingE!B:X,23,0)</f>
        <v/>
      </c>
      <c r="AC688" s="1" t="str">
        <f>IF(AB688="DTA TRANSP","",VLOOKUP(A688,[2]ImportationMaterialProgrammingE!$B:$V,21,0))</f>
        <v/>
      </c>
      <c r="AD688" s="1" t="s">
        <v>587</v>
      </c>
      <c r="AE688" s="1" t="e">
        <f>#N/A</f>
        <v>#N/A</v>
      </c>
      <c r="AF688" s="22" t="str">
        <f>VLOOKUP(F688,[3]Relatório!$A$1:$AK$65536,36,0)</f>
        <v/>
      </c>
      <c r="AG688" s="32" t="s">
        <v>587</v>
      </c>
      <c r="AJ688" s="24"/>
      <c r="AK688" s="24"/>
      <c r="AL688" s="24"/>
      <c r="AM688" s="24"/>
    </row>
    <row r="689" spans="1:39" hidden="1" x14ac:dyDescent="0.25">
      <c r="A689" s="34">
        <v>80537356</v>
      </c>
      <c r="B689" s="33">
        <v>1250254376</v>
      </c>
      <c r="C689" s="33" t="s">
        <v>588</v>
      </c>
      <c r="D689" s="15">
        <f>VLOOKUP(C689,[1]CC!D$3:P$20,12,0)</f>
        <v>44639</v>
      </c>
      <c r="E689" s="16" t="str">
        <f>VLOOKUP(A689,[2]ImportationMaterialProgrammingE!B$3:C$1048576,2,0)</f>
        <v xml:space="preserve">540202445 </v>
      </c>
      <c r="F689" s="40">
        <v>540202445</v>
      </c>
      <c r="I689" s="17" t="e">
        <f>#N/A</f>
        <v>#N/A</v>
      </c>
      <c r="J689" s="15" t="str">
        <f>IF(VLOOKUP(A689,[2]ImportationMaterialProgrammingE!B$4:U$1048576,20,0)=0,"",VLOOKUP(A689,[2]ImportationMaterialProgrammingE!B$4:U$1048576,20,0))</f>
        <v>28/03/2022</v>
      </c>
      <c r="K689" s="15" t="s">
        <v>632</v>
      </c>
      <c r="L689" s="15" t="str">
        <f>IF(VLOOKUP(A689,[2]ImportationMaterialProgrammingE!B$3:Y$1048576,24,0)&lt;&gt;"","Sim","Não")</f>
        <v>Não</v>
      </c>
      <c r="M689" s="15" t="str">
        <f>IF(VLOOKUP(A689,[2]ImportationMaterialProgrammingE!B:X,23,0)="DTA TRANSP",VLOOKUP(A689,[2]ImportationMaterialProgrammingE!B:V,21,0),"")</f>
        <v/>
      </c>
      <c r="N689" s="15" t="str">
        <f>IF(VLOOKUP(A689,[2]ImportationMaterialProgrammingE!B:Y,24,0)=0,"",VLOOKUP(A689,[2]ImportationMaterialProgrammingE!B:Y,24,0))</f>
        <v/>
      </c>
      <c r="P689" s="3" t="e">
        <f>#N/A</f>
        <v>#N/A</v>
      </c>
      <c r="S689" s="16" t="str">
        <f>VLOOKUP(A689,[2]ImportationMaterialProgrammingE!B:AN,39,0)</f>
        <v xml:space="preserve">          </v>
      </c>
      <c r="T689" s="22" t="str">
        <f>VLOOKUP(F689,[3]Relatório!$A$1:$AK$65536,29,0)</f>
        <v/>
      </c>
      <c r="U689" s="22" t="s">
        <v>587</v>
      </c>
      <c r="V689" s="17" t="str">
        <f>VLOOKUP(A689,[2]ImportationMaterialProgrammingE!B:F,5,0)</f>
        <v/>
      </c>
      <c r="W689" s="22" t="str">
        <f>VLOOKUP(F689,[3]Relatório!$A$1:$AK$65536,33,0)</f>
        <v/>
      </c>
      <c r="X689" s="1" t="s">
        <v>587</v>
      </c>
      <c r="Y689" s="18" t="e">
        <f>#N/A</f>
        <v>#N/A</v>
      </c>
      <c r="AB689" s="15" t="str">
        <f>VLOOKUP(A689,[2]ImportationMaterialProgrammingE!B:X,23,0)</f>
        <v/>
      </c>
      <c r="AC689" s="1" t="str">
        <f>IF(AB689="DTA TRANSP","",VLOOKUP(A689,[2]ImportationMaterialProgrammingE!$B:$V,21,0))</f>
        <v/>
      </c>
      <c r="AD689" s="1" t="s">
        <v>587</v>
      </c>
      <c r="AE689" s="1" t="e">
        <f>#N/A</f>
        <v>#N/A</v>
      </c>
      <c r="AF689" s="22" t="str">
        <f>VLOOKUP(F689,[3]Relatório!$A$1:$AK$65536,36,0)</f>
        <v/>
      </c>
      <c r="AG689" s="32" t="s">
        <v>587</v>
      </c>
      <c r="AJ689" s="24"/>
      <c r="AK689" s="24"/>
      <c r="AL689" s="24"/>
      <c r="AM689" s="24"/>
    </row>
    <row r="690" spans="1:39" hidden="1" x14ac:dyDescent="0.25">
      <c r="A690" s="34">
        <v>80537363</v>
      </c>
      <c r="B690" s="33">
        <v>1250254378</v>
      </c>
      <c r="C690" s="33" t="s">
        <v>588</v>
      </c>
      <c r="D690" s="15">
        <f>VLOOKUP(C690,[1]CC!D$3:P$20,12,0)</f>
        <v>44639</v>
      </c>
      <c r="E690" s="16" t="str">
        <f>VLOOKUP(A690,[2]ImportationMaterialProgrammingE!B$3:C$1048576,2,0)</f>
        <v xml:space="preserve">540202344 </v>
      </c>
      <c r="F690" s="40">
        <v>540202344</v>
      </c>
      <c r="I690" s="17" t="e">
        <f>#N/A</f>
        <v>#N/A</v>
      </c>
      <c r="J690" s="15" t="str">
        <f>IF(VLOOKUP(A690,[2]ImportationMaterialProgrammingE!B$4:U$1048576,20,0)=0,"",VLOOKUP(A690,[2]ImportationMaterialProgrammingE!B$4:U$1048576,20,0))</f>
        <v>24/03/2022</v>
      </c>
      <c r="K690" s="15" t="s">
        <v>623</v>
      </c>
      <c r="L690" s="15" t="str">
        <f>IF(VLOOKUP(A690,[2]ImportationMaterialProgrammingE!B$3:Y$1048576,24,0)&lt;&gt;"","Sim","Não")</f>
        <v>Não</v>
      </c>
      <c r="M690" s="15" t="str">
        <f>IF(VLOOKUP(A690,[2]ImportationMaterialProgrammingE!B:X,23,0)="DTA TRANSP",VLOOKUP(A690,[2]ImportationMaterialProgrammingE!B:V,21,0),"")</f>
        <v/>
      </c>
      <c r="N690" s="15" t="str">
        <f>IF(VLOOKUP(A690,[2]ImportationMaterialProgrammingE!B:Y,24,0)=0,"",VLOOKUP(A690,[2]ImportationMaterialProgrammingE!B:Y,24,0))</f>
        <v/>
      </c>
      <c r="P690" s="3" t="e">
        <f>#N/A</f>
        <v>#N/A</v>
      </c>
      <c r="S690" s="16" t="str">
        <f>VLOOKUP(A690,[2]ImportationMaterialProgrammingE!B:AN,39,0)</f>
        <v xml:space="preserve">          </v>
      </c>
      <c r="T690" s="22" t="str">
        <f>VLOOKUP(F690,[3]Relatório!$A$1:$AK$65536,29,0)</f>
        <v/>
      </c>
      <c r="U690" s="22" t="s">
        <v>587</v>
      </c>
      <c r="V690" s="17" t="str">
        <f>VLOOKUP(A690,[2]ImportationMaterialProgrammingE!B:F,5,0)</f>
        <v/>
      </c>
      <c r="W690" s="22" t="str">
        <f>VLOOKUP(F690,[3]Relatório!$A$1:$AK$65536,33,0)</f>
        <v/>
      </c>
      <c r="X690" s="1" t="s">
        <v>587</v>
      </c>
      <c r="Y690" s="18" t="e">
        <f>#N/A</f>
        <v>#N/A</v>
      </c>
      <c r="AB690" s="15" t="str">
        <f>VLOOKUP(A690,[2]ImportationMaterialProgrammingE!B:X,23,0)</f>
        <v/>
      </c>
      <c r="AC690" s="1" t="str">
        <f>IF(AB690="DTA TRANSP","",VLOOKUP(A690,[2]ImportationMaterialProgrammingE!$B:$V,21,0))</f>
        <v/>
      </c>
      <c r="AD690" s="1" t="s">
        <v>587</v>
      </c>
      <c r="AE690" s="1" t="e">
        <f>#N/A</f>
        <v>#N/A</v>
      </c>
      <c r="AF690" s="22" t="str">
        <f>VLOOKUP(F690,[3]Relatório!$A$1:$AK$65536,36,0)</f>
        <v/>
      </c>
      <c r="AG690" s="32" t="s">
        <v>587</v>
      </c>
      <c r="AJ690" s="24"/>
      <c r="AK690" s="24"/>
      <c r="AL690" s="24"/>
      <c r="AM690" s="24"/>
    </row>
    <row r="691" spans="1:39" hidden="1" x14ac:dyDescent="0.25">
      <c r="A691" s="34">
        <v>80537372</v>
      </c>
      <c r="B691" s="33">
        <v>1250254379</v>
      </c>
      <c r="C691" s="33" t="s">
        <v>588</v>
      </c>
      <c r="D691" s="15">
        <f>VLOOKUP(C691,[1]CC!D$3:P$20,12,0)</f>
        <v>44639</v>
      </c>
      <c r="E691" s="16" t="str">
        <f>VLOOKUP(A691,[2]ImportationMaterialProgrammingE!B$3:C$1048576,2,0)</f>
        <v xml:space="preserve">540202348 </v>
      </c>
      <c r="F691" s="40">
        <v>540202348</v>
      </c>
      <c r="I691" s="17" t="e">
        <f>#N/A</f>
        <v>#N/A</v>
      </c>
      <c r="J691" s="15" t="str">
        <f>IF(VLOOKUP(A691,[2]ImportationMaterialProgrammingE!B$4:U$1048576,20,0)=0,"",VLOOKUP(A691,[2]ImportationMaterialProgrammingE!B$4:U$1048576,20,0))</f>
        <v/>
      </c>
      <c r="K691" s="15" t="s">
        <v>587</v>
      </c>
      <c r="L691" s="15" t="str">
        <f>IF(VLOOKUP(A691,[2]ImportationMaterialProgrammingE!B$3:Y$1048576,24,0)&lt;&gt;"","Sim","Não")</f>
        <v>Não</v>
      </c>
      <c r="M691" s="15" t="str">
        <f>IF(VLOOKUP(A691,[2]ImportationMaterialProgrammingE!B:X,23,0)="DTA TRANSP",VLOOKUP(A691,[2]ImportationMaterialProgrammingE!B:V,21,0),"")</f>
        <v>24/03/2022</v>
      </c>
      <c r="N691" s="15" t="str">
        <f>IF(VLOOKUP(A691,[2]ImportationMaterialProgrammingE!B:Y,24,0)=0,"",VLOOKUP(A691,[2]ImportationMaterialProgrammingE!B:Y,24,0))</f>
        <v/>
      </c>
      <c r="P691" s="3" t="e">
        <f>#N/A</f>
        <v>#N/A</v>
      </c>
      <c r="S691" s="16" t="str">
        <f>VLOOKUP(A691,[2]ImportationMaterialProgrammingE!B:AN,39,0)</f>
        <v xml:space="preserve">          </v>
      </c>
      <c r="T691" s="22" t="str">
        <f>VLOOKUP(F691,[3]Relatório!$A$1:$AK$65536,29,0)</f>
        <v/>
      </c>
      <c r="U691" s="22" t="s">
        <v>587</v>
      </c>
      <c r="V691" s="17" t="str">
        <f>VLOOKUP(A691,[2]ImportationMaterialProgrammingE!B:F,5,0)</f>
        <v/>
      </c>
      <c r="W691" s="22" t="str">
        <f>VLOOKUP(F691,[3]Relatório!$A$1:$AK$65536,33,0)</f>
        <v/>
      </c>
      <c r="X691" s="1" t="s">
        <v>587</v>
      </c>
      <c r="Y691" s="18" t="e">
        <f>#N/A</f>
        <v>#N/A</v>
      </c>
      <c r="AB691" s="15" t="str">
        <f>VLOOKUP(A691,[2]ImportationMaterialProgrammingE!B:X,23,0)</f>
        <v>DTA TRANSP</v>
      </c>
      <c r="AC691" s="1" t="str">
        <f>IF(AB691="DTA TRANSP","",VLOOKUP(A691,[2]ImportationMaterialProgrammingE!$B:$V,21,0))</f>
        <v/>
      </c>
      <c r="AD691" s="1" t="s">
        <v>587</v>
      </c>
      <c r="AE691" s="1" t="e">
        <f>#N/A</f>
        <v>#N/A</v>
      </c>
      <c r="AF691" s="22" t="str">
        <f>VLOOKUP(F691,[3]Relatório!$A$1:$AK$65536,36,0)</f>
        <v/>
      </c>
      <c r="AG691" s="32" t="s">
        <v>587</v>
      </c>
      <c r="AJ691" s="24"/>
      <c r="AK691" s="24"/>
      <c r="AL691" s="24"/>
      <c r="AM691" s="24"/>
    </row>
    <row r="692" spans="1:39" hidden="1" x14ac:dyDescent="0.25">
      <c r="A692" s="34">
        <v>80537373</v>
      </c>
      <c r="B692" s="33">
        <v>1250254380</v>
      </c>
      <c r="C692" s="33" t="s">
        <v>588</v>
      </c>
      <c r="D692" s="15">
        <f>VLOOKUP(C692,[1]CC!D$3:P$20,12,0)</f>
        <v>44639</v>
      </c>
      <c r="E692" s="16" t="str">
        <f>VLOOKUP(A692,[2]ImportationMaterialProgrammingE!B$3:C$1048576,2,0)</f>
        <v xml:space="preserve">540202447 </v>
      </c>
      <c r="F692" s="40">
        <v>540202447</v>
      </c>
      <c r="I692" s="17" t="e">
        <f>#N/A</f>
        <v>#N/A</v>
      </c>
      <c r="J692" s="15" t="str">
        <f>IF(VLOOKUP(A692,[2]ImportationMaterialProgrammingE!B$4:U$1048576,20,0)=0,"",VLOOKUP(A692,[2]ImportationMaterialProgrammingE!B$4:U$1048576,20,0))</f>
        <v>22/03/2022</v>
      </c>
      <c r="K692" s="15" t="s">
        <v>605</v>
      </c>
      <c r="L692" s="15" t="str">
        <f>IF(VLOOKUP(A692,[2]ImportationMaterialProgrammingE!B$3:Y$1048576,24,0)&lt;&gt;"","Sim","Não")</f>
        <v>Não</v>
      </c>
      <c r="M692" s="15" t="str">
        <f>IF(VLOOKUP(A692,[2]ImportationMaterialProgrammingE!B:X,23,0)="DTA TRANSP",VLOOKUP(A692,[2]ImportationMaterialProgrammingE!B:V,21,0),"")</f>
        <v/>
      </c>
      <c r="N692" s="15" t="str">
        <f>IF(VLOOKUP(A692,[2]ImportationMaterialProgrammingE!B:Y,24,0)=0,"",VLOOKUP(A692,[2]ImportationMaterialProgrammingE!B:Y,24,0))</f>
        <v/>
      </c>
      <c r="P692" s="3" t="e">
        <f>#N/A</f>
        <v>#N/A</v>
      </c>
      <c r="S692" s="16" t="str">
        <f>VLOOKUP(A692,[2]ImportationMaterialProgrammingE!B:AN,39,0)</f>
        <v xml:space="preserve">          </v>
      </c>
      <c r="T692" s="22">
        <f>VLOOKUP(F692,[3]Relatório!$A$1:$AK$65536,29,0)</f>
        <v>44643</v>
      </c>
      <c r="U692" s="22">
        <v>44643</v>
      </c>
      <c r="V692" s="17" t="str">
        <f>VLOOKUP(A692,[2]ImportationMaterialProgrammingE!B:F,5,0)</f>
        <v/>
      </c>
      <c r="W692" s="22" t="str">
        <f>VLOOKUP(F692,[3]Relatório!$A$1:$AK$65536,33,0)</f>
        <v/>
      </c>
      <c r="X692" s="1" t="s">
        <v>587</v>
      </c>
      <c r="Y692" s="18" t="e">
        <f>#N/A</f>
        <v>#N/A</v>
      </c>
      <c r="AB692" s="15" t="str">
        <f>VLOOKUP(A692,[2]ImportationMaterialProgrammingE!B:X,23,0)</f>
        <v/>
      </c>
      <c r="AC692" s="1" t="str">
        <f>IF(AB692="DTA TRANSP","",VLOOKUP(A692,[2]ImportationMaterialProgrammingE!$B:$V,21,0))</f>
        <v/>
      </c>
      <c r="AD692" s="1" t="s">
        <v>587</v>
      </c>
      <c r="AE692" s="1" t="e">
        <f>#N/A</f>
        <v>#N/A</v>
      </c>
      <c r="AF692" s="22" t="str">
        <f>VLOOKUP(F692,[3]Relatório!$A$1:$AK$65536,36,0)</f>
        <v/>
      </c>
      <c r="AG692" s="32" t="s">
        <v>587</v>
      </c>
      <c r="AJ692" s="24"/>
      <c r="AK692" s="24"/>
      <c r="AL692" s="24"/>
      <c r="AM692" s="24"/>
    </row>
    <row r="693" spans="1:39" hidden="1" x14ac:dyDescent="0.25">
      <c r="A693" s="34">
        <v>80537379</v>
      </c>
      <c r="B693" s="33">
        <v>1250254377</v>
      </c>
      <c r="C693" s="33" t="s">
        <v>588</v>
      </c>
      <c r="D693" s="15">
        <f>VLOOKUP(C693,[1]CC!D$3:P$20,12,0)</f>
        <v>44639</v>
      </c>
      <c r="E693" s="16" t="str">
        <f>VLOOKUP(A693,[2]ImportationMaterialProgrammingE!B$3:C$1048576,2,0)</f>
        <v xml:space="preserve">540202349 </v>
      </c>
      <c r="F693" s="40">
        <v>540202349</v>
      </c>
      <c r="I693" s="17" t="e">
        <f>#N/A</f>
        <v>#N/A</v>
      </c>
      <c r="J693" s="15" t="str">
        <f>IF(VLOOKUP(A693,[2]ImportationMaterialProgrammingE!B$4:U$1048576,20,0)=0,"",VLOOKUP(A693,[2]ImportationMaterialProgrammingE!B$4:U$1048576,20,0))</f>
        <v/>
      </c>
      <c r="K693" s="15" t="s">
        <v>587</v>
      </c>
      <c r="L693" s="15" t="str">
        <f>IF(VLOOKUP(A693,[2]ImportationMaterialProgrammingE!B$3:Y$1048576,24,0)&lt;&gt;"","Sim","Não")</f>
        <v>Não</v>
      </c>
      <c r="M693" s="15" t="str">
        <f>IF(VLOOKUP(A693,[2]ImportationMaterialProgrammingE!B:X,23,0)="DTA TRANSP",VLOOKUP(A693,[2]ImportationMaterialProgrammingE!B:V,21,0),"")</f>
        <v>24/03/2022</v>
      </c>
      <c r="N693" s="15" t="str">
        <f>IF(VLOOKUP(A693,[2]ImportationMaterialProgrammingE!B:Y,24,0)=0,"",VLOOKUP(A693,[2]ImportationMaterialProgrammingE!B:Y,24,0))</f>
        <v/>
      </c>
      <c r="P693" s="3" t="e">
        <f>#N/A</f>
        <v>#N/A</v>
      </c>
      <c r="S693" s="16" t="str">
        <f>VLOOKUP(A693,[2]ImportationMaterialProgrammingE!B:AN,39,0)</f>
        <v xml:space="preserve">          </v>
      </c>
      <c r="T693" s="22" t="str">
        <f>VLOOKUP(F693,[3]Relatório!$A$1:$AK$65536,29,0)</f>
        <v/>
      </c>
      <c r="U693" s="22" t="s">
        <v>587</v>
      </c>
      <c r="V693" s="17" t="str">
        <f>VLOOKUP(A693,[2]ImportationMaterialProgrammingE!B:F,5,0)</f>
        <v/>
      </c>
      <c r="W693" s="22" t="str">
        <f>VLOOKUP(F693,[3]Relatório!$A$1:$AK$65536,33,0)</f>
        <v/>
      </c>
      <c r="X693" s="1" t="s">
        <v>587</v>
      </c>
      <c r="Y693" s="18" t="e">
        <f>#N/A</f>
        <v>#N/A</v>
      </c>
      <c r="AB693" s="15" t="str">
        <f>VLOOKUP(A693,[2]ImportationMaterialProgrammingE!B:X,23,0)</f>
        <v>DTA TRANSP</v>
      </c>
      <c r="AC693" s="1" t="str">
        <f>IF(AB693="DTA TRANSP","",VLOOKUP(A693,[2]ImportationMaterialProgrammingE!$B:$V,21,0))</f>
        <v/>
      </c>
      <c r="AD693" s="1" t="s">
        <v>587</v>
      </c>
      <c r="AE693" s="1" t="e">
        <f>#N/A</f>
        <v>#N/A</v>
      </c>
      <c r="AF693" s="22" t="str">
        <f>VLOOKUP(F693,[3]Relatório!$A$1:$AK$65536,36,0)</f>
        <v/>
      </c>
      <c r="AG693" s="32" t="s">
        <v>587</v>
      </c>
      <c r="AJ693" s="24"/>
      <c r="AK693" s="24"/>
      <c r="AL693" s="24"/>
      <c r="AM693" s="24"/>
    </row>
    <row r="694" spans="1:39" x14ac:dyDescent="0.25">
      <c r="A694" s="34">
        <v>80537393</v>
      </c>
      <c r="B694" s="33">
        <v>1250254381</v>
      </c>
      <c r="C694" s="33" t="s">
        <v>588</v>
      </c>
      <c r="D694" s="15">
        <f>VLOOKUP(C694,[1]CC!D$3:P$20,12,0)</f>
        <v>44639</v>
      </c>
      <c r="E694" s="16" t="str">
        <f>VLOOKUP(A694,[2]ImportationMaterialProgrammingE!B$3:C$1048576,2,0)</f>
        <v xml:space="preserve">540202351 </v>
      </c>
      <c r="F694" s="40">
        <v>540202351</v>
      </c>
      <c r="I694" s="17" t="e">
        <f>#N/A</f>
        <v>#N/A</v>
      </c>
      <c r="J694" s="15" t="str">
        <f>IF(VLOOKUP(A694,[2]ImportationMaterialProgrammingE!B$4:U$1048576,20,0)=0,"",VLOOKUP(A694,[2]ImportationMaterialProgrammingE!B$4:U$1048576,20,0))</f>
        <v>22/03/2022</v>
      </c>
      <c r="K694" s="15" t="s">
        <v>605</v>
      </c>
      <c r="L694" s="15" t="str">
        <f>IF(VLOOKUP(A694,[2]ImportationMaterialProgrammingE!B$3:Y$1048576,24,0)&lt;&gt;"","Sim","Não")</f>
        <v>Não</v>
      </c>
      <c r="M694" s="15" t="str">
        <f>IF(VLOOKUP(A694,[2]ImportationMaterialProgrammingE!B:X,23,0)="DTA TRANSP",VLOOKUP(A694,[2]ImportationMaterialProgrammingE!B:V,21,0),"")</f>
        <v/>
      </c>
      <c r="N694" s="15" t="str">
        <f>IF(VLOOKUP(A694,[2]ImportationMaterialProgrammingE!B:Y,24,0)=0,"",VLOOKUP(A694,[2]ImportationMaterialProgrammingE!B:Y,24,0))</f>
        <v/>
      </c>
      <c r="P694" s="3" t="e">
        <f>#N/A</f>
        <v>#N/A</v>
      </c>
      <c r="S694" s="16" t="str">
        <f>VLOOKUP(A694,[2]ImportationMaterialProgrammingE!B:AN,39,0)</f>
        <v xml:space="preserve">          </v>
      </c>
      <c r="T694" s="22">
        <f>VLOOKUP(F694,[3]Relatório!$A$1:$AK$65536,29,0)</f>
        <v>44642</v>
      </c>
      <c r="U694" s="22">
        <v>44642</v>
      </c>
      <c r="V694" s="17" t="str">
        <f>VLOOKUP(A694,[2]ImportationMaterialProgrammingE!B:F,5,0)</f>
        <v/>
      </c>
      <c r="W694" s="22">
        <f>VLOOKUP(F694,[3]Relatório!$A$1:$AK$65536,33,0)</f>
        <v>44642</v>
      </c>
      <c r="X694" s="1">
        <v>44642</v>
      </c>
      <c r="Y694" s="18" t="e">
        <f>#N/A</f>
        <v>#N/A</v>
      </c>
      <c r="AB694" s="15" t="str">
        <f>VLOOKUP(A694,[2]ImportationMaterialProgrammingE!B:X,23,0)</f>
        <v/>
      </c>
      <c r="AC694" s="1" t="str">
        <f>IF(AB694="DTA TRANSP","",VLOOKUP(A694,[2]ImportationMaterialProgrammingE!$B:$V,21,0))</f>
        <v/>
      </c>
      <c r="AD694" s="1" t="s">
        <v>587</v>
      </c>
      <c r="AE694" s="1" t="e">
        <f>#N/A</f>
        <v>#N/A</v>
      </c>
      <c r="AF694" s="22">
        <f>VLOOKUP(F694,[3]Relatório!$A$1:$AK$65536,36,0)</f>
        <v>44642</v>
      </c>
      <c r="AG694" s="32">
        <v>44642</v>
      </c>
      <c r="AJ694" s="24"/>
      <c r="AK694" s="24"/>
      <c r="AL694" s="24"/>
      <c r="AM694" s="24"/>
    </row>
    <row r="695" spans="1:39" hidden="1" x14ac:dyDescent="0.25">
      <c r="A695" s="34">
        <v>80537395</v>
      </c>
      <c r="B695" s="33">
        <v>1250254384</v>
      </c>
      <c r="C695" s="33" t="s">
        <v>588</v>
      </c>
      <c r="D695" s="15">
        <f>VLOOKUP(C695,[1]CC!D$3:P$20,12,0)</f>
        <v>44639</v>
      </c>
      <c r="E695" s="16" t="str">
        <f>VLOOKUP(A695,[2]ImportationMaterialProgrammingE!B$3:C$1048576,2,0)</f>
        <v xml:space="preserve">540202353 </v>
      </c>
      <c r="F695" s="40">
        <v>540202353</v>
      </c>
      <c r="I695" s="17" t="e">
        <f>#N/A</f>
        <v>#N/A</v>
      </c>
      <c r="J695" s="15" t="str">
        <f>IF(VLOOKUP(A695,[2]ImportationMaterialProgrammingE!B$4:U$1048576,20,0)=0,"",VLOOKUP(A695,[2]ImportationMaterialProgrammingE!B$4:U$1048576,20,0))</f>
        <v/>
      </c>
      <c r="K695" s="15" t="s">
        <v>587</v>
      </c>
      <c r="L695" s="15" t="str">
        <f>IF(VLOOKUP(A695,[2]ImportationMaterialProgrammingE!B$3:Y$1048576,24,0)&lt;&gt;"","Sim","Não")</f>
        <v>Não</v>
      </c>
      <c r="M695" s="15" t="str">
        <f>IF(VLOOKUP(A695,[2]ImportationMaterialProgrammingE!B:X,23,0)="DTA TRANSP",VLOOKUP(A695,[2]ImportationMaterialProgrammingE!B:V,21,0),"")</f>
        <v/>
      </c>
      <c r="N695" s="15" t="str">
        <f>IF(VLOOKUP(A695,[2]ImportationMaterialProgrammingE!B:Y,24,0)=0,"",VLOOKUP(A695,[2]ImportationMaterialProgrammingE!B:Y,24,0))</f>
        <v/>
      </c>
      <c r="P695" s="3" t="e">
        <f>#N/A</f>
        <v>#N/A</v>
      </c>
      <c r="S695" s="16" t="str">
        <f>VLOOKUP(A695,[2]ImportationMaterialProgrammingE!B:AN,39,0)</f>
        <v xml:space="preserve">          </v>
      </c>
      <c r="T695" s="22" t="str">
        <f>VLOOKUP(F695,[3]Relatório!$A$1:$AK$65536,29,0)</f>
        <v/>
      </c>
      <c r="U695" s="22" t="s">
        <v>587</v>
      </c>
      <c r="V695" s="17" t="str">
        <f>VLOOKUP(A695,[2]ImportationMaterialProgrammingE!B:F,5,0)</f>
        <v/>
      </c>
      <c r="W695" s="22" t="str">
        <f>VLOOKUP(F695,[3]Relatório!$A$1:$AK$65536,33,0)</f>
        <v/>
      </c>
      <c r="X695" s="1" t="s">
        <v>587</v>
      </c>
      <c r="Y695" s="18" t="e">
        <f>#N/A</f>
        <v>#N/A</v>
      </c>
      <c r="AB695" s="15" t="str">
        <f>VLOOKUP(A695,[2]ImportationMaterialProgrammingE!B:X,23,0)</f>
        <v>SBL</v>
      </c>
      <c r="AC695" s="1" t="str">
        <f>IF(AB695="DTA TRANSP","",VLOOKUP(A695,[2]ImportationMaterialProgrammingE!$B:$V,21,0))</f>
        <v/>
      </c>
      <c r="AD695" s="1" t="s">
        <v>587</v>
      </c>
      <c r="AE695" s="1" t="e">
        <f>#N/A</f>
        <v>#N/A</v>
      </c>
      <c r="AF695" s="22" t="str">
        <f>VLOOKUP(F695,[3]Relatório!$A$1:$AK$65536,36,0)</f>
        <v/>
      </c>
      <c r="AG695" s="32" t="s">
        <v>587</v>
      </c>
      <c r="AJ695" s="24"/>
      <c r="AK695" s="24"/>
      <c r="AL695" s="24"/>
      <c r="AM695" s="24"/>
    </row>
    <row r="696" spans="1:39" x14ac:dyDescent="0.25">
      <c r="A696" s="34">
        <v>80537401</v>
      </c>
      <c r="B696" s="33">
        <v>1250254382</v>
      </c>
      <c r="C696" s="33" t="s">
        <v>588</v>
      </c>
      <c r="D696" s="15">
        <f>VLOOKUP(C696,[1]CC!D$3:P$20,12,0)</f>
        <v>44639</v>
      </c>
      <c r="E696" s="16" t="str">
        <f>VLOOKUP(A696,[2]ImportationMaterialProgrammingE!B$3:C$1048576,2,0)</f>
        <v xml:space="preserve">540202357 </v>
      </c>
      <c r="F696" s="40">
        <v>540202357</v>
      </c>
      <c r="I696" s="17" t="e">
        <f>#N/A</f>
        <v>#N/A</v>
      </c>
      <c r="J696" s="15" t="str">
        <f>IF(VLOOKUP(A696,[2]ImportationMaterialProgrammingE!B$4:U$1048576,20,0)=0,"",VLOOKUP(A696,[2]ImportationMaterialProgrammingE!B$4:U$1048576,20,0))</f>
        <v/>
      </c>
      <c r="K696" s="15" t="s">
        <v>587</v>
      </c>
      <c r="L696" s="15" t="str">
        <f>IF(VLOOKUP(A696,[2]ImportationMaterialProgrammingE!B$3:Y$1048576,24,0)&lt;&gt;"","Sim","Não")</f>
        <v>Não</v>
      </c>
      <c r="M696" s="15" t="str">
        <f>IF(VLOOKUP(A696,[2]ImportationMaterialProgrammingE!B:X,23,0)="DTA TRANSP",VLOOKUP(A696,[2]ImportationMaterialProgrammingE!B:V,21,0),"")</f>
        <v/>
      </c>
      <c r="N696" s="15" t="str">
        <f>IF(VLOOKUP(A696,[2]ImportationMaterialProgrammingE!B:Y,24,0)=0,"",VLOOKUP(A696,[2]ImportationMaterialProgrammingE!B:Y,24,0))</f>
        <v/>
      </c>
      <c r="P696" s="3" t="e">
        <f>#N/A</f>
        <v>#N/A</v>
      </c>
      <c r="S696" s="16" t="str">
        <f>VLOOKUP(A696,[2]ImportationMaterialProgrammingE!B:AN,39,0)</f>
        <v xml:space="preserve">          </v>
      </c>
      <c r="T696" s="22">
        <f>VLOOKUP(F696,[3]Relatório!$A$1:$AK$65536,29,0)</f>
        <v>44642</v>
      </c>
      <c r="U696" s="22">
        <v>44642</v>
      </c>
      <c r="V696" s="17" t="str">
        <f>VLOOKUP(A696,[2]ImportationMaterialProgrammingE!B:F,5,0)</f>
        <v/>
      </c>
      <c r="W696" s="22">
        <f>VLOOKUP(F696,[3]Relatório!$A$1:$AK$65536,33,0)</f>
        <v>44642</v>
      </c>
      <c r="X696" s="1">
        <v>44642</v>
      </c>
      <c r="Y696" s="18" t="e">
        <f>#N/A</f>
        <v>#N/A</v>
      </c>
      <c r="AB696" s="15" t="str">
        <f>VLOOKUP(A696,[2]ImportationMaterialProgrammingE!B:X,23,0)</f>
        <v>SBL</v>
      </c>
      <c r="AC696" s="1" t="str">
        <f>IF(AB696="DTA TRANSP","",VLOOKUP(A696,[2]ImportationMaterialProgrammingE!$B:$V,21,0))</f>
        <v/>
      </c>
      <c r="AD696" s="1" t="s">
        <v>587</v>
      </c>
      <c r="AE696" s="1" t="e">
        <f>#N/A</f>
        <v>#N/A</v>
      </c>
      <c r="AF696" s="22">
        <f>VLOOKUP(F696,[3]Relatório!$A$1:$AK$65536,36,0)</f>
        <v>44642</v>
      </c>
      <c r="AG696" s="32">
        <v>44642</v>
      </c>
      <c r="AJ696" s="24"/>
      <c r="AK696" s="24"/>
      <c r="AL696" s="24"/>
      <c r="AM696" s="24"/>
    </row>
    <row r="697" spans="1:39" hidden="1" x14ac:dyDescent="0.25">
      <c r="A697" s="34">
        <v>80537440</v>
      </c>
      <c r="B697" s="33">
        <v>1250254383</v>
      </c>
      <c r="C697" s="33" t="s">
        <v>588</v>
      </c>
      <c r="D697" s="15">
        <f>VLOOKUP(C697,[1]CC!D$3:P$20,12,0)</f>
        <v>44639</v>
      </c>
      <c r="E697" s="16" t="str">
        <f>VLOOKUP(A697,[2]ImportationMaterialProgrammingE!B$3:C$1048576,2,0)</f>
        <v xml:space="preserve">540202358 </v>
      </c>
      <c r="F697" s="40">
        <v>540202358</v>
      </c>
      <c r="I697" s="17" t="e">
        <f>#N/A</f>
        <v>#N/A</v>
      </c>
      <c r="J697" s="15" t="str">
        <f>IF(VLOOKUP(A697,[2]ImportationMaterialProgrammingE!B$4:U$1048576,20,0)=0,"",VLOOKUP(A697,[2]ImportationMaterialProgrammingE!B$4:U$1048576,20,0))</f>
        <v/>
      </c>
      <c r="K697" s="15" t="s">
        <v>587</v>
      </c>
      <c r="L697" s="15" t="str">
        <f>IF(VLOOKUP(A697,[2]ImportationMaterialProgrammingE!B$3:Y$1048576,24,0)&lt;&gt;"","Sim","Não")</f>
        <v>Não</v>
      </c>
      <c r="M697" s="15" t="str">
        <f>IF(VLOOKUP(A697,[2]ImportationMaterialProgrammingE!B:X,23,0)="DTA TRANSP",VLOOKUP(A697,[2]ImportationMaterialProgrammingE!B:V,21,0),"")</f>
        <v/>
      </c>
      <c r="N697" s="15" t="str">
        <f>IF(VLOOKUP(A697,[2]ImportationMaterialProgrammingE!B:Y,24,0)=0,"",VLOOKUP(A697,[2]ImportationMaterialProgrammingE!B:Y,24,0))</f>
        <v/>
      </c>
      <c r="P697" s="3" t="e">
        <f>#N/A</f>
        <v>#N/A</v>
      </c>
      <c r="S697" s="16" t="str">
        <f>VLOOKUP(A697,[2]ImportationMaterialProgrammingE!B:AN,39,0)</f>
        <v xml:space="preserve">          </v>
      </c>
      <c r="T697" s="22" t="str">
        <f>VLOOKUP(F697,[3]Relatório!$A$1:$AK$65536,29,0)</f>
        <v/>
      </c>
      <c r="U697" s="22" t="s">
        <v>587</v>
      </c>
      <c r="V697" s="17" t="str">
        <f>VLOOKUP(A697,[2]ImportationMaterialProgrammingE!B:F,5,0)</f>
        <v/>
      </c>
      <c r="W697" s="22" t="str">
        <f>VLOOKUP(F697,[3]Relatório!$A$1:$AK$65536,33,0)</f>
        <v/>
      </c>
      <c r="X697" s="1" t="s">
        <v>587</v>
      </c>
      <c r="Y697" s="18" t="e">
        <f>#N/A</f>
        <v>#N/A</v>
      </c>
      <c r="AB697" s="15" t="str">
        <f>VLOOKUP(A697,[2]ImportationMaterialProgrammingE!B:X,23,0)</f>
        <v/>
      </c>
      <c r="AC697" s="1" t="str">
        <f>IF(AB697="DTA TRANSP","",VLOOKUP(A697,[2]ImportationMaterialProgrammingE!$B:$V,21,0))</f>
        <v/>
      </c>
      <c r="AD697" s="1" t="s">
        <v>587</v>
      </c>
      <c r="AE697" s="1" t="e">
        <f>#N/A</f>
        <v>#N/A</v>
      </c>
      <c r="AF697" s="22" t="str">
        <f>VLOOKUP(F697,[3]Relatório!$A$1:$AK$65536,36,0)</f>
        <v/>
      </c>
      <c r="AG697" s="32" t="s">
        <v>587</v>
      </c>
      <c r="AJ697" s="24"/>
      <c r="AK697" s="24"/>
      <c r="AL697" s="24"/>
      <c r="AM697" s="24"/>
    </row>
    <row r="698" spans="1:39" hidden="1" x14ac:dyDescent="0.25">
      <c r="A698" s="34">
        <v>80537446</v>
      </c>
      <c r="B698" s="33">
        <v>1250254385</v>
      </c>
      <c r="C698" s="33" t="s">
        <v>588</v>
      </c>
      <c r="D698" s="15">
        <f>VLOOKUP(C698,[1]CC!D$3:P$20,12,0)</f>
        <v>44639</v>
      </c>
      <c r="E698" s="16" t="str">
        <f>VLOOKUP(A698,[2]ImportationMaterialProgrammingE!B$3:C$1048576,2,0)</f>
        <v xml:space="preserve">540202449 </v>
      </c>
      <c r="F698" s="40">
        <v>540202449</v>
      </c>
      <c r="I698" s="17" t="e">
        <f>#N/A</f>
        <v>#N/A</v>
      </c>
      <c r="J698" s="15" t="str">
        <f>IF(VLOOKUP(A698,[2]ImportationMaterialProgrammingE!B$4:U$1048576,20,0)=0,"",VLOOKUP(A698,[2]ImportationMaterialProgrammingE!B$4:U$1048576,20,0))</f>
        <v>28/03/2022</v>
      </c>
      <c r="K698" s="15" t="s">
        <v>632</v>
      </c>
      <c r="L698" s="15" t="str">
        <f>IF(VLOOKUP(A698,[2]ImportationMaterialProgrammingE!B$3:Y$1048576,24,0)&lt;&gt;"","Sim","Não")</f>
        <v>Não</v>
      </c>
      <c r="M698" s="15" t="str">
        <f>IF(VLOOKUP(A698,[2]ImportationMaterialProgrammingE!B:X,23,0)="DTA TRANSP",VLOOKUP(A698,[2]ImportationMaterialProgrammingE!B:V,21,0),"")</f>
        <v/>
      </c>
      <c r="N698" s="15" t="str">
        <f>IF(VLOOKUP(A698,[2]ImportationMaterialProgrammingE!B:Y,24,0)=0,"",VLOOKUP(A698,[2]ImportationMaterialProgrammingE!B:Y,24,0))</f>
        <v/>
      </c>
      <c r="P698" s="3" t="e">
        <f>#N/A</f>
        <v>#N/A</v>
      </c>
      <c r="S698" s="16" t="str">
        <f>VLOOKUP(A698,[2]ImportationMaterialProgrammingE!B:AN,39,0)</f>
        <v xml:space="preserve">          </v>
      </c>
      <c r="T698" s="22" t="str">
        <f>VLOOKUP(F698,[3]Relatório!$A$1:$AK$65536,29,0)</f>
        <v/>
      </c>
      <c r="U698" s="22" t="s">
        <v>587</v>
      </c>
      <c r="V698" s="17" t="str">
        <f>VLOOKUP(A698,[2]ImportationMaterialProgrammingE!B:F,5,0)</f>
        <v/>
      </c>
      <c r="W698" s="22" t="str">
        <f>VLOOKUP(F698,[3]Relatório!$A$1:$AK$65536,33,0)</f>
        <v/>
      </c>
      <c r="X698" s="1" t="s">
        <v>587</v>
      </c>
      <c r="Y698" s="18" t="e">
        <f>#N/A</f>
        <v>#N/A</v>
      </c>
      <c r="AB698" s="15" t="str">
        <f>VLOOKUP(A698,[2]ImportationMaterialProgrammingE!B:X,23,0)</f>
        <v/>
      </c>
      <c r="AC698" s="1" t="str">
        <f>IF(AB698="DTA TRANSP","",VLOOKUP(A698,[2]ImportationMaterialProgrammingE!$B:$V,21,0))</f>
        <v/>
      </c>
      <c r="AD698" s="1" t="s">
        <v>587</v>
      </c>
      <c r="AE698" s="1" t="e">
        <f>#N/A</f>
        <v>#N/A</v>
      </c>
      <c r="AF698" s="22" t="str">
        <f>VLOOKUP(F698,[3]Relatório!$A$1:$AK$65536,36,0)</f>
        <v/>
      </c>
      <c r="AG698" s="32" t="s">
        <v>587</v>
      </c>
      <c r="AJ698" s="24"/>
      <c r="AK698" s="24"/>
      <c r="AL698" s="24"/>
      <c r="AM698" s="24"/>
    </row>
    <row r="699" spans="1:39" hidden="1" x14ac:dyDescent="0.25">
      <c r="A699" s="34">
        <v>80537453</v>
      </c>
      <c r="B699" s="33">
        <v>1250254386</v>
      </c>
      <c r="C699" s="33" t="s">
        <v>588</v>
      </c>
      <c r="D699" s="15">
        <f>VLOOKUP(C699,[1]CC!D$3:P$20,12,0)</f>
        <v>44639</v>
      </c>
      <c r="E699" s="16" t="str">
        <f>VLOOKUP(A699,[2]ImportationMaterialProgrammingE!B$3:C$1048576,2,0)</f>
        <v xml:space="preserve">540202346 </v>
      </c>
      <c r="F699" s="40">
        <v>540202346</v>
      </c>
      <c r="I699" s="17" t="e">
        <f>#N/A</f>
        <v>#N/A</v>
      </c>
      <c r="J699" s="15" t="str">
        <f>IF(VLOOKUP(A699,[2]ImportationMaterialProgrammingE!B$4:U$1048576,20,0)=0,"",VLOOKUP(A699,[2]ImportationMaterialProgrammingE!B$4:U$1048576,20,0))</f>
        <v/>
      </c>
      <c r="K699" s="15" t="s">
        <v>587</v>
      </c>
      <c r="L699" s="15" t="str">
        <f>IF(VLOOKUP(A699,[2]ImportationMaterialProgrammingE!B$3:Y$1048576,24,0)&lt;&gt;"","Sim","Não")</f>
        <v>Não</v>
      </c>
      <c r="M699" s="15" t="str">
        <f>IF(VLOOKUP(A699,[2]ImportationMaterialProgrammingE!B:X,23,0)="DTA TRANSP",VLOOKUP(A699,[2]ImportationMaterialProgrammingE!B:V,21,0),"")</f>
        <v>24/03/2022</v>
      </c>
      <c r="N699" s="15" t="str">
        <f>IF(VLOOKUP(A699,[2]ImportationMaterialProgrammingE!B:Y,24,0)=0,"",VLOOKUP(A699,[2]ImportationMaterialProgrammingE!B:Y,24,0))</f>
        <v/>
      </c>
      <c r="P699" s="3" t="e">
        <f>#N/A</f>
        <v>#N/A</v>
      </c>
      <c r="S699" s="16" t="str">
        <f>VLOOKUP(A699,[2]ImportationMaterialProgrammingE!B:AN,39,0)</f>
        <v xml:space="preserve">          </v>
      </c>
      <c r="T699" s="22" t="str">
        <f>VLOOKUP(F699,[3]Relatório!$A$1:$AK$65536,29,0)</f>
        <v/>
      </c>
      <c r="U699" s="22" t="s">
        <v>587</v>
      </c>
      <c r="V699" s="17" t="str">
        <f>VLOOKUP(A699,[2]ImportationMaterialProgrammingE!B:F,5,0)</f>
        <v/>
      </c>
      <c r="W699" s="22" t="str">
        <f>VLOOKUP(F699,[3]Relatório!$A$1:$AK$65536,33,0)</f>
        <v/>
      </c>
      <c r="X699" s="1" t="s">
        <v>587</v>
      </c>
      <c r="Y699" s="18" t="e">
        <f>#N/A</f>
        <v>#N/A</v>
      </c>
      <c r="AB699" s="15" t="str">
        <f>VLOOKUP(A699,[2]ImportationMaterialProgrammingE!B:X,23,0)</f>
        <v>DTA TRANSP</v>
      </c>
      <c r="AC699" s="1" t="str">
        <f>IF(AB699="DTA TRANSP","",VLOOKUP(A699,[2]ImportationMaterialProgrammingE!$B:$V,21,0))</f>
        <v/>
      </c>
      <c r="AD699" s="1" t="s">
        <v>587</v>
      </c>
      <c r="AE699" s="1" t="e">
        <f>#N/A</f>
        <v>#N/A</v>
      </c>
      <c r="AF699" s="22" t="str">
        <f>VLOOKUP(F699,[3]Relatório!$A$1:$AK$65536,36,0)</f>
        <v/>
      </c>
      <c r="AG699" s="32" t="s">
        <v>587</v>
      </c>
      <c r="AJ699" s="24"/>
      <c r="AK699" s="24"/>
      <c r="AL699" s="24"/>
      <c r="AM699" s="24"/>
    </row>
    <row r="700" spans="1:39" hidden="1" x14ac:dyDescent="0.25">
      <c r="A700" s="34">
        <v>80537471</v>
      </c>
      <c r="B700" s="33">
        <v>1250254387</v>
      </c>
      <c r="C700" s="33" t="s">
        <v>588</v>
      </c>
      <c r="D700" s="15">
        <f>VLOOKUP(C700,[1]CC!D$3:P$20,12,0)</f>
        <v>44639</v>
      </c>
      <c r="E700" s="16" t="str">
        <f>VLOOKUP(A700,[2]ImportationMaterialProgrammingE!B$3:C$1048576,2,0)</f>
        <v xml:space="preserve">540202452 </v>
      </c>
      <c r="F700" s="40">
        <v>540202452</v>
      </c>
      <c r="I700" s="17" t="e">
        <f>#N/A</f>
        <v>#N/A</v>
      </c>
      <c r="J700" s="15" t="str">
        <f>IF(VLOOKUP(A700,[2]ImportationMaterialProgrammingE!B$4:U$1048576,20,0)=0,"",VLOOKUP(A700,[2]ImportationMaterialProgrammingE!B$4:U$1048576,20,0))</f>
        <v>23/03/2022</v>
      </c>
      <c r="K700" s="15" t="s">
        <v>626</v>
      </c>
      <c r="L700" s="15" t="str">
        <f>IF(VLOOKUP(A700,[2]ImportationMaterialProgrammingE!B$3:Y$1048576,24,0)&lt;&gt;"","Sim","Não")</f>
        <v>Não</v>
      </c>
      <c r="M700" s="15" t="str">
        <f>IF(VLOOKUP(A700,[2]ImportationMaterialProgrammingE!B:X,23,0)="DTA TRANSP",VLOOKUP(A700,[2]ImportationMaterialProgrammingE!B:V,21,0),"")</f>
        <v/>
      </c>
      <c r="N700" s="15" t="str">
        <f>IF(VLOOKUP(A700,[2]ImportationMaterialProgrammingE!B:Y,24,0)=0,"",VLOOKUP(A700,[2]ImportationMaterialProgrammingE!B:Y,24,0))</f>
        <v/>
      </c>
      <c r="P700" s="3" t="e">
        <f>#N/A</f>
        <v>#N/A</v>
      </c>
      <c r="S700" s="16" t="str">
        <f>VLOOKUP(A700,[2]ImportationMaterialProgrammingE!B:AN,39,0)</f>
        <v xml:space="preserve">          </v>
      </c>
      <c r="T700" s="22" t="str">
        <f>VLOOKUP(F700,[3]Relatório!$A$1:$AK$65536,29,0)</f>
        <v/>
      </c>
      <c r="U700" s="22" t="s">
        <v>587</v>
      </c>
      <c r="V700" s="17" t="str">
        <f>VLOOKUP(A700,[2]ImportationMaterialProgrammingE!B:F,5,0)</f>
        <v/>
      </c>
      <c r="W700" s="22" t="str">
        <f>VLOOKUP(F700,[3]Relatório!$A$1:$AK$65536,33,0)</f>
        <v/>
      </c>
      <c r="X700" s="1" t="s">
        <v>587</v>
      </c>
      <c r="Y700" s="18" t="e">
        <f>#N/A</f>
        <v>#N/A</v>
      </c>
      <c r="AB700" s="15" t="str">
        <f>VLOOKUP(A700,[2]ImportationMaterialProgrammingE!B:X,23,0)</f>
        <v/>
      </c>
      <c r="AC700" s="1" t="str">
        <f>IF(AB700="DTA TRANSP","",VLOOKUP(A700,[2]ImportationMaterialProgrammingE!$B:$V,21,0))</f>
        <v/>
      </c>
      <c r="AD700" s="1" t="s">
        <v>587</v>
      </c>
      <c r="AE700" s="1" t="e">
        <f>#N/A</f>
        <v>#N/A</v>
      </c>
      <c r="AF700" s="22" t="str">
        <f>VLOOKUP(F700,[3]Relatório!$A$1:$AK$65536,36,0)</f>
        <v/>
      </c>
      <c r="AG700" s="32" t="s">
        <v>587</v>
      </c>
      <c r="AJ700" s="24"/>
      <c r="AK700" s="24"/>
      <c r="AL700" s="24"/>
      <c r="AM700" s="24"/>
    </row>
    <row r="701" spans="1:39" hidden="1" x14ac:dyDescent="0.25">
      <c r="A701" s="34">
        <v>80537472</v>
      </c>
      <c r="B701" s="33">
        <v>1250254392</v>
      </c>
      <c r="C701" s="33" t="s">
        <v>588</v>
      </c>
      <c r="D701" s="15">
        <f>VLOOKUP(C701,[1]CC!D$3:P$20,12,0)</f>
        <v>44639</v>
      </c>
      <c r="E701" s="16" t="str">
        <f>VLOOKUP(A701,[2]ImportationMaterialProgrammingE!B$3:C$1048576,2,0)</f>
        <v xml:space="preserve">540202359 </v>
      </c>
      <c r="F701" s="40">
        <v>540202359</v>
      </c>
      <c r="I701" s="17" t="e">
        <f>#N/A</f>
        <v>#N/A</v>
      </c>
      <c r="J701" s="15" t="str">
        <f>IF(VLOOKUP(A701,[2]ImportationMaterialProgrammingE!B$4:U$1048576,20,0)=0,"",VLOOKUP(A701,[2]ImportationMaterialProgrammingE!B$4:U$1048576,20,0))</f>
        <v>31/03/2022</v>
      </c>
      <c r="K701" s="15" t="s">
        <v>637</v>
      </c>
      <c r="L701" s="15" t="str">
        <f>IF(VLOOKUP(A701,[2]ImportationMaterialProgrammingE!B$3:Y$1048576,24,0)&lt;&gt;"","Sim","Não")</f>
        <v>Não</v>
      </c>
      <c r="M701" s="15" t="str">
        <f>IF(VLOOKUP(A701,[2]ImportationMaterialProgrammingE!B:X,23,0)="DTA TRANSP",VLOOKUP(A701,[2]ImportationMaterialProgrammingE!B:V,21,0),"")</f>
        <v/>
      </c>
      <c r="N701" s="15" t="str">
        <f>IF(VLOOKUP(A701,[2]ImportationMaterialProgrammingE!B:Y,24,0)=0,"",VLOOKUP(A701,[2]ImportationMaterialProgrammingE!B:Y,24,0))</f>
        <v/>
      </c>
      <c r="P701" s="3" t="e">
        <f>#N/A</f>
        <v>#N/A</v>
      </c>
      <c r="S701" s="16" t="str">
        <f>VLOOKUP(A701,[2]ImportationMaterialProgrammingE!B:AN,39,0)</f>
        <v xml:space="preserve">          </v>
      </c>
      <c r="T701" s="22" t="str">
        <f>VLOOKUP(F701,[3]Relatório!$A$1:$AK$65536,29,0)</f>
        <v/>
      </c>
      <c r="U701" s="22" t="s">
        <v>587</v>
      </c>
      <c r="V701" s="17" t="str">
        <f>VLOOKUP(A701,[2]ImportationMaterialProgrammingE!B:F,5,0)</f>
        <v/>
      </c>
      <c r="W701" s="22" t="str">
        <f>VLOOKUP(F701,[3]Relatório!$A$1:$AK$65536,33,0)</f>
        <v/>
      </c>
      <c r="X701" s="1" t="s">
        <v>587</v>
      </c>
      <c r="Y701" s="18" t="e">
        <f>#N/A</f>
        <v>#N/A</v>
      </c>
      <c r="AB701" s="15" t="str">
        <f>VLOOKUP(A701,[2]ImportationMaterialProgrammingE!B:X,23,0)</f>
        <v/>
      </c>
      <c r="AC701" s="1" t="str">
        <f>IF(AB701="DTA TRANSP","",VLOOKUP(A701,[2]ImportationMaterialProgrammingE!$B:$V,21,0))</f>
        <v/>
      </c>
      <c r="AD701" s="1" t="s">
        <v>587</v>
      </c>
      <c r="AE701" s="1" t="e">
        <f>#N/A</f>
        <v>#N/A</v>
      </c>
      <c r="AF701" s="22" t="str">
        <f>VLOOKUP(F701,[3]Relatório!$A$1:$AK$65536,36,0)</f>
        <v/>
      </c>
      <c r="AG701" s="32" t="s">
        <v>587</v>
      </c>
      <c r="AJ701" s="24"/>
      <c r="AK701" s="24"/>
      <c r="AL701" s="24"/>
      <c r="AM701" s="24"/>
    </row>
    <row r="702" spans="1:39" hidden="1" x14ac:dyDescent="0.25">
      <c r="A702" s="34">
        <v>80537503</v>
      </c>
      <c r="B702" s="33">
        <v>1250254388</v>
      </c>
      <c r="C702" s="33" t="s">
        <v>588</v>
      </c>
      <c r="D702" s="15">
        <f>VLOOKUP(C702,[1]CC!D$3:P$20,12,0)</f>
        <v>44639</v>
      </c>
      <c r="E702" s="16" t="str">
        <f>VLOOKUP(A702,[2]ImportationMaterialProgrammingE!B$3:C$1048576,2,0)</f>
        <v xml:space="preserve">540202361 </v>
      </c>
      <c r="F702" s="40">
        <v>540202361</v>
      </c>
      <c r="I702" s="17" t="e">
        <f>#N/A</f>
        <v>#N/A</v>
      </c>
      <c r="J702" s="15" t="str">
        <f>IF(VLOOKUP(A702,[2]ImportationMaterialProgrammingE!B$4:U$1048576,20,0)=0,"",VLOOKUP(A702,[2]ImportationMaterialProgrammingE!B$4:U$1048576,20,0))</f>
        <v/>
      </c>
      <c r="K702" s="15" t="s">
        <v>587</v>
      </c>
      <c r="L702" s="15" t="str">
        <f>IF(VLOOKUP(A702,[2]ImportationMaterialProgrammingE!B$3:Y$1048576,24,0)&lt;&gt;"","Sim","Não")</f>
        <v>Não</v>
      </c>
      <c r="M702" s="15" t="str">
        <f>IF(VLOOKUP(A702,[2]ImportationMaterialProgrammingE!B:X,23,0)="DTA TRANSP",VLOOKUP(A702,[2]ImportationMaterialProgrammingE!B:V,21,0),"")</f>
        <v/>
      </c>
      <c r="N702" s="15" t="str">
        <f>IF(VLOOKUP(A702,[2]ImportationMaterialProgrammingE!B:Y,24,0)=0,"",VLOOKUP(A702,[2]ImportationMaterialProgrammingE!B:Y,24,0))</f>
        <v/>
      </c>
      <c r="P702" s="3" t="e">
        <f>#N/A</f>
        <v>#N/A</v>
      </c>
      <c r="S702" s="16" t="str">
        <f>VLOOKUP(A702,[2]ImportationMaterialProgrammingE!B:AN,39,0)</f>
        <v xml:space="preserve">          </v>
      </c>
      <c r="T702" s="22" t="str">
        <f>VLOOKUP(F702,[3]Relatório!$A$1:$AK$65536,29,0)</f>
        <v/>
      </c>
      <c r="U702" s="22" t="s">
        <v>587</v>
      </c>
      <c r="V702" s="17" t="str">
        <f>VLOOKUP(A702,[2]ImportationMaterialProgrammingE!B:F,5,0)</f>
        <v/>
      </c>
      <c r="W702" s="22" t="str">
        <f>VLOOKUP(F702,[3]Relatório!$A$1:$AK$65536,33,0)</f>
        <v/>
      </c>
      <c r="X702" s="1" t="s">
        <v>587</v>
      </c>
      <c r="Y702" s="18" t="e">
        <f>#N/A</f>
        <v>#N/A</v>
      </c>
      <c r="AB702" s="15" t="str">
        <f>VLOOKUP(A702,[2]ImportationMaterialProgrammingE!B:X,23,0)</f>
        <v/>
      </c>
      <c r="AC702" s="1" t="str">
        <f>IF(AB702="DTA TRANSP","",VLOOKUP(A702,[2]ImportationMaterialProgrammingE!$B:$V,21,0))</f>
        <v/>
      </c>
      <c r="AD702" s="1" t="s">
        <v>587</v>
      </c>
      <c r="AE702" s="1" t="e">
        <f>#N/A</f>
        <v>#N/A</v>
      </c>
      <c r="AF702" s="22" t="str">
        <f>VLOOKUP(F702,[3]Relatório!$A$1:$AK$65536,36,0)</f>
        <v/>
      </c>
      <c r="AG702" s="32" t="s">
        <v>587</v>
      </c>
      <c r="AJ702" s="24"/>
      <c r="AK702" s="24"/>
      <c r="AL702" s="24"/>
      <c r="AM702" s="24"/>
    </row>
    <row r="703" spans="1:39" hidden="1" x14ac:dyDescent="0.25">
      <c r="A703" s="34">
        <v>80537507</v>
      </c>
      <c r="B703" s="33">
        <v>1250254389</v>
      </c>
      <c r="C703" s="33" t="s">
        <v>588</v>
      </c>
      <c r="D703" s="15">
        <f>VLOOKUP(C703,[1]CC!D$3:P$20,12,0)</f>
        <v>44639</v>
      </c>
      <c r="E703" s="16" t="str">
        <f>VLOOKUP(A703,[2]ImportationMaterialProgrammingE!B$3:C$1048576,2,0)</f>
        <v xml:space="preserve">540202363 </v>
      </c>
      <c r="F703" s="40">
        <v>540202363</v>
      </c>
      <c r="I703" s="17" t="e">
        <f>#N/A</f>
        <v>#N/A</v>
      </c>
      <c r="J703" s="15" t="str">
        <f>IF(VLOOKUP(A703,[2]ImportationMaterialProgrammingE!B$4:U$1048576,20,0)=0,"",VLOOKUP(A703,[2]ImportationMaterialProgrammingE!B$4:U$1048576,20,0))</f>
        <v/>
      </c>
      <c r="K703" s="15" t="s">
        <v>587</v>
      </c>
      <c r="L703" s="15" t="str">
        <f>IF(VLOOKUP(A703,[2]ImportationMaterialProgrammingE!B$3:Y$1048576,24,0)&lt;&gt;"","Sim","Não")</f>
        <v>Não</v>
      </c>
      <c r="M703" s="15" t="str">
        <f>IF(VLOOKUP(A703,[2]ImportationMaterialProgrammingE!B:X,23,0)="DTA TRANSP",VLOOKUP(A703,[2]ImportationMaterialProgrammingE!B:V,21,0),"")</f>
        <v/>
      </c>
      <c r="N703" s="15" t="str">
        <f>IF(VLOOKUP(A703,[2]ImportationMaterialProgrammingE!B:Y,24,0)=0,"",VLOOKUP(A703,[2]ImportationMaterialProgrammingE!B:Y,24,0))</f>
        <v/>
      </c>
      <c r="P703" s="3" t="e">
        <f>#N/A</f>
        <v>#N/A</v>
      </c>
      <c r="S703" s="16" t="str">
        <f>VLOOKUP(A703,[2]ImportationMaterialProgrammingE!B:AN,39,0)</f>
        <v xml:space="preserve">          </v>
      </c>
      <c r="T703" s="22" t="str">
        <f>VLOOKUP(F703,[3]Relatório!$A$1:$AK$65536,29,0)</f>
        <v/>
      </c>
      <c r="U703" s="22" t="s">
        <v>587</v>
      </c>
      <c r="V703" s="17" t="str">
        <f>VLOOKUP(A703,[2]ImportationMaterialProgrammingE!B:F,5,0)</f>
        <v/>
      </c>
      <c r="W703" s="22" t="str">
        <f>VLOOKUP(F703,[3]Relatório!$A$1:$AK$65536,33,0)</f>
        <v/>
      </c>
      <c r="X703" s="1" t="s">
        <v>587</v>
      </c>
      <c r="Y703" s="18" t="e">
        <f>#N/A</f>
        <v>#N/A</v>
      </c>
      <c r="AB703" s="15" t="str">
        <f>VLOOKUP(A703,[2]ImportationMaterialProgrammingE!B:X,23,0)</f>
        <v/>
      </c>
      <c r="AC703" s="1" t="str">
        <f>IF(AB703="DTA TRANSP","",VLOOKUP(A703,[2]ImportationMaterialProgrammingE!$B:$V,21,0))</f>
        <v/>
      </c>
      <c r="AD703" s="1" t="s">
        <v>587</v>
      </c>
      <c r="AE703" s="1" t="e">
        <f>#N/A</f>
        <v>#N/A</v>
      </c>
      <c r="AF703" s="22" t="str">
        <f>VLOOKUP(F703,[3]Relatório!$A$1:$AK$65536,36,0)</f>
        <v/>
      </c>
      <c r="AG703" s="32" t="s">
        <v>587</v>
      </c>
      <c r="AJ703" s="24"/>
      <c r="AK703" s="24"/>
      <c r="AL703" s="24"/>
      <c r="AM703" s="24"/>
    </row>
    <row r="704" spans="1:39" hidden="1" x14ac:dyDescent="0.25">
      <c r="A704" s="34">
        <v>80537527</v>
      </c>
      <c r="B704" s="33">
        <v>1250254390</v>
      </c>
      <c r="C704" s="33" t="s">
        <v>588</v>
      </c>
      <c r="D704" s="15">
        <f>VLOOKUP(C704,[1]CC!D$3:P$20,12,0)</f>
        <v>44639</v>
      </c>
      <c r="E704" s="16" t="str">
        <f>VLOOKUP(A704,[2]ImportationMaterialProgrammingE!B$3:C$1048576,2,0)</f>
        <v xml:space="preserve">540202390 </v>
      </c>
      <c r="F704" s="40">
        <v>540202390</v>
      </c>
      <c r="I704" s="17" t="e">
        <f>#N/A</f>
        <v>#N/A</v>
      </c>
      <c r="J704" s="15" t="str">
        <f>IF(VLOOKUP(A704,[2]ImportationMaterialProgrammingE!B$4:U$1048576,20,0)=0,"",VLOOKUP(A704,[2]ImportationMaterialProgrammingE!B$4:U$1048576,20,0))</f>
        <v/>
      </c>
      <c r="K704" s="15" t="s">
        <v>587</v>
      </c>
      <c r="L704" s="15" t="str">
        <f>IF(VLOOKUP(A704,[2]ImportationMaterialProgrammingE!B$3:Y$1048576,24,0)&lt;&gt;"","Sim","Não")</f>
        <v>Não</v>
      </c>
      <c r="M704" s="15" t="str">
        <f>IF(VLOOKUP(A704,[2]ImportationMaterialProgrammingE!B:X,23,0)="DTA TRANSP",VLOOKUP(A704,[2]ImportationMaterialProgrammingE!B:V,21,0),"")</f>
        <v/>
      </c>
      <c r="N704" s="15" t="str">
        <f>IF(VLOOKUP(A704,[2]ImportationMaterialProgrammingE!B:Y,24,0)=0,"",VLOOKUP(A704,[2]ImportationMaterialProgrammingE!B:Y,24,0))</f>
        <v/>
      </c>
      <c r="P704" s="3" t="e">
        <f>#N/A</f>
        <v>#N/A</v>
      </c>
      <c r="S704" s="16" t="str">
        <f>VLOOKUP(A704,[2]ImportationMaterialProgrammingE!B:AN,39,0)</f>
        <v xml:space="preserve">          </v>
      </c>
      <c r="T704" s="22" t="str">
        <f>VLOOKUP(F704,[3]Relatório!$A$1:$AK$65536,29,0)</f>
        <v/>
      </c>
      <c r="U704" s="22" t="s">
        <v>587</v>
      </c>
      <c r="V704" s="17" t="str">
        <f>VLOOKUP(A704,[2]ImportationMaterialProgrammingE!B:F,5,0)</f>
        <v/>
      </c>
      <c r="W704" s="22" t="str">
        <f>VLOOKUP(F704,[3]Relatório!$A$1:$AK$65536,33,0)</f>
        <v/>
      </c>
      <c r="X704" s="1" t="s">
        <v>587</v>
      </c>
      <c r="Y704" s="18" t="e">
        <f>#N/A</f>
        <v>#N/A</v>
      </c>
      <c r="AB704" s="15" t="str">
        <f>VLOOKUP(A704,[2]ImportationMaterialProgrammingE!B:X,23,0)</f>
        <v/>
      </c>
      <c r="AC704" s="1" t="str">
        <f>IF(AB704="DTA TRANSP","",VLOOKUP(A704,[2]ImportationMaterialProgrammingE!$B:$V,21,0))</f>
        <v/>
      </c>
      <c r="AD704" s="1" t="s">
        <v>587</v>
      </c>
      <c r="AE704" s="1" t="e">
        <f>#N/A</f>
        <v>#N/A</v>
      </c>
      <c r="AF704" s="22" t="str">
        <f>VLOOKUP(F704,[3]Relatório!$A$1:$AK$65536,36,0)</f>
        <v/>
      </c>
      <c r="AG704" s="32" t="s">
        <v>587</v>
      </c>
      <c r="AJ704" s="24"/>
      <c r="AK704" s="24"/>
      <c r="AL704" s="24"/>
      <c r="AM704" s="24"/>
    </row>
    <row r="705" spans="1:39" hidden="1" x14ac:dyDescent="0.25">
      <c r="A705" s="34">
        <v>80537541</v>
      </c>
      <c r="B705" s="33">
        <v>1250254393</v>
      </c>
      <c r="C705" s="33" t="s">
        <v>588</v>
      </c>
      <c r="D705" s="15">
        <f>VLOOKUP(C705,[1]CC!D$3:P$20,12,0)</f>
        <v>44639</v>
      </c>
      <c r="E705" s="16" t="str">
        <f>VLOOKUP(A705,[2]ImportationMaterialProgrammingE!B$3:C$1048576,2,0)</f>
        <v xml:space="preserve">540202364 </v>
      </c>
      <c r="F705" s="40">
        <v>540202364</v>
      </c>
      <c r="I705" s="17" t="e">
        <f>#N/A</f>
        <v>#N/A</v>
      </c>
      <c r="J705" s="15" t="str">
        <f>IF(VLOOKUP(A705,[2]ImportationMaterialProgrammingE!B$4:U$1048576,20,0)=0,"",VLOOKUP(A705,[2]ImportationMaterialProgrammingE!B$4:U$1048576,20,0))</f>
        <v/>
      </c>
      <c r="K705" s="15" t="s">
        <v>587</v>
      </c>
      <c r="L705" s="15" t="str">
        <f>IF(VLOOKUP(A705,[2]ImportationMaterialProgrammingE!B$3:Y$1048576,24,0)&lt;&gt;"","Sim","Não")</f>
        <v>Não</v>
      </c>
      <c r="M705" s="15" t="str">
        <f>IF(VLOOKUP(A705,[2]ImportationMaterialProgrammingE!B:X,23,0)="DTA TRANSP",VLOOKUP(A705,[2]ImportationMaterialProgrammingE!B:V,21,0),"")</f>
        <v/>
      </c>
      <c r="N705" s="15" t="str">
        <f>IF(VLOOKUP(A705,[2]ImportationMaterialProgrammingE!B:Y,24,0)=0,"",VLOOKUP(A705,[2]ImportationMaterialProgrammingE!B:Y,24,0))</f>
        <v/>
      </c>
      <c r="P705" s="3" t="e">
        <f>#N/A</f>
        <v>#N/A</v>
      </c>
      <c r="S705" s="16" t="str">
        <f>VLOOKUP(A705,[2]ImportationMaterialProgrammingE!B:AN,39,0)</f>
        <v xml:space="preserve">          </v>
      </c>
      <c r="T705" s="22" t="str">
        <f>VLOOKUP(F705,[3]Relatório!$A$1:$AK$65536,29,0)</f>
        <v/>
      </c>
      <c r="U705" s="22" t="s">
        <v>587</v>
      </c>
      <c r="V705" s="17" t="str">
        <f>VLOOKUP(A705,[2]ImportationMaterialProgrammingE!B:F,5,0)</f>
        <v/>
      </c>
      <c r="W705" s="22" t="str">
        <f>VLOOKUP(F705,[3]Relatório!$A$1:$AK$65536,33,0)</f>
        <v/>
      </c>
      <c r="X705" s="1" t="s">
        <v>587</v>
      </c>
      <c r="Y705" s="18" t="e">
        <f>#N/A</f>
        <v>#N/A</v>
      </c>
      <c r="AB705" s="15" t="str">
        <f>VLOOKUP(A705,[2]ImportationMaterialProgrammingE!B:X,23,0)</f>
        <v/>
      </c>
      <c r="AC705" s="1" t="str">
        <f>IF(AB705="DTA TRANSP","",VLOOKUP(A705,[2]ImportationMaterialProgrammingE!$B:$V,21,0))</f>
        <v/>
      </c>
      <c r="AD705" s="1" t="s">
        <v>587</v>
      </c>
      <c r="AE705" s="1" t="e">
        <f>#N/A</f>
        <v>#N/A</v>
      </c>
      <c r="AF705" s="22" t="str">
        <f>VLOOKUP(F705,[3]Relatório!$A$1:$AK$65536,36,0)</f>
        <v/>
      </c>
      <c r="AG705" s="32" t="s">
        <v>587</v>
      </c>
      <c r="AJ705" s="24"/>
      <c r="AK705" s="24"/>
      <c r="AL705" s="24"/>
      <c r="AM705" s="24"/>
    </row>
    <row r="706" spans="1:39" hidden="1" x14ac:dyDescent="0.25">
      <c r="A706" s="34">
        <v>80537562</v>
      </c>
      <c r="B706" s="33">
        <v>1250254391</v>
      </c>
      <c r="C706" s="33" t="s">
        <v>588</v>
      </c>
      <c r="D706" s="15">
        <f>VLOOKUP(C706,[1]CC!D$3:P$20,12,0)</f>
        <v>44639</v>
      </c>
      <c r="E706" s="16" t="str">
        <f>VLOOKUP(A706,[2]ImportationMaterialProgrammingE!B$3:C$1048576,2,0)</f>
        <v xml:space="preserve">540202421 </v>
      </c>
      <c r="F706" s="40">
        <v>540202421</v>
      </c>
      <c r="I706" s="17" t="e">
        <f>#N/A</f>
        <v>#N/A</v>
      </c>
      <c r="J706" s="15" t="str">
        <f>IF(VLOOKUP(A706,[2]ImportationMaterialProgrammingE!B$4:U$1048576,20,0)=0,"",VLOOKUP(A706,[2]ImportationMaterialProgrammingE!B$4:U$1048576,20,0))</f>
        <v>28/03/2022</v>
      </c>
      <c r="K706" s="15" t="s">
        <v>632</v>
      </c>
      <c r="L706" s="15" t="str">
        <f>IF(VLOOKUP(A706,[2]ImportationMaterialProgrammingE!B$3:Y$1048576,24,0)&lt;&gt;"","Sim","Não")</f>
        <v>Não</v>
      </c>
      <c r="M706" s="15" t="str">
        <f>IF(VLOOKUP(A706,[2]ImportationMaterialProgrammingE!B:X,23,0)="DTA TRANSP",VLOOKUP(A706,[2]ImportationMaterialProgrammingE!B:V,21,0),"")</f>
        <v/>
      </c>
      <c r="N706" s="15" t="str">
        <f>IF(VLOOKUP(A706,[2]ImportationMaterialProgrammingE!B:Y,24,0)=0,"",VLOOKUP(A706,[2]ImportationMaterialProgrammingE!B:Y,24,0))</f>
        <v/>
      </c>
      <c r="P706" s="3" t="e">
        <f>#N/A</f>
        <v>#N/A</v>
      </c>
      <c r="S706" s="16" t="str">
        <f>VLOOKUP(A706,[2]ImportationMaterialProgrammingE!B:AN,39,0)</f>
        <v xml:space="preserve">          </v>
      </c>
      <c r="T706" s="22" t="str">
        <f>VLOOKUP(F706,[3]Relatório!$A$1:$AK$65536,29,0)</f>
        <v/>
      </c>
      <c r="U706" s="22" t="s">
        <v>587</v>
      </c>
      <c r="V706" s="17" t="str">
        <f>VLOOKUP(A706,[2]ImportationMaterialProgrammingE!B:F,5,0)</f>
        <v/>
      </c>
      <c r="W706" s="22" t="str">
        <f>VLOOKUP(F706,[3]Relatório!$A$1:$AK$65536,33,0)</f>
        <v/>
      </c>
      <c r="X706" s="1" t="s">
        <v>587</v>
      </c>
      <c r="Y706" s="18" t="e">
        <f>#N/A</f>
        <v>#N/A</v>
      </c>
      <c r="AB706" s="15" t="str">
        <f>VLOOKUP(A706,[2]ImportationMaterialProgrammingE!B:X,23,0)</f>
        <v>SBL</v>
      </c>
      <c r="AC706" s="1" t="str">
        <f>IF(AB706="DTA TRANSP","",VLOOKUP(A706,[2]ImportationMaterialProgrammingE!$B:$V,21,0))</f>
        <v/>
      </c>
      <c r="AD706" s="1" t="s">
        <v>587</v>
      </c>
      <c r="AE706" s="1" t="e">
        <f>#N/A</f>
        <v>#N/A</v>
      </c>
      <c r="AF706" s="22" t="str">
        <f>VLOOKUP(F706,[3]Relatório!$A$1:$AK$65536,36,0)</f>
        <v/>
      </c>
      <c r="AG706" s="32" t="s">
        <v>587</v>
      </c>
      <c r="AJ706" s="24"/>
      <c r="AK706" s="24"/>
      <c r="AL706" s="24"/>
      <c r="AM706" s="24"/>
    </row>
    <row r="707" spans="1:39" hidden="1" x14ac:dyDescent="0.25">
      <c r="A707" s="34">
        <v>80537573</v>
      </c>
      <c r="B707" s="33">
        <v>1250254394</v>
      </c>
      <c r="C707" s="33" t="s">
        <v>588</v>
      </c>
      <c r="D707" s="15">
        <f>VLOOKUP(C707,[1]CC!D$3:P$20,12,0)</f>
        <v>44639</v>
      </c>
      <c r="E707" s="16" t="str">
        <f>VLOOKUP(A707,[2]ImportationMaterialProgrammingE!B$3:C$1048576,2,0)</f>
        <v xml:space="preserve">540202485 </v>
      </c>
      <c r="F707" s="40">
        <v>540202485</v>
      </c>
      <c r="I707" s="17" t="e">
        <f>#N/A</f>
        <v>#N/A</v>
      </c>
      <c r="J707" s="15" t="str">
        <f>IF(VLOOKUP(A707,[2]ImportationMaterialProgrammingE!B$4:U$1048576,20,0)=0,"",VLOOKUP(A707,[2]ImportationMaterialProgrammingE!B$4:U$1048576,20,0))</f>
        <v>24/03/2022</v>
      </c>
      <c r="K707" s="15" t="s">
        <v>623</v>
      </c>
      <c r="L707" s="15" t="str">
        <f>IF(VLOOKUP(A707,[2]ImportationMaterialProgrammingE!B$3:Y$1048576,24,0)&lt;&gt;"","Sim","Não")</f>
        <v>Não</v>
      </c>
      <c r="M707" s="15" t="str">
        <f>IF(VLOOKUP(A707,[2]ImportationMaterialProgrammingE!B:X,23,0)="DTA TRANSP",VLOOKUP(A707,[2]ImportationMaterialProgrammingE!B:V,21,0),"")</f>
        <v/>
      </c>
      <c r="N707" s="15" t="str">
        <f>IF(VLOOKUP(A707,[2]ImportationMaterialProgrammingE!B:Y,24,0)=0,"",VLOOKUP(A707,[2]ImportationMaterialProgrammingE!B:Y,24,0))</f>
        <v/>
      </c>
      <c r="P707" s="3" t="e">
        <f>#N/A</f>
        <v>#N/A</v>
      </c>
      <c r="S707" s="16" t="str">
        <f>VLOOKUP(A707,[2]ImportationMaterialProgrammingE!B:AN,39,0)</f>
        <v xml:space="preserve">          </v>
      </c>
      <c r="T707" s="22" t="str">
        <f>VLOOKUP(F707,[3]Relatório!$A$1:$AK$65536,29,0)</f>
        <v/>
      </c>
      <c r="U707" s="22" t="s">
        <v>587</v>
      </c>
      <c r="V707" s="17" t="str">
        <f>VLOOKUP(A707,[2]ImportationMaterialProgrammingE!B:F,5,0)</f>
        <v/>
      </c>
      <c r="W707" s="22" t="str">
        <f>VLOOKUP(F707,[3]Relatório!$A$1:$AK$65536,33,0)</f>
        <v/>
      </c>
      <c r="X707" s="1" t="s">
        <v>587</v>
      </c>
      <c r="Y707" s="18" t="e">
        <f>#N/A</f>
        <v>#N/A</v>
      </c>
      <c r="AB707" s="15" t="str">
        <f>VLOOKUP(A707,[2]ImportationMaterialProgrammingE!B:X,23,0)</f>
        <v/>
      </c>
      <c r="AC707" s="1" t="str">
        <f>IF(AB707="DTA TRANSP","",VLOOKUP(A707,[2]ImportationMaterialProgrammingE!$B:$V,21,0))</f>
        <v/>
      </c>
      <c r="AD707" s="1" t="s">
        <v>587</v>
      </c>
      <c r="AE707" s="1" t="e">
        <f>#N/A</f>
        <v>#N/A</v>
      </c>
      <c r="AF707" s="22" t="str">
        <f>VLOOKUP(F707,[3]Relatório!$A$1:$AK$65536,36,0)</f>
        <v/>
      </c>
      <c r="AG707" s="32" t="s">
        <v>587</v>
      </c>
      <c r="AJ707" s="24"/>
      <c r="AK707" s="24"/>
      <c r="AL707" s="24"/>
      <c r="AM707" s="24"/>
    </row>
    <row r="708" spans="1:39" hidden="1" x14ac:dyDescent="0.25">
      <c r="A708" s="34">
        <v>80537574</v>
      </c>
      <c r="B708" s="33">
        <v>1250254395</v>
      </c>
      <c r="C708" s="33" t="s">
        <v>588</v>
      </c>
      <c r="D708" s="15">
        <f>VLOOKUP(C708,[1]CC!D$3:P$20,12,0)</f>
        <v>44639</v>
      </c>
      <c r="E708" s="16" t="str">
        <f>VLOOKUP(A708,[2]ImportationMaterialProgrammingE!B$3:C$1048576,2,0)</f>
        <v xml:space="preserve">540202489 </v>
      </c>
      <c r="F708" s="40">
        <v>540202489</v>
      </c>
      <c r="I708" s="17" t="e">
        <f>#N/A</f>
        <v>#N/A</v>
      </c>
      <c r="J708" s="15" t="str">
        <f>IF(VLOOKUP(A708,[2]ImportationMaterialProgrammingE!B$4:U$1048576,20,0)=0,"",VLOOKUP(A708,[2]ImportationMaterialProgrammingE!B$4:U$1048576,20,0))</f>
        <v>29/03/2022</v>
      </c>
      <c r="K708" s="15" t="s">
        <v>636</v>
      </c>
      <c r="L708" s="15" t="str">
        <f>IF(VLOOKUP(A708,[2]ImportationMaterialProgrammingE!B$3:Y$1048576,24,0)&lt;&gt;"","Sim","Não")</f>
        <v>Não</v>
      </c>
      <c r="M708" s="15" t="str">
        <f>IF(VLOOKUP(A708,[2]ImportationMaterialProgrammingE!B:X,23,0)="DTA TRANSP",VLOOKUP(A708,[2]ImportationMaterialProgrammingE!B:V,21,0),"")</f>
        <v/>
      </c>
      <c r="N708" s="15" t="str">
        <f>IF(VLOOKUP(A708,[2]ImportationMaterialProgrammingE!B:Y,24,0)=0,"",VLOOKUP(A708,[2]ImportationMaterialProgrammingE!B:Y,24,0))</f>
        <v/>
      </c>
      <c r="P708" s="3" t="e">
        <f>#N/A</f>
        <v>#N/A</v>
      </c>
      <c r="S708" s="16" t="str">
        <f>VLOOKUP(A708,[2]ImportationMaterialProgrammingE!B:AN,39,0)</f>
        <v xml:space="preserve">          </v>
      </c>
      <c r="T708" s="22" t="str">
        <f>VLOOKUP(F708,[3]Relatório!$A$1:$AK$65536,29,0)</f>
        <v/>
      </c>
      <c r="U708" s="22" t="s">
        <v>587</v>
      </c>
      <c r="V708" s="17" t="str">
        <f>VLOOKUP(A708,[2]ImportationMaterialProgrammingE!B:F,5,0)</f>
        <v/>
      </c>
      <c r="W708" s="22" t="str">
        <f>VLOOKUP(F708,[3]Relatório!$A$1:$AK$65536,33,0)</f>
        <v/>
      </c>
      <c r="X708" s="1" t="s">
        <v>587</v>
      </c>
      <c r="Y708" s="18" t="e">
        <f>#N/A</f>
        <v>#N/A</v>
      </c>
      <c r="AB708" s="15" t="str">
        <f>VLOOKUP(A708,[2]ImportationMaterialProgrammingE!B:X,23,0)</f>
        <v/>
      </c>
      <c r="AC708" s="1" t="str">
        <f>IF(AB708="DTA TRANSP","",VLOOKUP(A708,[2]ImportationMaterialProgrammingE!$B:$V,21,0))</f>
        <v/>
      </c>
      <c r="AD708" s="1" t="s">
        <v>587</v>
      </c>
      <c r="AE708" s="1" t="e">
        <f>#N/A</f>
        <v>#N/A</v>
      </c>
      <c r="AF708" s="22" t="str">
        <f>VLOOKUP(F708,[3]Relatório!$A$1:$AK$65536,36,0)</f>
        <v/>
      </c>
      <c r="AG708" s="32" t="s">
        <v>587</v>
      </c>
      <c r="AJ708" s="24"/>
      <c r="AK708" s="24"/>
      <c r="AL708" s="24"/>
      <c r="AM708" s="24"/>
    </row>
    <row r="709" spans="1:39" hidden="1" x14ac:dyDescent="0.25">
      <c r="A709" s="34">
        <v>80537579</v>
      </c>
      <c r="B709" s="33">
        <v>1250254439</v>
      </c>
      <c r="C709" s="33" t="s">
        <v>588</v>
      </c>
      <c r="D709" s="15">
        <f>VLOOKUP(C709,[1]CC!D$3:P$20,12,0)</f>
        <v>44639</v>
      </c>
      <c r="E709" s="16" t="str">
        <f>VLOOKUP(A709,[2]ImportationMaterialProgrammingE!B$3:C$1048576,2,0)</f>
        <v xml:space="preserve">540202484 </v>
      </c>
      <c r="F709" s="40">
        <v>540202484</v>
      </c>
      <c r="I709" s="17" t="e">
        <f>#N/A</f>
        <v>#N/A</v>
      </c>
      <c r="J709" s="15" t="str">
        <f>IF(VLOOKUP(A709,[2]ImportationMaterialProgrammingE!B$4:U$1048576,20,0)=0,"",VLOOKUP(A709,[2]ImportationMaterialProgrammingE!B$4:U$1048576,20,0))</f>
        <v>29/03/2022</v>
      </c>
      <c r="K709" s="15" t="s">
        <v>636</v>
      </c>
      <c r="L709" s="15" t="str">
        <f>IF(VLOOKUP(A709,[2]ImportationMaterialProgrammingE!B$3:Y$1048576,24,0)&lt;&gt;"","Sim","Não")</f>
        <v>Não</v>
      </c>
      <c r="M709" s="15" t="str">
        <f>IF(VLOOKUP(A709,[2]ImportationMaterialProgrammingE!B:X,23,0)="DTA TRANSP",VLOOKUP(A709,[2]ImportationMaterialProgrammingE!B:V,21,0),"")</f>
        <v/>
      </c>
      <c r="N709" s="15" t="str">
        <f>IF(VLOOKUP(A709,[2]ImportationMaterialProgrammingE!B:Y,24,0)=0,"",VLOOKUP(A709,[2]ImportationMaterialProgrammingE!B:Y,24,0))</f>
        <v/>
      </c>
      <c r="P709" s="3" t="e">
        <f>#N/A</f>
        <v>#N/A</v>
      </c>
      <c r="S709" s="16" t="str">
        <f>VLOOKUP(A709,[2]ImportationMaterialProgrammingE!B:AN,39,0)</f>
        <v xml:space="preserve">          </v>
      </c>
      <c r="T709" s="22" t="str">
        <f>VLOOKUP(F709,[3]Relatório!$A$1:$AK$65536,29,0)</f>
        <v/>
      </c>
      <c r="U709" s="22" t="s">
        <v>587</v>
      </c>
      <c r="V709" s="17" t="str">
        <f>VLOOKUP(A709,[2]ImportationMaterialProgrammingE!B:F,5,0)</f>
        <v/>
      </c>
      <c r="W709" s="22" t="str">
        <f>VLOOKUP(F709,[3]Relatório!$A$1:$AK$65536,33,0)</f>
        <v/>
      </c>
      <c r="X709" s="1" t="s">
        <v>587</v>
      </c>
      <c r="Y709" s="18" t="e">
        <f>#N/A</f>
        <v>#N/A</v>
      </c>
      <c r="AB709" s="15" t="str">
        <f>VLOOKUP(A709,[2]ImportationMaterialProgrammingE!B:X,23,0)</f>
        <v/>
      </c>
      <c r="AC709" s="1" t="str">
        <f>IF(AB709="DTA TRANSP","",VLOOKUP(A709,[2]ImportationMaterialProgrammingE!$B:$V,21,0))</f>
        <v/>
      </c>
      <c r="AD709" s="1" t="s">
        <v>587</v>
      </c>
      <c r="AE709" s="1" t="e">
        <f>#N/A</f>
        <v>#N/A</v>
      </c>
      <c r="AF709" s="22" t="str">
        <f>VLOOKUP(F709,[3]Relatório!$A$1:$AK$65536,36,0)</f>
        <v/>
      </c>
      <c r="AG709" s="32" t="s">
        <v>587</v>
      </c>
      <c r="AJ709" s="24"/>
      <c r="AK709" s="24"/>
      <c r="AL709" s="24"/>
      <c r="AM709" s="24"/>
    </row>
    <row r="710" spans="1:39" hidden="1" x14ac:dyDescent="0.25">
      <c r="A710" s="34">
        <v>80537580</v>
      </c>
      <c r="B710" s="33">
        <v>1250254400</v>
      </c>
      <c r="C710" s="33" t="s">
        <v>588</v>
      </c>
      <c r="D710" s="15">
        <f>VLOOKUP(C710,[1]CC!D$3:P$20,12,0)</f>
        <v>44639</v>
      </c>
      <c r="E710" s="16" t="str">
        <f>VLOOKUP(A710,[2]ImportationMaterialProgrammingE!B$3:C$1048576,2,0)</f>
        <v xml:space="preserve">540202377 </v>
      </c>
      <c r="F710" s="40">
        <v>540202377</v>
      </c>
      <c r="I710" s="17" t="e">
        <f>#N/A</f>
        <v>#N/A</v>
      </c>
      <c r="J710" s="15" t="str">
        <f>IF(VLOOKUP(A710,[2]ImportationMaterialProgrammingE!B$4:U$1048576,20,0)=0,"",VLOOKUP(A710,[2]ImportationMaterialProgrammingE!B$4:U$1048576,20,0))</f>
        <v>22/03/2022</v>
      </c>
      <c r="K710" s="15" t="s">
        <v>605</v>
      </c>
      <c r="L710" s="15" t="str">
        <f>IF(VLOOKUP(A710,[2]ImportationMaterialProgrammingE!B$3:Y$1048576,24,0)&lt;&gt;"","Sim","Não")</f>
        <v>Não</v>
      </c>
      <c r="M710" s="15" t="str">
        <f>IF(VLOOKUP(A710,[2]ImportationMaterialProgrammingE!B:X,23,0)="DTA TRANSP",VLOOKUP(A710,[2]ImportationMaterialProgrammingE!B:V,21,0),"")</f>
        <v/>
      </c>
      <c r="N710" s="15" t="str">
        <f>IF(VLOOKUP(A710,[2]ImportationMaterialProgrammingE!B:Y,24,0)=0,"",VLOOKUP(A710,[2]ImportationMaterialProgrammingE!B:Y,24,0))</f>
        <v/>
      </c>
      <c r="P710" s="3" t="e">
        <f>#N/A</f>
        <v>#N/A</v>
      </c>
      <c r="S710" s="16" t="str">
        <f>VLOOKUP(A710,[2]ImportationMaterialProgrammingE!B:AN,39,0)</f>
        <v xml:space="preserve">          </v>
      </c>
      <c r="T710" s="22">
        <f>VLOOKUP(F710,[3]Relatório!$A$1:$AK$65536,29,0)</f>
        <v>44642</v>
      </c>
      <c r="U710" s="22">
        <v>44642</v>
      </c>
      <c r="V710" s="17" t="str">
        <f>VLOOKUP(A710,[2]ImportationMaterialProgrammingE!B:F,5,0)</f>
        <v/>
      </c>
      <c r="W710" s="22">
        <f>VLOOKUP(F710,[3]Relatório!$A$1:$AK$65536,33,0)</f>
        <v>44643</v>
      </c>
      <c r="X710" s="1">
        <v>44643</v>
      </c>
      <c r="Y710" s="18" t="e">
        <f>#N/A</f>
        <v>#N/A</v>
      </c>
      <c r="AB710" s="15" t="str">
        <f>VLOOKUP(A710,[2]ImportationMaterialProgrammingE!B:X,23,0)</f>
        <v/>
      </c>
      <c r="AC710" s="1" t="str">
        <f>IF(AB710="DTA TRANSP","",VLOOKUP(A710,[2]ImportationMaterialProgrammingE!$B:$V,21,0))</f>
        <v/>
      </c>
      <c r="AD710" s="1" t="s">
        <v>587</v>
      </c>
      <c r="AE710" s="1" t="e">
        <f>#N/A</f>
        <v>#N/A</v>
      </c>
      <c r="AF710" s="22" t="str">
        <f>VLOOKUP(F710,[3]Relatório!$A$1:$AK$65536,36,0)</f>
        <v/>
      </c>
      <c r="AG710" s="32" t="s">
        <v>587</v>
      </c>
      <c r="AJ710" s="24"/>
      <c r="AK710" s="24"/>
      <c r="AL710" s="24"/>
      <c r="AM710" s="24"/>
    </row>
    <row r="711" spans="1:39" hidden="1" x14ac:dyDescent="0.25">
      <c r="A711" s="34">
        <v>80537581</v>
      </c>
      <c r="B711" s="33">
        <v>1250254396</v>
      </c>
      <c r="C711" s="33" t="s">
        <v>588</v>
      </c>
      <c r="D711" s="15">
        <f>VLOOKUP(C711,[1]CC!D$3:P$20,12,0)</f>
        <v>44639</v>
      </c>
      <c r="E711" s="16" t="str">
        <f>VLOOKUP(A711,[2]ImportationMaterialProgrammingE!B$3:C$1048576,2,0)</f>
        <v xml:space="preserve">540202403 </v>
      </c>
      <c r="F711" s="40">
        <v>540202403</v>
      </c>
      <c r="I711" s="17" t="e">
        <f>#N/A</f>
        <v>#N/A</v>
      </c>
      <c r="J711" s="15" t="str">
        <f>IF(VLOOKUP(A711,[2]ImportationMaterialProgrammingE!B$4:U$1048576,20,0)=0,"",VLOOKUP(A711,[2]ImportationMaterialProgrammingE!B$4:U$1048576,20,0))</f>
        <v/>
      </c>
      <c r="K711" s="15" t="s">
        <v>587</v>
      </c>
      <c r="L711" s="15" t="str">
        <f>IF(VLOOKUP(A711,[2]ImportationMaterialProgrammingE!B$3:Y$1048576,24,0)&lt;&gt;"","Sim","Não")</f>
        <v>Não</v>
      </c>
      <c r="M711" s="15" t="str">
        <f>IF(VLOOKUP(A711,[2]ImportationMaterialProgrammingE!B:X,23,0)="DTA TRANSP",VLOOKUP(A711,[2]ImportationMaterialProgrammingE!B:V,21,0),"")</f>
        <v/>
      </c>
      <c r="N711" s="15" t="str">
        <f>IF(VLOOKUP(A711,[2]ImportationMaterialProgrammingE!B:Y,24,0)=0,"",VLOOKUP(A711,[2]ImportationMaterialProgrammingE!B:Y,24,0))</f>
        <v/>
      </c>
      <c r="P711" s="3" t="e">
        <f>#N/A</f>
        <v>#N/A</v>
      </c>
      <c r="S711" s="16" t="str">
        <f>VLOOKUP(A711,[2]ImportationMaterialProgrammingE!B:AN,39,0)</f>
        <v xml:space="preserve">          </v>
      </c>
      <c r="T711" s="22" t="str">
        <f>VLOOKUP(F711,[3]Relatório!$A$1:$AK$65536,29,0)</f>
        <v/>
      </c>
      <c r="U711" s="22" t="s">
        <v>587</v>
      </c>
      <c r="V711" s="17" t="str">
        <f>VLOOKUP(A711,[2]ImportationMaterialProgrammingE!B:F,5,0)</f>
        <v/>
      </c>
      <c r="W711" s="22" t="str">
        <f>VLOOKUP(F711,[3]Relatório!$A$1:$AK$65536,33,0)</f>
        <v/>
      </c>
      <c r="X711" s="1" t="s">
        <v>587</v>
      </c>
      <c r="Y711" s="18" t="e">
        <f>#N/A</f>
        <v>#N/A</v>
      </c>
      <c r="AB711" s="15" t="str">
        <f>VLOOKUP(A711,[2]ImportationMaterialProgrammingE!B:X,23,0)</f>
        <v>SBL</v>
      </c>
      <c r="AC711" s="1" t="str">
        <f>IF(AB711="DTA TRANSP","",VLOOKUP(A711,[2]ImportationMaterialProgrammingE!$B:$V,21,0))</f>
        <v/>
      </c>
      <c r="AD711" s="1" t="s">
        <v>587</v>
      </c>
      <c r="AE711" s="1" t="e">
        <f>#N/A</f>
        <v>#N/A</v>
      </c>
      <c r="AF711" s="22" t="str">
        <f>VLOOKUP(F711,[3]Relatório!$A$1:$AK$65536,36,0)</f>
        <v/>
      </c>
      <c r="AG711" s="32" t="s">
        <v>587</v>
      </c>
      <c r="AJ711" s="24"/>
      <c r="AK711" s="24"/>
      <c r="AL711" s="24"/>
      <c r="AM711" s="24"/>
    </row>
    <row r="712" spans="1:39" hidden="1" x14ac:dyDescent="0.25">
      <c r="A712" s="34">
        <v>80537589</v>
      </c>
      <c r="B712" s="33">
        <v>1250254397</v>
      </c>
      <c r="C712" s="33" t="s">
        <v>588</v>
      </c>
      <c r="D712" s="15">
        <f>VLOOKUP(C712,[1]CC!D$3:P$20,12,0)</f>
        <v>44639</v>
      </c>
      <c r="E712" s="16" t="str">
        <f>VLOOKUP(A712,[2]ImportationMaterialProgrammingE!B$3:C$1048576,2,0)</f>
        <v xml:space="preserve">540202404 </v>
      </c>
      <c r="F712" s="40">
        <v>540202404</v>
      </c>
      <c r="I712" s="17" t="e">
        <f>#N/A</f>
        <v>#N/A</v>
      </c>
      <c r="J712" s="15" t="str">
        <f>IF(VLOOKUP(A712,[2]ImportationMaterialProgrammingE!B$4:U$1048576,20,0)=0,"",VLOOKUP(A712,[2]ImportationMaterialProgrammingE!B$4:U$1048576,20,0))</f>
        <v/>
      </c>
      <c r="K712" s="15" t="s">
        <v>587</v>
      </c>
      <c r="L712" s="15" t="str">
        <f>IF(VLOOKUP(A712,[2]ImportationMaterialProgrammingE!B$3:Y$1048576,24,0)&lt;&gt;"","Sim","Não")</f>
        <v>Não</v>
      </c>
      <c r="M712" s="15" t="str">
        <f>IF(VLOOKUP(A712,[2]ImportationMaterialProgrammingE!B:X,23,0)="DTA TRANSP",VLOOKUP(A712,[2]ImportationMaterialProgrammingE!B:V,21,0),"")</f>
        <v/>
      </c>
      <c r="N712" s="15" t="str">
        <f>IF(VLOOKUP(A712,[2]ImportationMaterialProgrammingE!B:Y,24,0)=0,"",VLOOKUP(A712,[2]ImportationMaterialProgrammingE!B:Y,24,0))</f>
        <v/>
      </c>
      <c r="P712" s="3" t="e">
        <f>#N/A</f>
        <v>#N/A</v>
      </c>
      <c r="S712" s="16" t="str">
        <f>VLOOKUP(A712,[2]ImportationMaterialProgrammingE!B:AN,39,0)</f>
        <v xml:space="preserve">          </v>
      </c>
      <c r="T712" s="22" t="str">
        <f>VLOOKUP(F712,[3]Relatório!$A$1:$AK$65536,29,0)</f>
        <v/>
      </c>
      <c r="U712" s="22" t="s">
        <v>587</v>
      </c>
      <c r="V712" s="17" t="str">
        <f>VLOOKUP(A712,[2]ImportationMaterialProgrammingE!B:F,5,0)</f>
        <v/>
      </c>
      <c r="W712" s="22" t="str">
        <f>VLOOKUP(F712,[3]Relatório!$A$1:$AK$65536,33,0)</f>
        <v/>
      </c>
      <c r="X712" s="1" t="s">
        <v>587</v>
      </c>
      <c r="Y712" s="18" t="e">
        <f>#N/A</f>
        <v>#N/A</v>
      </c>
      <c r="AB712" s="15" t="str">
        <f>VLOOKUP(A712,[2]ImportationMaterialProgrammingE!B:X,23,0)</f>
        <v>SBL</v>
      </c>
      <c r="AC712" s="1" t="str">
        <f>IF(AB712="DTA TRANSP","",VLOOKUP(A712,[2]ImportationMaterialProgrammingE!$B:$V,21,0))</f>
        <v/>
      </c>
      <c r="AD712" s="1" t="s">
        <v>587</v>
      </c>
      <c r="AE712" s="1" t="e">
        <f>#N/A</f>
        <v>#N/A</v>
      </c>
      <c r="AF712" s="22" t="str">
        <f>VLOOKUP(F712,[3]Relatório!$A$1:$AK$65536,36,0)</f>
        <v/>
      </c>
      <c r="AG712" s="32" t="s">
        <v>587</v>
      </c>
      <c r="AJ712" s="24"/>
      <c r="AK712" s="24"/>
      <c r="AL712" s="24"/>
      <c r="AM712" s="24"/>
    </row>
    <row r="713" spans="1:39" hidden="1" x14ac:dyDescent="0.25">
      <c r="A713" s="34">
        <v>80537590</v>
      </c>
      <c r="B713" s="33">
        <v>1250254398</v>
      </c>
      <c r="C713" s="33" t="s">
        <v>588</v>
      </c>
      <c r="D713" s="15">
        <f>VLOOKUP(C713,[1]CC!D$3:P$20,12,0)</f>
        <v>44639</v>
      </c>
      <c r="E713" s="16" t="str">
        <f>VLOOKUP(A713,[2]ImportationMaterialProgrammingE!B$3:C$1048576,2,0)</f>
        <v xml:space="preserve">540202406 </v>
      </c>
      <c r="F713" s="40">
        <v>540202406</v>
      </c>
      <c r="I713" s="17" t="e">
        <f>#N/A</f>
        <v>#N/A</v>
      </c>
      <c r="J713" s="15" t="str">
        <f>IF(VLOOKUP(A713,[2]ImportationMaterialProgrammingE!B$4:U$1048576,20,0)=0,"",VLOOKUP(A713,[2]ImportationMaterialProgrammingE!B$4:U$1048576,20,0))</f>
        <v/>
      </c>
      <c r="K713" s="15" t="s">
        <v>587</v>
      </c>
      <c r="L713" s="15" t="str">
        <f>IF(VLOOKUP(A713,[2]ImportationMaterialProgrammingE!B$3:Y$1048576,24,0)&lt;&gt;"","Sim","Não")</f>
        <v>Não</v>
      </c>
      <c r="M713" s="15" t="str">
        <f>IF(VLOOKUP(A713,[2]ImportationMaterialProgrammingE!B:X,23,0)="DTA TRANSP",VLOOKUP(A713,[2]ImportationMaterialProgrammingE!B:V,21,0),"")</f>
        <v/>
      </c>
      <c r="N713" s="15" t="str">
        <f>IF(VLOOKUP(A713,[2]ImportationMaterialProgrammingE!B:Y,24,0)=0,"",VLOOKUP(A713,[2]ImportationMaterialProgrammingE!B:Y,24,0))</f>
        <v/>
      </c>
      <c r="P713" s="3" t="e">
        <f>#N/A</f>
        <v>#N/A</v>
      </c>
      <c r="S713" s="16" t="str">
        <f>VLOOKUP(A713,[2]ImportationMaterialProgrammingE!B:AN,39,0)</f>
        <v xml:space="preserve">          </v>
      </c>
      <c r="T713" s="22" t="str">
        <f>VLOOKUP(F713,[3]Relatório!$A$1:$AK$65536,29,0)</f>
        <v/>
      </c>
      <c r="U713" s="22" t="s">
        <v>587</v>
      </c>
      <c r="V713" s="17" t="str">
        <f>VLOOKUP(A713,[2]ImportationMaterialProgrammingE!B:F,5,0)</f>
        <v/>
      </c>
      <c r="W713" s="22" t="str">
        <f>VLOOKUP(F713,[3]Relatório!$A$1:$AK$65536,33,0)</f>
        <v/>
      </c>
      <c r="X713" s="1" t="s">
        <v>587</v>
      </c>
      <c r="Y713" s="18" t="e">
        <f>#N/A</f>
        <v>#N/A</v>
      </c>
      <c r="AB713" s="15" t="str">
        <f>VLOOKUP(A713,[2]ImportationMaterialProgrammingE!B:X,23,0)</f>
        <v>SBL</v>
      </c>
      <c r="AC713" s="1" t="str">
        <f>IF(AB713="DTA TRANSP","",VLOOKUP(A713,[2]ImportationMaterialProgrammingE!$B:$V,21,0))</f>
        <v/>
      </c>
      <c r="AD713" s="1" t="s">
        <v>587</v>
      </c>
      <c r="AE713" s="1" t="e">
        <f>#N/A</f>
        <v>#N/A</v>
      </c>
      <c r="AF713" s="22" t="str">
        <f>VLOOKUP(F713,[3]Relatório!$A$1:$AK$65536,36,0)</f>
        <v/>
      </c>
      <c r="AG713" s="32" t="s">
        <v>587</v>
      </c>
      <c r="AJ713" s="24"/>
      <c r="AK713" s="24"/>
      <c r="AL713" s="24"/>
      <c r="AM713" s="24"/>
    </row>
    <row r="714" spans="1:39" hidden="1" x14ac:dyDescent="0.25">
      <c r="A714" s="34">
        <v>80537647</v>
      </c>
      <c r="B714" s="33">
        <v>1250254399</v>
      </c>
      <c r="C714" s="33" t="s">
        <v>588</v>
      </c>
      <c r="D714" s="15">
        <f>VLOOKUP(C714,[1]CC!D$3:P$20,12,0)</f>
        <v>44639</v>
      </c>
      <c r="E714" s="16" t="str">
        <f>VLOOKUP(A714,[2]ImportationMaterialProgrammingE!B$3:C$1048576,2,0)</f>
        <v xml:space="preserve">540202365 </v>
      </c>
      <c r="F714" s="40">
        <v>540202365</v>
      </c>
      <c r="I714" s="17" t="e">
        <f>#N/A</f>
        <v>#N/A</v>
      </c>
      <c r="J714" s="15" t="str">
        <f>IF(VLOOKUP(A714,[2]ImportationMaterialProgrammingE!B$4:U$1048576,20,0)=0,"",VLOOKUP(A714,[2]ImportationMaterialProgrammingE!B$4:U$1048576,20,0))</f>
        <v>22/03/2022</v>
      </c>
      <c r="K714" s="15" t="s">
        <v>605</v>
      </c>
      <c r="L714" s="15" t="str">
        <f>IF(VLOOKUP(A714,[2]ImportationMaterialProgrammingE!B$3:Y$1048576,24,0)&lt;&gt;"","Sim","Não")</f>
        <v>Não</v>
      </c>
      <c r="M714" s="15" t="str">
        <f>IF(VLOOKUP(A714,[2]ImportationMaterialProgrammingE!B:X,23,0)="DTA TRANSP",VLOOKUP(A714,[2]ImportationMaterialProgrammingE!B:V,21,0),"")</f>
        <v/>
      </c>
      <c r="N714" s="15" t="str">
        <f>IF(VLOOKUP(A714,[2]ImportationMaterialProgrammingE!B:Y,24,0)=0,"",VLOOKUP(A714,[2]ImportationMaterialProgrammingE!B:Y,24,0))</f>
        <v/>
      </c>
      <c r="P714" s="3" t="e">
        <f>#N/A</f>
        <v>#N/A</v>
      </c>
      <c r="S714" s="16" t="str">
        <f>VLOOKUP(A714,[2]ImportationMaterialProgrammingE!B:AN,39,0)</f>
        <v xml:space="preserve">          </v>
      </c>
      <c r="T714" s="22" t="str">
        <f>VLOOKUP(F714,[3]Relatório!$A$1:$AK$65536,29,0)</f>
        <v/>
      </c>
      <c r="U714" s="22" t="s">
        <v>587</v>
      </c>
      <c r="V714" s="17" t="str">
        <f>VLOOKUP(A714,[2]ImportationMaterialProgrammingE!B:F,5,0)</f>
        <v/>
      </c>
      <c r="W714" s="22" t="str">
        <f>VLOOKUP(F714,[3]Relatório!$A$1:$AK$65536,33,0)</f>
        <v/>
      </c>
      <c r="X714" s="1" t="s">
        <v>587</v>
      </c>
      <c r="Y714" s="18" t="e">
        <f>#N/A</f>
        <v>#N/A</v>
      </c>
      <c r="AB714" s="15" t="str">
        <f>VLOOKUP(A714,[2]ImportationMaterialProgrammingE!B:X,23,0)</f>
        <v/>
      </c>
      <c r="AC714" s="1" t="str">
        <f>IF(AB714="DTA TRANSP","",VLOOKUP(A714,[2]ImportationMaterialProgrammingE!$B:$V,21,0))</f>
        <v/>
      </c>
      <c r="AD714" s="1" t="s">
        <v>587</v>
      </c>
      <c r="AE714" s="1" t="e">
        <f>#N/A</f>
        <v>#N/A</v>
      </c>
      <c r="AF714" s="22" t="str">
        <f>VLOOKUP(F714,[3]Relatório!$A$1:$AK$65536,36,0)</f>
        <v/>
      </c>
      <c r="AG714" s="32" t="s">
        <v>587</v>
      </c>
      <c r="AJ714" s="24"/>
      <c r="AK714" s="24"/>
      <c r="AL714" s="24"/>
      <c r="AM714" s="24"/>
    </row>
    <row r="715" spans="1:39" hidden="1" x14ac:dyDescent="0.25">
      <c r="A715" s="34">
        <v>80537664</v>
      </c>
      <c r="B715" s="33">
        <v>1250254402</v>
      </c>
      <c r="C715" s="33" t="s">
        <v>588</v>
      </c>
      <c r="D715" s="15">
        <f>VLOOKUP(C715,[1]CC!D$3:P$20,12,0)</f>
        <v>44639</v>
      </c>
      <c r="E715" s="16" t="str">
        <f>VLOOKUP(A715,[2]ImportationMaterialProgrammingE!B$3:C$1048576,2,0)</f>
        <v xml:space="preserve">540202367 </v>
      </c>
      <c r="F715" s="40">
        <v>540202367</v>
      </c>
      <c r="I715" s="17" t="e">
        <f>#N/A</f>
        <v>#N/A</v>
      </c>
      <c r="J715" s="15" t="str">
        <f>IF(VLOOKUP(A715,[2]ImportationMaterialProgrammingE!B$4:U$1048576,20,0)=0,"",VLOOKUP(A715,[2]ImportationMaterialProgrammingE!B$4:U$1048576,20,0))</f>
        <v/>
      </c>
      <c r="K715" s="15" t="s">
        <v>587</v>
      </c>
      <c r="L715" s="15" t="str">
        <f>IF(VLOOKUP(A715,[2]ImportationMaterialProgrammingE!B$3:Y$1048576,24,0)&lt;&gt;"","Sim","Não")</f>
        <v>Não</v>
      </c>
      <c r="M715" s="15" t="str">
        <f>IF(VLOOKUP(A715,[2]ImportationMaterialProgrammingE!B:X,23,0)="DTA TRANSP",VLOOKUP(A715,[2]ImportationMaterialProgrammingE!B:V,21,0),"")</f>
        <v/>
      </c>
      <c r="N715" s="15" t="str">
        <f>IF(VLOOKUP(A715,[2]ImportationMaterialProgrammingE!B:Y,24,0)=0,"",VLOOKUP(A715,[2]ImportationMaterialProgrammingE!B:Y,24,0))</f>
        <v/>
      </c>
      <c r="P715" s="3" t="e">
        <f>#N/A</f>
        <v>#N/A</v>
      </c>
      <c r="S715" s="16" t="str">
        <f>VLOOKUP(A715,[2]ImportationMaterialProgrammingE!B:AN,39,0)</f>
        <v xml:space="preserve">          </v>
      </c>
      <c r="T715" s="22" t="str">
        <f>VLOOKUP(F715,[3]Relatório!$A$1:$AK$65536,29,0)</f>
        <v/>
      </c>
      <c r="U715" s="22" t="s">
        <v>587</v>
      </c>
      <c r="V715" s="17" t="str">
        <f>VLOOKUP(A715,[2]ImportationMaterialProgrammingE!B:F,5,0)</f>
        <v/>
      </c>
      <c r="W715" s="22" t="str">
        <f>VLOOKUP(F715,[3]Relatório!$A$1:$AK$65536,33,0)</f>
        <v/>
      </c>
      <c r="X715" s="1" t="s">
        <v>587</v>
      </c>
      <c r="Y715" s="18" t="e">
        <f>#N/A</f>
        <v>#N/A</v>
      </c>
      <c r="AB715" s="15" t="str">
        <f>VLOOKUP(A715,[2]ImportationMaterialProgrammingE!B:X,23,0)</f>
        <v>SBL</v>
      </c>
      <c r="AC715" s="1" t="str">
        <f>IF(AB715="DTA TRANSP","",VLOOKUP(A715,[2]ImportationMaterialProgrammingE!$B:$V,21,0))</f>
        <v/>
      </c>
      <c r="AD715" s="1" t="s">
        <v>587</v>
      </c>
      <c r="AE715" s="1" t="e">
        <f>#N/A</f>
        <v>#N/A</v>
      </c>
      <c r="AF715" s="22" t="str">
        <f>VLOOKUP(F715,[3]Relatório!$A$1:$AK$65536,36,0)</f>
        <v/>
      </c>
      <c r="AG715" s="32" t="s">
        <v>587</v>
      </c>
      <c r="AJ715" s="24"/>
      <c r="AK715" s="24"/>
      <c r="AL715" s="24"/>
      <c r="AM715" s="24"/>
    </row>
    <row r="716" spans="1:39" hidden="1" x14ac:dyDescent="0.25">
      <c r="A716" s="34">
        <v>80537673</v>
      </c>
      <c r="B716" s="33">
        <v>1250254403</v>
      </c>
      <c r="C716" s="33" t="s">
        <v>588</v>
      </c>
      <c r="D716" s="15">
        <f>VLOOKUP(C716,[1]CC!D$3:P$20,12,0)</f>
        <v>44639</v>
      </c>
      <c r="E716" s="16" t="str">
        <f>VLOOKUP(A716,[2]ImportationMaterialProgrammingE!B$3:C$1048576,2,0)</f>
        <v xml:space="preserve">540202487 </v>
      </c>
      <c r="F716" s="40">
        <v>540202487</v>
      </c>
      <c r="I716" s="17" t="e">
        <f>#N/A</f>
        <v>#N/A</v>
      </c>
      <c r="J716" s="15" t="str">
        <f>IF(VLOOKUP(A716,[2]ImportationMaterialProgrammingE!B$4:U$1048576,20,0)=0,"",VLOOKUP(A716,[2]ImportationMaterialProgrammingE!B$4:U$1048576,20,0))</f>
        <v>22/03/2022</v>
      </c>
      <c r="K716" s="15" t="s">
        <v>605</v>
      </c>
      <c r="L716" s="15" t="str">
        <f>IF(VLOOKUP(A716,[2]ImportationMaterialProgrammingE!B$3:Y$1048576,24,0)&lt;&gt;"","Sim","Não")</f>
        <v>Não</v>
      </c>
      <c r="M716" s="15" t="str">
        <f>IF(VLOOKUP(A716,[2]ImportationMaterialProgrammingE!B:X,23,0)="DTA TRANSP",VLOOKUP(A716,[2]ImportationMaterialProgrammingE!B:V,21,0),"")</f>
        <v/>
      </c>
      <c r="N716" s="15" t="str">
        <f>IF(VLOOKUP(A716,[2]ImportationMaterialProgrammingE!B:Y,24,0)=0,"",VLOOKUP(A716,[2]ImportationMaterialProgrammingE!B:Y,24,0))</f>
        <v/>
      </c>
      <c r="P716" s="3" t="e">
        <f>#N/A</f>
        <v>#N/A</v>
      </c>
      <c r="S716" s="16" t="str">
        <f>VLOOKUP(A716,[2]ImportationMaterialProgrammingE!B:AN,39,0)</f>
        <v xml:space="preserve">          </v>
      </c>
      <c r="T716" s="22" t="str">
        <f>VLOOKUP(F716,[3]Relatório!$A$1:$AK$65536,29,0)</f>
        <v/>
      </c>
      <c r="U716" s="22" t="s">
        <v>587</v>
      </c>
      <c r="V716" s="17" t="str">
        <f>VLOOKUP(A716,[2]ImportationMaterialProgrammingE!B:F,5,0)</f>
        <v/>
      </c>
      <c r="W716" s="22" t="str">
        <f>VLOOKUP(F716,[3]Relatório!$A$1:$AK$65536,33,0)</f>
        <v/>
      </c>
      <c r="X716" s="1" t="s">
        <v>587</v>
      </c>
      <c r="Y716" s="18" t="e">
        <f>#N/A</f>
        <v>#N/A</v>
      </c>
      <c r="AB716" s="15" t="str">
        <f>VLOOKUP(A716,[2]ImportationMaterialProgrammingE!B:X,23,0)</f>
        <v/>
      </c>
      <c r="AC716" s="1" t="str">
        <f>IF(AB716="DTA TRANSP","",VLOOKUP(A716,[2]ImportationMaterialProgrammingE!$B:$V,21,0))</f>
        <v/>
      </c>
      <c r="AD716" s="1" t="s">
        <v>587</v>
      </c>
      <c r="AE716" s="1" t="e">
        <f>#N/A</f>
        <v>#N/A</v>
      </c>
      <c r="AF716" s="22" t="str">
        <f>VLOOKUP(F716,[3]Relatório!$A$1:$AK$65536,36,0)</f>
        <v/>
      </c>
      <c r="AG716" s="32" t="s">
        <v>587</v>
      </c>
      <c r="AJ716" s="24"/>
      <c r="AK716" s="24"/>
      <c r="AL716" s="24"/>
      <c r="AM716" s="24"/>
    </row>
    <row r="717" spans="1:39" hidden="1" x14ac:dyDescent="0.25">
      <c r="A717" s="34">
        <v>80537680</v>
      </c>
      <c r="B717" s="33">
        <v>1250254401</v>
      </c>
      <c r="C717" s="33" t="s">
        <v>588</v>
      </c>
      <c r="D717" s="15">
        <f>VLOOKUP(C717,[1]CC!D$3:P$20,12,0)</f>
        <v>44639</v>
      </c>
      <c r="E717" s="16" t="str">
        <f>VLOOKUP(A717,[2]ImportationMaterialProgrammingE!B$3:C$1048576,2,0)</f>
        <v xml:space="preserve">540202407 </v>
      </c>
      <c r="F717" s="40">
        <v>540202407</v>
      </c>
      <c r="I717" s="17" t="e">
        <f>#N/A</f>
        <v>#N/A</v>
      </c>
      <c r="J717" s="15" t="str">
        <f>IF(VLOOKUP(A717,[2]ImportationMaterialProgrammingE!B$4:U$1048576,20,0)=0,"",VLOOKUP(A717,[2]ImportationMaterialProgrammingE!B$4:U$1048576,20,0))</f>
        <v/>
      </c>
      <c r="K717" s="15" t="s">
        <v>587</v>
      </c>
      <c r="L717" s="15" t="str">
        <f>IF(VLOOKUP(A717,[2]ImportationMaterialProgrammingE!B$3:Y$1048576,24,0)&lt;&gt;"","Sim","Não")</f>
        <v>Não</v>
      </c>
      <c r="M717" s="15" t="str">
        <f>IF(VLOOKUP(A717,[2]ImportationMaterialProgrammingE!B:X,23,0)="DTA TRANSP",VLOOKUP(A717,[2]ImportationMaterialProgrammingE!B:V,21,0),"")</f>
        <v/>
      </c>
      <c r="N717" s="15" t="str">
        <f>IF(VLOOKUP(A717,[2]ImportationMaterialProgrammingE!B:Y,24,0)=0,"",VLOOKUP(A717,[2]ImportationMaterialProgrammingE!B:Y,24,0))</f>
        <v/>
      </c>
      <c r="P717" s="3" t="e">
        <f>#N/A</f>
        <v>#N/A</v>
      </c>
      <c r="S717" s="16" t="str">
        <f>VLOOKUP(A717,[2]ImportationMaterialProgrammingE!B:AN,39,0)</f>
        <v xml:space="preserve">          </v>
      </c>
      <c r="T717" s="22" t="str">
        <f>VLOOKUP(F717,[3]Relatório!$A$1:$AK$65536,29,0)</f>
        <v/>
      </c>
      <c r="U717" s="22" t="s">
        <v>587</v>
      </c>
      <c r="V717" s="17" t="str">
        <f>VLOOKUP(A717,[2]ImportationMaterialProgrammingE!B:F,5,0)</f>
        <v/>
      </c>
      <c r="W717" s="22" t="str">
        <f>VLOOKUP(F717,[3]Relatório!$A$1:$AK$65536,33,0)</f>
        <v/>
      </c>
      <c r="X717" s="1" t="s">
        <v>587</v>
      </c>
      <c r="Y717" s="18" t="e">
        <f>#N/A</f>
        <v>#N/A</v>
      </c>
      <c r="AB717" s="15" t="str">
        <f>VLOOKUP(A717,[2]ImportationMaterialProgrammingE!B:X,23,0)</f>
        <v>SBL</v>
      </c>
      <c r="AC717" s="1" t="str">
        <f>IF(AB717="DTA TRANSP","",VLOOKUP(A717,[2]ImportationMaterialProgrammingE!$B:$V,21,0))</f>
        <v/>
      </c>
      <c r="AD717" s="1" t="s">
        <v>587</v>
      </c>
      <c r="AE717" s="1" t="e">
        <f>#N/A</f>
        <v>#N/A</v>
      </c>
      <c r="AF717" s="22" t="str">
        <f>VLOOKUP(F717,[3]Relatório!$A$1:$AK$65536,36,0)</f>
        <v/>
      </c>
      <c r="AG717" s="32" t="s">
        <v>587</v>
      </c>
      <c r="AJ717" s="24"/>
      <c r="AK717" s="24"/>
      <c r="AL717" s="24"/>
      <c r="AM717" s="24"/>
    </row>
    <row r="718" spans="1:39" hidden="1" x14ac:dyDescent="0.25">
      <c r="A718" s="34">
        <v>80537682</v>
      </c>
      <c r="B718" s="33">
        <v>1250254404</v>
      </c>
      <c r="C718" s="33" t="s">
        <v>588</v>
      </c>
      <c r="D718" s="15">
        <f>VLOOKUP(C718,[1]CC!D$3:P$20,12,0)</f>
        <v>44639</v>
      </c>
      <c r="E718" s="16" t="str">
        <f>VLOOKUP(A718,[2]ImportationMaterialProgrammingE!B$3:C$1048576,2,0)</f>
        <v xml:space="preserve">540202417 </v>
      </c>
      <c r="F718" s="40">
        <v>540202417</v>
      </c>
      <c r="I718" s="17" t="e">
        <f>#N/A</f>
        <v>#N/A</v>
      </c>
      <c r="J718" s="15" t="str">
        <f>IF(VLOOKUP(A718,[2]ImportationMaterialProgrammingE!B$4:U$1048576,20,0)=0,"",VLOOKUP(A718,[2]ImportationMaterialProgrammingE!B$4:U$1048576,20,0))</f>
        <v/>
      </c>
      <c r="K718" s="15" t="s">
        <v>587</v>
      </c>
      <c r="L718" s="15" t="str">
        <f>IF(VLOOKUP(A718,[2]ImportationMaterialProgrammingE!B$3:Y$1048576,24,0)&lt;&gt;"","Sim","Não")</f>
        <v>Não</v>
      </c>
      <c r="M718" s="15" t="str">
        <f>IF(VLOOKUP(A718,[2]ImportationMaterialProgrammingE!B:X,23,0)="DTA TRANSP",VLOOKUP(A718,[2]ImportationMaterialProgrammingE!B:V,21,0),"")</f>
        <v/>
      </c>
      <c r="N718" s="15" t="str">
        <f>IF(VLOOKUP(A718,[2]ImportationMaterialProgrammingE!B:Y,24,0)=0,"",VLOOKUP(A718,[2]ImportationMaterialProgrammingE!B:Y,24,0))</f>
        <v/>
      </c>
      <c r="P718" s="3" t="e">
        <f>#N/A</f>
        <v>#N/A</v>
      </c>
      <c r="S718" s="16" t="str">
        <f>VLOOKUP(A718,[2]ImportationMaterialProgrammingE!B:AN,39,0)</f>
        <v xml:space="preserve">          </v>
      </c>
      <c r="T718" s="22" t="str">
        <f>VLOOKUP(F718,[3]Relatório!$A$1:$AK$65536,29,0)</f>
        <v/>
      </c>
      <c r="U718" s="22" t="s">
        <v>587</v>
      </c>
      <c r="V718" s="17" t="str">
        <f>VLOOKUP(A718,[2]ImportationMaterialProgrammingE!B:F,5,0)</f>
        <v/>
      </c>
      <c r="W718" s="22" t="str">
        <f>VLOOKUP(F718,[3]Relatório!$A$1:$AK$65536,33,0)</f>
        <v/>
      </c>
      <c r="X718" s="1" t="s">
        <v>587</v>
      </c>
      <c r="Y718" s="18" t="e">
        <f>#N/A</f>
        <v>#N/A</v>
      </c>
      <c r="AB718" s="15" t="str">
        <f>VLOOKUP(A718,[2]ImportationMaterialProgrammingE!B:X,23,0)</f>
        <v/>
      </c>
      <c r="AC718" s="1" t="str">
        <f>IF(AB718="DTA TRANSP","",VLOOKUP(A718,[2]ImportationMaterialProgrammingE!$B:$V,21,0))</f>
        <v/>
      </c>
      <c r="AD718" s="1" t="s">
        <v>587</v>
      </c>
      <c r="AE718" s="1" t="e">
        <f>#N/A</f>
        <v>#N/A</v>
      </c>
      <c r="AF718" s="22" t="str">
        <f>VLOOKUP(F718,[3]Relatório!$A$1:$AK$65536,36,0)</f>
        <v/>
      </c>
      <c r="AG718" s="32" t="s">
        <v>587</v>
      </c>
      <c r="AJ718" s="24"/>
      <c r="AK718" s="24"/>
      <c r="AL718" s="24"/>
      <c r="AM718" s="24"/>
    </row>
    <row r="719" spans="1:39" hidden="1" x14ac:dyDescent="0.25">
      <c r="A719" s="34">
        <v>80537685</v>
      </c>
      <c r="B719" s="33">
        <v>1250254405</v>
      </c>
      <c r="C719" s="33" t="s">
        <v>588</v>
      </c>
      <c r="D719" s="15">
        <f>VLOOKUP(C719,[1]CC!D$3:P$20,12,0)</f>
        <v>44639</v>
      </c>
      <c r="E719" s="16" t="str">
        <f>VLOOKUP(A719,[2]ImportationMaterialProgrammingE!B$3:C$1048576,2,0)</f>
        <v xml:space="preserve">540202419 </v>
      </c>
      <c r="F719" s="40">
        <v>540202419</v>
      </c>
      <c r="I719" s="17" t="e">
        <f>#N/A</f>
        <v>#N/A</v>
      </c>
      <c r="J719" s="15" t="str">
        <f>IF(VLOOKUP(A719,[2]ImportationMaterialProgrammingE!B$4:U$1048576,20,0)=0,"",VLOOKUP(A719,[2]ImportationMaterialProgrammingE!B$4:U$1048576,20,0))</f>
        <v>21/03/2022</v>
      </c>
      <c r="K719" s="15" t="s">
        <v>612</v>
      </c>
      <c r="L719" s="15" t="str">
        <f>IF(VLOOKUP(A719,[2]ImportationMaterialProgrammingE!B$3:Y$1048576,24,0)&lt;&gt;"","Sim","Não")</f>
        <v>Não</v>
      </c>
      <c r="M719" s="15" t="str">
        <f>IF(VLOOKUP(A719,[2]ImportationMaterialProgrammingE!B:X,23,0)="DTA TRANSP",VLOOKUP(A719,[2]ImportationMaterialProgrammingE!B:V,21,0),"")</f>
        <v/>
      </c>
      <c r="N719" s="15" t="str">
        <f>IF(VLOOKUP(A719,[2]ImportationMaterialProgrammingE!B:Y,24,0)=0,"",VLOOKUP(A719,[2]ImportationMaterialProgrammingE!B:Y,24,0))</f>
        <v/>
      </c>
      <c r="P719" s="3" t="e">
        <f>#N/A</f>
        <v>#N/A</v>
      </c>
      <c r="S719" s="16" t="str">
        <f>VLOOKUP(A719,[2]ImportationMaterialProgrammingE!B:AN,39,0)</f>
        <v xml:space="preserve">          </v>
      </c>
      <c r="T719" s="22">
        <f>VLOOKUP(F719,[3]Relatório!$A$1:$AK$65536,29,0)</f>
        <v>44642</v>
      </c>
      <c r="U719" s="22">
        <v>44642</v>
      </c>
      <c r="V719" s="17" t="str">
        <f>VLOOKUP(A719,[2]ImportationMaterialProgrammingE!B:F,5,0)</f>
        <v/>
      </c>
      <c r="W719" s="22">
        <f>VLOOKUP(F719,[3]Relatório!$A$1:$AK$65536,33,0)</f>
        <v>44643</v>
      </c>
      <c r="X719" s="1">
        <v>44643</v>
      </c>
      <c r="Y719" s="18" t="e">
        <f>#N/A</f>
        <v>#N/A</v>
      </c>
      <c r="AB719" s="15" t="str">
        <f>VLOOKUP(A719,[2]ImportationMaterialProgrammingE!B:X,23,0)</f>
        <v/>
      </c>
      <c r="AC719" s="1" t="str">
        <f>IF(AB719="DTA TRANSP","",VLOOKUP(A719,[2]ImportationMaterialProgrammingE!$B:$V,21,0))</f>
        <v/>
      </c>
      <c r="AD719" s="1" t="s">
        <v>587</v>
      </c>
      <c r="AE719" s="1" t="e">
        <f>#N/A</f>
        <v>#N/A</v>
      </c>
      <c r="AF719" s="22" t="str">
        <f>VLOOKUP(F719,[3]Relatório!$A$1:$AK$65536,36,0)</f>
        <v/>
      </c>
      <c r="AG719" s="32" t="s">
        <v>587</v>
      </c>
      <c r="AJ719" s="24"/>
      <c r="AK719" s="24"/>
      <c r="AL719" s="24"/>
      <c r="AM719" s="24"/>
    </row>
    <row r="720" spans="1:39" hidden="1" x14ac:dyDescent="0.25">
      <c r="A720" s="34">
        <v>80537687</v>
      </c>
      <c r="B720" s="33">
        <v>1250254406</v>
      </c>
      <c r="C720" s="33" t="s">
        <v>588</v>
      </c>
      <c r="D720" s="15">
        <f>VLOOKUP(C720,[1]CC!D$3:P$20,12,0)</f>
        <v>44639</v>
      </c>
      <c r="E720" s="16" t="str">
        <f>VLOOKUP(A720,[2]ImportationMaterialProgrammingE!B$3:C$1048576,2,0)</f>
        <v xml:space="preserve">540202420 </v>
      </c>
      <c r="F720" s="40">
        <v>540202420</v>
      </c>
      <c r="I720" s="17" t="e">
        <f>#N/A</f>
        <v>#N/A</v>
      </c>
      <c r="J720" s="15" t="str">
        <f>IF(VLOOKUP(A720,[2]ImportationMaterialProgrammingE!B$4:U$1048576,20,0)=0,"",VLOOKUP(A720,[2]ImportationMaterialProgrammingE!B$4:U$1048576,20,0))</f>
        <v/>
      </c>
      <c r="K720" s="15" t="s">
        <v>587</v>
      </c>
      <c r="L720" s="15" t="str">
        <f>IF(VLOOKUP(A720,[2]ImportationMaterialProgrammingE!B$3:Y$1048576,24,0)&lt;&gt;"","Sim","Não")</f>
        <v>Não</v>
      </c>
      <c r="M720" s="15" t="str">
        <f>IF(VLOOKUP(A720,[2]ImportationMaterialProgrammingE!B:X,23,0)="DTA TRANSP",VLOOKUP(A720,[2]ImportationMaterialProgrammingE!B:V,21,0),"")</f>
        <v/>
      </c>
      <c r="N720" s="15" t="str">
        <f>IF(VLOOKUP(A720,[2]ImportationMaterialProgrammingE!B:Y,24,0)=0,"",VLOOKUP(A720,[2]ImportationMaterialProgrammingE!B:Y,24,0))</f>
        <v/>
      </c>
      <c r="P720" s="3" t="e">
        <f>#N/A</f>
        <v>#N/A</v>
      </c>
      <c r="S720" s="16" t="str">
        <f>VLOOKUP(A720,[2]ImportationMaterialProgrammingE!B:AN,39,0)</f>
        <v xml:space="preserve">          </v>
      </c>
      <c r="T720" s="22" t="str">
        <f>VLOOKUP(F720,[3]Relatório!$A$1:$AK$65536,29,0)</f>
        <v/>
      </c>
      <c r="U720" s="22" t="s">
        <v>587</v>
      </c>
      <c r="V720" s="17" t="str">
        <f>VLOOKUP(A720,[2]ImportationMaterialProgrammingE!B:F,5,0)</f>
        <v/>
      </c>
      <c r="W720" s="22" t="str">
        <f>VLOOKUP(F720,[3]Relatório!$A$1:$AK$65536,33,0)</f>
        <v/>
      </c>
      <c r="X720" s="1" t="s">
        <v>587</v>
      </c>
      <c r="Y720" s="18" t="e">
        <f>#N/A</f>
        <v>#N/A</v>
      </c>
      <c r="AB720" s="15" t="str">
        <f>VLOOKUP(A720,[2]ImportationMaterialProgrammingE!B:X,23,0)</f>
        <v/>
      </c>
      <c r="AC720" s="1" t="str">
        <f>IF(AB720="DTA TRANSP","",VLOOKUP(A720,[2]ImportationMaterialProgrammingE!$B:$V,21,0))</f>
        <v/>
      </c>
      <c r="AD720" s="1" t="s">
        <v>587</v>
      </c>
      <c r="AE720" s="1" t="e">
        <f>#N/A</f>
        <v>#N/A</v>
      </c>
      <c r="AF720" s="22" t="str">
        <f>VLOOKUP(F720,[3]Relatório!$A$1:$AK$65536,36,0)</f>
        <v/>
      </c>
      <c r="AG720" s="32" t="s">
        <v>587</v>
      </c>
      <c r="AJ720" s="24"/>
      <c r="AK720" s="24"/>
      <c r="AL720" s="24"/>
      <c r="AM720" s="24"/>
    </row>
    <row r="721" spans="1:39" hidden="1" x14ac:dyDescent="0.25">
      <c r="A721" s="34">
        <v>80537700</v>
      </c>
      <c r="B721" s="33">
        <v>1250254408</v>
      </c>
      <c r="C721" s="33" t="s">
        <v>588</v>
      </c>
      <c r="D721" s="15">
        <f>VLOOKUP(C721,[1]CC!D$3:P$20,12,0)</f>
        <v>44639</v>
      </c>
      <c r="E721" s="16" t="str">
        <f>VLOOKUP(A721,[2]ImportationMaterialProgrammingE!B$3:C$1048576,2,0)</f>
        <v xml:space="preserve">540202492 </v>
      </c>
      <c r="F721" s="40">
        <v>540202492</v>
      </c>
      <c r="I721" s="17" t="e">
        <f>#N/A</f>
        <v>#N/A</v>
      </c>
      <c r="J721" s="15" t="str">
        <f>IF(VLOOKUP(A721,[2]ImportationMaterialProgrammingE!B$4:U$1048576,20,0)=0,"",VLOOKUP(A721,[2]ImportationMaterialProgrammingE!B$4:U$1048576,20,0))</f>
        <v/>
      </c>
      <c r="K721" s="15" t="s">
        <v>587</v>
      </c>
      <c r="L721" s="15" t="str">
        <f>IF(VLOOKUP(A721,[2]ImportationMaterialProgrammingE!B$3:Y$1048576,24,0)&lt;&gt;"","Sim","Não")</f>
        <v>Não</v>
      </c>
      <c r="M721" s="15" t="str">
        <f>IF(VLOOKUP(A721,[2]ImportationMaterialProgrammingE!B:X,23,0)="DTA TRANSP",VLOOKUP(A721,[2]ImportationMaterialProgrammingE!B:V,21,0),"")</f>
        <v/>
      </c>
      <c r="N721" s="15" t="str">
        <f>IF(VLOOKUP(A721,[2]ImportationMaterialProgrammingE!B:Y,24,0)=0,"",VLOOKUP(A721,[2]ImportationMaterialProgrammingE!B:Y,24,0))</f>
        <v/>
      </c>
      <c r="P721" s="3" t="e">
        <f>#N/A</f>
        <v>#N/A</v>
      </c>
      <c r="S721" s="16" t="str">
        <f>VLOOKUP(A721,[2]ImportationMaterialProgrammingE!B:AN,39,0)</f>
        <v xml:space="preserve">          </v>
      </c>
      <c r="T721" s="22" t="str">
        <f>VLOOKUP(F721,[3]Relatório!$A$1:$AK$65536,29,0)</f>
        <v/>
      </c>
      <c r="U721" s="22" t="s">
        <v>587</v>
      </c>
      <c r="V721" s="17" t="str">
        <f>VLOOKUP(A721,[2]ImportationMaterialProgrammingE!B:F,5,0)</f>
        <v/>
      </c>
      <c r="W721" s="22" t="str">
        <f>VLOOKUP(F721,[3]Relatório!$A$1:$AK$65536,33,0)</f>
        <v/>
      </c>
      <c r="X721" s="1" t="s">
        <v>587</v>
      </c>
      <c r="Y721" s="18" t="e">
        <f>#N/A</f>
        <v>#N/A</v>
      </c>
      <c r="AB721" s="15" t="str">
        <f>VLOOKUP(A721,[2]ImportationMaterialProgrammingE!B:X,23,0)</f>
        <v/>
      </c>
      <c r="AC721" s="1" t="str">
        <f>IF(AB721="DTA TRANSP","",VLOOKUP(A721,[2]ImportationMaterialProgrammingE!$B:$V,21,0))</f>
        <v/>
      </c>
      <c r="AD721" s="1" t="s">
        <v>587</v>
      </c>
      <c r="AE721" s="1" t="e">
        <f>#N/A</f>
        <v>#N/A</v>
      </c>
      <c r="AF721" s="22" t="str">
        <f>VLOOKUP(F721,[3]Relatório!$A$1:$AK$65536,36,0)</f>
        <v/>
      </c>
      <c r="AG721" s="32" t="s">
        <v>587</v>
      </c>
      <c r="AJ721" s="24"/>
      <c r="AK721" s="24"/>
      <c r="AL721" s="24"/>
      <c r="AM721" s="24"/>
    </row>
    <row r="722" spans="1:39" hidden="1" x14ac:dyDescent="0.25">
      <c r="A722" s="34">
        <v>80537701</v>
      </c>
      <c r="B722" s="33">
        <v>1250254407</v>
      </c>
      <c r="C722" s="33" t="s">
        <v>588</v>
      </c>
      <c r="D722" s="15">
        <f>VLOOKUP(C722,[1]CC!D$3:P$20,12,0)</f>
        <v>44639</v>
      </c>
      <c r="E722" s="16" t="str">
        <f>VLOOKUP(A722,[2]ImportationMaterialProgrammingE!B$3:C$1048576,2,0)</f>
        <v xml:space="preserve">540202423 </v>
      </c>
      <c r="F722" s="40">
        <v>540202423</v>
      </c>
      <c r="I722" s="17" t="e">
        <f>#N/A</f>
        <v>#N/A</v>
      </c>
      <c r="J722" s="15" t="str">
        <f>IF(VLOOKUP(A722,[2]ImportationMaterialProgrammingE!B$4:U$1048576,20,0)=0,"",VLOOKUP(A722,[2]ImportationMaterialProgrammingE!B$4:U$1048576,20,0))</f>
        <v>22/03/2022</v>
      </c>
      <c r="K722" s="15" t="s">
        <v>605</v>
      </c>
      <c r="L722" s="15" t="str">
        <f>IF(VLOOKUP(A722,[2]ImportationMaterialProgrammingE!B$3:Y$1048576,24,0)&lt;&gt;"","Sim","Não")</f>
        <v>Não</v>
      </c>
      <c r="M722" s="15" t="str">
        <f>IF(VLOOKUP(A722,[2]ImportationMaterialProgrammingE!B:X,23,0)="DTA TRANSP",VLOOKUP(A722,[2]ImportationMaterialProgrammingE!B:V,21,0),"")</f>
        <v/>
      </c>
      <c r="N722" s="15" t="str">
        <f>IF(VLOOKUP(A722,[2]ImportationMaterialProgrammingE!B:Y,24,0)=0,"",VLOOKUP(A722,[2]ImportationMaterialProgrammingE!B:Y,24,0))</f>
        <v/>
      </c>
      <c r="P722" s="3" t="e">
        <f>#N/A</f>
        <v>#N/A</v>
      </c>
      <c r="S722" s="16" t="str">
        <f>VLOOKUP(A722,[2]ImportationMaterialProgrammingE!B:AN,39,0)</f>
        <v xml:space="preserve">          </v>
      </c>
      <c r="T722" s="22">
        <f>VLOOKUP(F722,[3]Relatório!$A$1:$AK$65536,29,0)</f>
        <v>44642</v>
      </c>
      <c r="U722" s="22">
        <v>44642</v>
      </c>
      <c r="V722" s="17" t="str">
        <f>VLOOKUP(A722,[2]ImportationMaterialProgrammingE!B:F,5,0)</f>
        <v/>
      </c>
      <c r="W722" s="22">
        <f>VLOOKUP(F722,[3]Relatório!$A$1:$AK$65536,33,0)</f>
        <v>44643</v>
      </c>
      <c r="X722" s="1">
        <v>44643</v>
      </c>
      <c r="Y722" s="18" t="e">
        <f>#N/A</f>
        <v>#N/A</v>
      </c>
      <c r="AB722" s="15" t="str">
        <f>VLOOKUP(A722,[2]ImportationMaterialProgrammingE!B:X,23,0)</f>
        <v>SBL</v>
      </c>
      <c r="AC722" s="1" t="str">
        <f>IF(AB722="DTA TRANSP","",VLOOKUP(A722,[2]ImportationMaterialProgrammingE!$B:$V,21,0))</f>
        <v/>
      </c>
      <c r="AD722" s="1" t="s">
        <v>587</v>
      </c>
      <c r="AE722" s="1" t="e">
        <f>#N/A</f>
        <v>#N/A</v>
      </c>
      <c r="AF722" s="22" t="str">
        <f>VLOOKUP(F722,[3]Relatório!$A$1:$AK$65536,36,0)</f>
        <v/>
      </c>
      <c r="AG722" s="32" t="s">
        <v>587</v>
      </c>
      <c r="AJ722" s="24"/>
      <c r="AK722" s="24"/>
      <c r="AL722" s="24"/>
      <c r="AM722" s="24"/>
    </row>
    <row r="723" spans="1:39" hidden="1" x14ac:dyDescent="0.25">
      <c r="A723" s="34">
        <v>80537703</v>
      </c>
      <c r="B723" s="33">
        <v>1250254409</v>
      </c>
      <c r="C723" s="33" t="s">
        <v>588</v>
      </c>
      <c r="D723" s="15">
        <f>VLOOKUP(C723,[1]CC!D$3:P$20,12,0)</f>
        <v>44639</v>
      </c>
      <c r="E723" s="16" t="str">
        <f>VLOOKUP(A723,[2]ImportationMaterialProgrammingE!B$3:C$1048576,2,0)</f>
        <v xml:space="preserve">540202494 </v>
      </c>
      <c r="F723" s="40">
        <v>540202494</v>
      </c>
      <c r="I723" s="17" t="e">
        <f>#N/A</f>
        <v>#N/A</v>
      </c>
      <c r="J723" s="15" t="str">
        <f>IF(VLOOKUP(A723,[2]ImportationMaterialProgrammingE!B$4:U$1048576,20,0)=0,"",VLOOKUP(A723,[2]ImportationMaterialProgrammingE!B$4:U$1048576,20,0))</f>
        <v/>
      </c>
      <c r="K723" s="15" t="s">
        <v>587</v>
      </c>
      <c r="L723" s="15" t="str">
        <f>IF(VLOOKUP(A723,[2]ImportationMaterialProgrammingE!B$3:Y$1048576,24,0)&lt;&gt;"","Sim","Não")</f>
        <v>Não</v>
      </c>
      <c r="M723" s="15" t="str">
        <f>IF(VLOOKUP(A723,[2]ImportationMaterialProgrammingE!B:X,23,0)="DTA TRANSP",VLOOKUP(A723,[2]ImportationMaterialProgrammingE!B:V,21,0),"")</f>
        <v/>
      </c>
      <c r="N723" s="15" t="str">
        <f>IF(VLOOKUP(A723,[2]ImportationMaterialProgrammingE!B:Y,24,0)=0,"",VLOOKUP(A723,[2]ImportationMaterialProgrammingE!B:Y,24,0))</f>
        <v/>
      </c>
      <c r="P723" s="3" t="e">
        <f>#N/A</f>
        <v>#N/A</v>
      </c>
      <c r="S723" s="16" t="str">
        <f>VLOOKUP(A723,[2]ImportationMaterialProgrammingE!B:AN,39,0)</f>
        <v xml:space="preserve">          </v>
      </c>
      <c r="T723" s="22" t="str">
        <f>VLOOKUP(F723,[3]Relatório!$A$1:$AK$65536,29,0)</f>
        <v/>
      </c>
      <c r="U723" s="22" t="s">
        <v>587</v>
      </c>
      <c r="V723" s="17" t="str">
        <f>VLOOKUP(A723,[2]ImportationMaterialProgrammingE!B:F,5,0)</f>
        <v/>
      </c>
      <c r="W723" s="22" t="str">
        <f>VLOOKUP(F723,[3]Relatório!$A$1:$AK$65536,33,0)</f>
        <v/>
      </c>
      <c r="X723" s="1" t="s">
        <v>587</v>
      </c>
      <c r="Y723" s="18" t="e">
        <f>#N/A</f>
        <v>#N/A</v>
      </c>
      <c r="AB723" s="15" t="str">
        <f>VLOOKUP(A723,[2]ImportationMaterialProgrammingE!B:X,23,0)</f>
        <v/>
      </c>
      <c r="AC723" s="1" t="str">
        <f>IF(AB723="DTA TRANSP","",VLOOKUP(A723,[2]ImportationMaterialProgrammingE!$B:$V,21,0))</f>
        <v/>
      </c>
      <c r="AD723" s="1" t="s">
        <v>587</v>
      </c>
      <c r="AE723" s="1" t="e">
        <f>#N/A</f>
        <v>#N/A</v>
      </c>
      <c r="AF723" s="22" t="str">
        <f>VLOOKUP(F723,[3]Relatório!$A$1:$AK$65536,36,0)</f>
        <v/>
      </c>
      <c r="AG723" s="32" t="s">
        <v>587</v>
      </c>
      <c r="AJ723" s="24"/>
      <c r="AK723" s="24"/>
      <c r="AL723" s="24"/>
      <c r="AM723" s="24"/>
    </row>
    <row r="724" spans="1:39" hidden="1" x14ac:dyDescent="0.25">
      <c r="A724" s="34">
        <v>80537712</v>
      </c>
      <c r="B724" s="33">
        <v>1250254412</v>
      </c>
      <c r="C724" s="33" t="s">
        <v>588</v>
      </c>
      <c r="D724" s="15">
        <f>VLOOKUP(C724,[1]CC!D$3:P$20,12,0)</f>
        <v>44639</v>
      </c>
      <c r="E724" s="16" t="str">
        <f>VLOOKUP(A724,[2]ImportationMaterialProgrammingE!B$3:C$1048576,2,0)</f>
        <v xml:space="preserve">540202425 </v>
      </c>
      <c r="F724" s="40">
        <v>540202425</v>
      </c>
      <c r="I724" s="17" t="e">
        <f>#N/A</f>
        <v>#N/A</v>
      </c>
      <c r="J724" s="15" t="str">
        <f>IF(VLOOKUP(A724,[2]ImportationMaterialProgrammingE!B$4:U$1048576,20,0)=0,"",VLOOKUP(A724,[2]ImportationMaterialProgrammingE!B$4:U$1048576,20,0))</f>
        <v>24/03/2022</v>
      </c>
      <c r="K724" s="15" t="s">
        <v>623</v>
      </c>
      <c r="L724" s="15" t="str">
        <f>IF(VLOOKUP(A724,[2]ImportationMaterialProgrammingE!B$3:Y$1048576,24,0)&lt;&gt;"","Sim","Não")</f>
        <v>Não</v>
      </c>
      <c r="M724" s="15" t="str">
        <f>IF(VLOOKUP(A724,[2]ImportationMaterialProgrammingE!B:X,23,0)="DTA TRANSP",VLOOKUP(A724,[2]ImportationMaterialProgrammingE!B:V,21,0),"")</f>
        <v/>
      </c>
      <c r="N724" s="15" t="str">
        <f>IF(VLOOKUP(A724,[2]ImportationMaterialProgrammingE!B:Y,24,0)=0,"",VLOOKUP(A724,[2]ImportationMaterialProgrammingE!B:Y,24,0))</f>
        <v/>
      </c>
      <c r="P724" s="3" t="e">
        <f>#N/A</f>
        <v>#N/A</v>
      </c>
      <c r="S724" s="16" t="str">
        <f>VLOOKUP(A724,[2]ImportationMaterialProgrammingE!B:AN,39,0)</f>
        <v xml:space="preserve">          </v>
      </c>
      <c r="T724" s="22" t="str">
        <f>VLOOKUP(F724,[3]Relatório!$A$1:$AK$65536,29,0)</f>
        <v/>
      </c>
      <c r="U724" s="22" t="s">
        <v>587</v>
      </c>
      <c r="V724" s="17" t="str">
        <f>VLOOKUP(A724,[2]ImportationMaterialProgrammingE!B:F,5,0)</f>
        <v/>
      </c>
      <c r="W724" s="22" t="str">
        <f>VLOOKUP(F724,[3]Relatório!$A$1:$AK$65536,33,0)</f>
        <v/>
      </c>
      <c r="X724" s="1" t="s">
        <v>587</v>
      </c>
      <c r="Y724" s="18" t="e">
        <f>#N/A</f>
        <v>#N/A</v>
      </c>
      <c r="AB724" s="15" t="str">
        <f>VLOOKUP(A724,[2]ImportationMaterialProgrammingE!B:X,23,0)</f>
        <v/>
      </c>
      <c r="AC724" s="1" t="str">
        <f>IF(AB724="DTA TRANSP","",VLOOKUP(A724,[2]ImportationMaterialProgrammingE!$B:$V,21,0))</f>
        <v/>
      </c>
      <c r="AD724" s="1" t="s">
        <v>587</v>
      </c>
      <c r="AE724" s="1" t="e">
        <f>#N/A</f>
        <v>#N/A</v>
      </c>
      <c r="AF724" s="22" t="str">
        <f>VLOOKUP(F724,[3]Relatório!$A$1:$AK$65536,36,0)</f>
        <v/>
      </c>
      <c r="AG724" s="32" t="s">
        <v>587</v>
      </c>
      <c r="AJ724" s="24"/>
      <c r="AK724" s="24"/>
      <c r="AL724" s="24"/>
      <c r="AM724" s="24"/>
    </row>
    <row r="725" spans="1:39" hidden="1" x14ac:dyDescent="0.25">
      <c r="A725" s="34">
        <v>80537718</v>
      </c>
      <c r="B725" s="33">
        <v>1250254410</v>
      </c>
      <c r="C725" s="33" t="s">
        <v>588</v>
      </c>
      <c r="D725" s="15">
        <f>VLOOKUP(C725,[1]CC!D$3:P$20,12,0)</f>
        <v>44639</v>
      </c>
      <c r="E725" s="16" t="str">
        <f>VLOOKUP(A725,[2]ImportationMaterialProgrammingE!B$3:C$1048576,2,0)</f>
        <v xml:space="preserve">540202498 </v>
      </c>
      <c r="F725" s="40">
        <v>540202498</v>
      </c>
      <c r="I725" s="17" t="e">
        <f>#N/A</f>
        <v>#N/A</v>
      </c>
      <c r="J725" s="15" t="str">
        <f>IF(VLOOKUP(A725,[2]ImportationMaterialProgrammingE!B$4:U$1048576,20,0)=0,"",VLOOKUP(A725,[2]ImportationMaterialProgrammingE!B$4:U$1048576,20,0))</f>
        <v>28/03/2022</v>
      </c>
      <c r="K725" s="15" t="s">
        <v>632</v>
      </c>
      <c r="L725" s="15" t="str">
        <f>IF(VLOOKUP(A725,[2]ImportationMaterialProgrammingE!B$3:Y$1048576,24,0)&lt;&gt;"","Sim","Não")</f>
        <v>Não</v>
      </c>
      <c r="M725" s="15" t="str">
        <f>IF(VLOOKUP(A725,[2]ImportationMaterialProgrammingE!B:X,23,0)="DTA TRANSP",VLOOKUP(A725,[2]ImportationMaterialProgrammingE!B:V,21,0),"")</f>
        <v/>
      </c>
      <c r="N725" s="15" t="str">
        <f>IF(VLOOKUP(A725,[2]ImportationMaterialProgrammingE!B:Y,24,0)=0,"",VLOOKUP(A725,[2]ImportationMaterialProgrammingE!B:Y,24,0))</f>
        <v/>
      </c>
      <c r="P725" s="3" t="e">
        <f>#N/A</f>
        <v>#N/A</v>
      </c>
      <c r="S725" s="16" t="str">
        <f>VLOOKUP(A725,[2]ImportationMaterialProgrammingE!B:AN,39,0)</f>
        <v xml:space="preserve">          </v>
      </c>
      <c r="T725" s="22" t="str">
        <f>VLOOKUP(F725,[3]Relatório!$A$1:$AK$65536,29,0)</f>
        <v/>
      </c>
      <c r="U725" s="22" t="s">
        <v>587</v>
      </c>
      <c r="V725" s="17" t="str">
        <f>VLOOKUP(A725,[2]ImportationMaterialProgrammingE!B:F,5,0)</f>
        <v/>
      </c>
      <c r="W725" s="22" t="str">
        <f>VLOOKUP(F725,[3]Relatório!$A$1:$AK$65536,33,0)</f>
        <v/>
      </c>
      <c r="X725" s="1" t="s">
        <v>587</v>
      </c>
      <c r="Y725" s="18" t="e">
        <f>#N/A</f>
        <v>#N/A</v>
      </c>
      <c r="AB725" s="15" t="str">
        <f>VLOOKUP(A725,[2]ImportationMaterialProgrammingE!B:X,23,0)</f>
        <v/>
      </c>
      <c r="AC725" s="1" t="str">
        <f>IF(AB725="DTA TRANSP","",VLOOKUP(A725,[2]ImportationMaterialProgrammingE!$B:$V,21,0))</f>
        <v/>
      </c>
      <c r="AD725" s="1" t="s">
        <v>587</v>
      </c>
      <c r="AE725" s="1" t="e">
        <f>#N/A</f>
        <v>#N/A</v>
      </c>
      <c r="AF725" s="22" t="str">
        <f>VLOOKUP(F725,[3]Relatório!$A$1:$AK$65536,36,0)</f>
        <v/>
      </c>
      <c r="AG725" s="32" t="s">
        <v>587</v>
      </c>
      <c r="AJ725" s="24"/>
      <c r="AK725" s="24"/>
      <c r="AL725" s="24"/>
      <c r="AM725" s="24"/>
    </row>
    <row r="726" spans="1:39" hidden="1" x14ac:dyDescent="0.25">
      <c r="A726" s="34">
        <v>80537722</v>
      </c>
      <c r="B726" s="33">
        <v>1250254411</v>
      </c>
      <c r="C726" s="33" t="s">
        <v>588</v>
      </c>
      <c r="D726" s="15">
        <f>VLOOKUP(C726,[1]CC!D$3:P$20,12,0)</f>
        <v>44639</v>
      </c>
      <c r="E726" s="16" t="str">
        <f>VLOOKUP(A726,[2]ImportationMaterialProgrammingE!B$3:C$1048576,2,0)</f>
        <v xml:space="preserve">540202496 </v>
      </c>
      <c r="F726" s="40">
        <v>540202496</v>
      </c>
      <c r="I726" s="17" t="e">
        <f>#N/A</f>
        <v>#N/A</v>
      </c>
      <c r="J726" s="15" t="str">
        <f>IF(VLOOKUP(A726,[2]ImportationMaterialProgrammingE!B$4:U$1048576,20,0)=0,"",VLOOKUP(A726,[2]ImportationMaterialProgrammingE!B$4:U$1048576,20,0))</f>
        <v/>
      </c>
      <c r="K726" s="15" t="s">
        <v>587</v>
      </c>
      <c r="L726" s="15" t="str">
        <f>IF(VLOOKUP(A726,[2]ImportationMaterialProgrammingE!B$3:Y$1048576,24,0)&lt;&gt;"","Sim","Não")</f>
        <v>Não</v>
      </c>
      <c r="M726" s="15" t="str">
        <f>IF(VLOOKUP(A726,[2]ImportationMaterialProgrammingE!B:X,23,0)="DTA TRANSP",VLOOKUP(A726,[2]ImportationMaterialProgrammingE!B:V,21,0),"")</f>
        <v/>
      </c>
      <c r="N726" s="15" t="str">
        <f>IF(VLOOKUP(A726,[2]ImportationMaterialProgrammingE!B:Y,24,0)=0,"",VLOOKUP(A726,[2]ImportationMaterialProgrammingE!B:Y,24,0))</f>
        <v/>
      </c>
      <c r="P726" s="3" t="e">
        <f>#N/A</f>
        <v>#N/A</v>
      </c>
      <c r="S726" s="16" t="str">
        <f>VLOOKUP(A726,[2]ImportationMaterialProgrammingE!B:AN,39,0)</f>
        <v xml:space="preserve">          </v>
      </c>
      <c r="T726" s="22" t="str">
        <f>VLOOKUP(F726,[3]Relatório!$A$1:$AK$65536,29,0)</f>
        <v/>
      </c>
      <c r="U726" s="22" t="s">
        <v>587</v>
      </c>
      <c r="V726" s="17" t="str">
        <f>VLOOKUP(A726,[2]ImportationMaterialProgrammingE!B:F,5,0)</f>
        <v/>
      </c>
      <c r="W726" s="22" t="str">
        <f>VLOOKUP(F726,[3]Relatório!$A$1:$AK$65536,33,0)</f>
        <v/>
      </c>
      <c r="X726" s="1" t="s">
        <v>587</v>
      </c>
      <c r="Y726" s="18" t="e">
        <f>#N/A</f>
        <v>#N/A</v>
      </c>
      <c r="AB726" s="15" t="str">
        <f>VLOOKUP(A726,[2]ImportationMaterialProgrammingE!B:X,23,0)</f>
        <v/>
      </c>
      <c r="AC726" s="1" t="str">
        <f>IF(AB726="DTA TRANSP","",VLOOKUP(A726,[2]ImportationMaterialProgrammingE!$B:$V,21,0))</f>
        <v/>
      </c>
      <c r="AD726" s="1" t="s">
        <v>587</v>
      </c>
      <c r="AE726" s="1" t="e">
        <f>#N/A</f>
        <v>#N/A</v>
      </c>
      <c r="AF726" s="22" t="str">
        <f>VLOOKUP(F726,[3]Relatório!$A$1:$AK$65536,36,0)</f>
        <v/>
      </c>
      <c r="AG726" s="32" t="s">
        <v>587</v>
      </c>
      <c r="AJ726" s="24"/>
      <c r="AK726" s="24"/>
      <c r="AL726" s="24"/>
      <c r="AM726" s="24"/>
    </row>
    <row r="727" spans="1:39" hidden="1" x14ac:dyDescent="0.25">
      <c r="A727" s="34">
        <v>80537723</v>
      </c>
      <c r="B727" s="33">
        <v>1250254413</v>
      </c>
      <c r="C727" s="33" t="s">
        <v>588</v>
      </c>
      <c r="D727" s="15">
        <f>VLOOKUP(C727,[1]CC!D$3:P$20,12,0)</f>
        <v>44639</v>
      </c>
      <c r="E727" s="16" t="str">
        <f>VLOOKUP(A727,[2]ImportationMaterialProgrammingE!B$3:C$1048576,2,0)</f>
        <v xml:space="preserve">540202497 </v>
      </c>
      <c r="F727" s="40">
        <v>540202497</v>
      </c>
      <c r="I727" s="17" t="e">
        <f>#N/A</f>
        <v>#N/A</v>
      </c>
      <c r="J727" s="15" t="str">
        <f>IF(VLOOKUP(A727,[2]ImportationMaterialProgrammingE!B$4:U$1048576,20,0)=0,"",VLOOKUP(A727,[2]ImportationMaterialProgrammingE!B$4:U$1048576,20,0))</f>
        <v/>
      </c>
      <c r="K727" s="15" t="s">
        <v>587</v>
      </c>
      <c r="L727" s="15" t="str">
        <f>IF(VLOOKUP(A727,[2]ImportationMaterialProgrammingE!B$3:Y$1048576,24,0)&lt;&gt;"","Sim","Não")</f>
        <v>Não</v>
      </c>
      <c r="M727" s="15" t="str">
        <f>IF(VLOOKUP(A727,[2]ImportationMaterialProgrammingE!B:X,23,0)="DTA TRANSP",VLOOKUP(A727,[2]ImportationMaterialProgrammingE!B:V,21,0),"")</f>
        <v/>
      </c>
      <c r="N727" s="15" t="str">
        <f>IF(VLOOKUP(A727,[2]ImportationMaterialProgrammingE!B:Y,24,0)=0,"",VLOOKUP(A727,[2]ImportationMaterialProgrammingE!B:Y,24,0))</f>
        <v/>
      </c>
      <c r="P727" s="3" t="e">
        <f>#N/A</f>
        <v>#N/A</v>
      </c>
      <c r="S727" s="16" t="str">
        <f>VLOOKUP(A727,[2]ImportationMaterialProgrammingE!B:AN,39,0)</f>
        <v xml:space="preserve">          </v>
      </c>
      <c r="T727" s="22" t="str">
        <f>VLOOKUP(F727,[3]Relatório!$A$1:$AK$65536,29,0)</f>
        <v/>
      </c>
      <c r="U727" s="22" t="s">
        <v>587</v>
      </c>
      <c r="V727" s="17" t="str">
        <f>VLOOKUP(A727,[2]ImportationMaterialProgrammingE!B:F,5,0)</f>
        <v/>
      </c>
      <c r="W727" s="22" t="str">
        <f>VLOOKUP(F727,[3]Relatório!$A$1:$AK$65536,33,0)</f>
        <v/>
      </c>
      <c r="X727" s="1" t="s">
        <v>587</v>
      </c>
      <c r="Y727" s="18" t="e">
        <f>#N/A</f>
        <v>#N/A</v>
      </c>
      <c r="AB727" s="15" t="str">
        <f>VLOOKUP(A727,[2]ImportationMaterialProgrammingE!B:X,23,0)</f>
        <v/>
      </c>
      <c r="AC727" s="1" t="str">
        <f>IF(AB727="DTA TRANSP","",VLOOKUP(A727,[2]ImportationMaterialProgrammingE!$B:$V,21,0))</f>
        <v/>
      </c>
      <c r="AD727" s="1" t="s">
        <v>587</v>
      </c>
      <c r="AE727" s="1" t="e">
        <f>#N/A</f>
        <v>#N/A</v>
      </c>
      <c r="AF727" s="22" t="str">
        <f>VLOOKUP(F727,[3]Relatório!$A$1:$AK$65536,36,0)</f>
        <v/>
      </c>
      <c r="AG727" s="32" t="s">
        <v>587</v>
      </c>
      <c r="AJ727" s="24"/>
      <c r="AK727" s="24"/>
      <c r="AL727" s="24"/>
      <c r="AM727" s="24"/>
    </row>
    <row r="728" spans="1:39" hidden="1" x14ac:dyDescent="0.25">
      <c r="A728" s="34">
        <v>80537742</v>
      </c>
      <c r="B728" s="33">
        <v>1250254414</v>
      </c>
      <c r="C728" s="33" t="s">
        <v>588</v>
      </c>
      <c r="D728" s="15">
        <f>VLOOKUP(C728,[1]CC!D$3:P$20,12,0)</f>
        <v>44639</v>
      </c>
      <c r="E728" s="16" t="str">
        <f>VLOOKUP(A728,[2]ImportationMaterialProgrammingE!B$3:C$1048576,2,0)</f>
        <v xml:space="preserve">540202370 </v>
      </c>
      <c r="F728" s="40">
        <v>540202370</v>
      </c>
      <c r="I728" s="17" t="e">
        <f>#N/A</f>
        <v>#N/A</v>
      </c>
      <c r="J728" s="15" t="str">
        <f>IF(VLOOKUP(A728,[2]ImportationMaterialProgrammingE!B$4:U$1048576,20,0)=0,"",VLOOKUP(A728,[2]ImportationMaterialProgrammingE!B$4:U$1048576,20,0))</f>
        <v/>
      </c>
      <c r="K728" s="15" t="s">
        <v>587</v>
      </c>
      <c r="L728" s="15" t="str">
        <f>IF(VLOOKUP(A728,[2]ImportationMaterialProgrammingE!B$3:Y$1048576,24,0)&lt;&gt;"","Sim","Não")</f>
        <v>Não</v>
      </c>
      <c r="M728" s="15" t="str">
        <f>IF(VLOOKUP(A728,[2]ImportationMaterialProgrammingE!B:X,23,0)="DTA TRANSP",VLOOKUP(A728,[2]ImportationMaterialProgrammingE!B:V,21,0),"")</f>
        <v/>
      </c>
      <c r="N728" s="15" t="str">
        <f>IF(VLOOKUP(A728,[2]ImportationMaterialProgrammingE!B:Y,24,0)=0,"",VLOOKUP(A728,[2]ImportationMaterialProgrammingE!B:Y,24,0))</f>
        <v/>
      </c>
      <c r="P728" s="3" t="e">
        <f>#N/A</f>
        <v>#N/A</v>
      </c>
      <c r="S728" s="16" t="str">
        <f>VLOOKUP(A728,[2]ImportationMaterialProgrammingE!B:AN,39,0)</f>
        <v xml:space="preserve">          </v>
      </c>
      <c r="T728" s="22" t="str">
        <f>VLOOKUP(F728,[3]Relatório!$A$1:$AK$65536,29,0)</f>
        <v/>
      </c>
      <c r="U728" s="22" t="s">
        <v>587</v>
      </c>
      <c r="V728" s="17" t="str">
        <f>VLOOKUP(A728,[2]ImportationMaterialProgrammingE!B:F,5,0)</f>
        <v/>
      </c>
      <c r="W728" s="22" t="str">
        <f>VLOOKUP(F728,[3]Relatório!$A$1:$AK$65536,33,0)</f>
        <v/>
      </c>
      <c r="X728" s="1" t="s">
        <v>587</v>
      </c>
      <c r="Y728" s="18" t="e">
        <f>#N/A</f>
        <v>#N/A</v>
      </c>
      <c r="AB728" s="15" t="str">
        <f>VLOOKUP(A728,[2]ImportationMaterialProgrammingE!B:X,23,0)</f>
        <v/>
      </c>
      <c r="AC728" s="1" t="str">
        <f>IF(AB728="DTA TRANSP","",VLOOKUP(A728,[2]ImportationMaterialProgrammingE!$B:$V,21,0))</f>
        <v/>
      </c>
      <c r="AD728" s="1" t="s">
        <v>587</v>
      </c>
      <c r="AE728" s="1" t="e">
        <f>#N/A</f>
        <v>#N/A</v>
      </c>
      <c r="AF728" s="22" t="str">
        <f>VLOOKUP(F728,[3]Relatório!$A$1:$AK$65536,36,0)</f>
        <v/>
      </c>
      <c r="AG728" s="32" t="s">
        <v>587</v>
      </c>
      <c r="AJ728" s="24"/>
      <c r="AK728" s="24"/>
      <c r="AL728" s="24"/>
      <c r="AM728" s="24"/>
    </row>
    <row r="729" spans="1:39" x14ac:dyDescent="0.25">
      <c r="A729" s="34">
        <v>80537750</v>
      </c>
      <c r="B729" s="33">
        <v>1250254415</v>
      </c>
      <c r="C729" s="33" t="s">
        <v>588</v>
      </c>
      <c r="D729" s="15">
        <f>VLOOKUP(C729,[1]CC!D$3:P$20,12,0)</f>
        <v>44639</v>
      </c>
      <c r="E729" s="16" t="str">
        <f>VLOOKUP(A729,[2]ImportationMaterialProgrammingE!B$3:C$1048576,2,0)</f>
        <v xml:space="preserve">540202368 </v>
      </c>
      <c r="F729" s="40">
        <v>540202368</v>
      </c>
      <c r="I729" s="17" t="e">
        <f>#N/A</f>
        <v>#N/A</v>
      </c>
      <c r="J729" s="15" t="str">
        <f>IF(VLOOKUP(A729,[2]ImportationMaterialProgrammingE!B$4:U$1048576,20,0)=0,"",VLOOKUP(A729,[2]ImportationMaterialProgrammingE!B$4:U$1048576,20,0))</f>
        <v>23/03/2022</v>
      </c>
      <c r="K729" s="15" t="s">
        <v>626</v>
      </c>
      <c r="L729" s="15" t="str">
        <f>IF(VLOOKUP(A729,[2]ImportationMaterialProgrammingE!B$3:Y$1048576,24,0)&lt;&gt;"","Sim","Não")</f>
        <v>Não</v>
      </c>
      <c r="M729" s="15" t="str">
        <f>IF(VLOOKUP(A729,[2]ImportationMaterialProgrammingE!B:X,23,0)="DTA TRANSP",VLOOKUP(A729,[2]ImportationMaterialProgrammingE!B:V,21,0),"")</f>
        <v/>
      </c>
      <c r="N729" s="15" t="str">
        <f>IF(VLOOKUP(A729,[2]ImportationMaterialProgrammingE!B:Y,24,0)=0,"",VLOOKUP(A729,[2]ImportationMaterialProgrammingE!B:Y,24,0))</f>
        <v/>
      </c>
      <c r="P729" s="3" t="e">
        <f>#N/A</f>
        <v>#N/A</v>
      </c>
      <c r="S729" s="16" t="str">
        <f>VLOOKUP(A729,[2]ImportationMaterialProgrammingE!B:AN,39,0)</f>
        <v xml:space="preserve">          </v>
      </c>
      <c r="T729" s="22">
        <f>VLOOKUP(F729,[3]Relatório!$A$1:$AK$65536,29,0)</f>
        <v>44642</v>
      </c>
      <c r="U729" s="22">
        <v>44642</v>
      </c>
      <c r="V729" s="17" t="str">
        <f>VLOOKUP(A729,[2]ImportationMaterialProgrammingE!B:F,5,0)</f>
        <v/>
      </c>
      <c r="W729" s="22">
        <f>VLOOKUP(F729,[3]Relatório!$A$1:$AK$65536,33,0)</f>
        <v>44642</v>
      </c>
      <c r="X729" s="1">
        <v>44642</v>
      </c>
      <c r="Y729" s="18" t="e">
        <f>#N/A</f>
        <v>#N/A</v>
      </c>
      <c r="AB729" s="15" t="str">
        <f>VLOOKUP(A729,[2]ImportationMaterialProgrammingE!B:X,23,0)</f>
        <v/>
      </c>
      <c r="AC729" s="1" t="str">
        <f>IF(AB729="DTA TRANSP","",VLOOKUP(A729,[2]ImportationMaterialProgrammingE!$B:$V,21,0))</f>
        <v/>
      </c>
      <c r="AD729" s="1" t="s">
        <v>587</v>
      </c>
      <c r="AE729" s="1" t="e">
        <f>#N/A</f>
        <v>#N/A</v>
      </c>
      <c r="AF729" s="22">
        <f>VLOOKUP(F729,[3]Relatório!$A$1:$AK$65536,36,0)</f>
        <v>44642</v>
      </c>
      <c r="AG729" s="32">
        <v>44642</v>
      </c>
      <c r="AJ729" s="24"/>
      <c r="AK729" s="24"/>
      <c r="AL729" s="24"/>
      <c r="AM729" s="24"/>
    </row>
    <row r="730" spans="1:39" hidden="1" x14ac:dyDescent="0.25">
      <c r="A730" s="34">
        <v>80537762</v>
      </c>
      <c r="B730" s="33">
        <v>1250254419</v>
      </c>
      <c r="C730" s="33" t="s">
        <v>588</v>
      </c>
      <c r="D730" s="15">
        <f>VLOOKUP(C730,[1]CC!D$3:P$20,12,0)</f>
        <v>44639</v>
      </c>
      <c r="E730" s="16" t="str">
        <f>VLOOKUP(A730,[2]ImportationMaterialProgrammingE!B$3:C$1048576,2,0)</f>
        <v xml:space="preserve">540202482 </v>
      </c>
      <c r="F730" s="40">
        <v>540202482</v>
      </c>
      <c r="I730" s="17" t="e">
        <f>#N/A</f>
        <v>#N/A</v>
      </c>
      <c r="J730" s="15" t="str">
        <f>IF(VLOOKUP(A730,[2]ImportationMaterialProgrammingE!B$4:U$1048576,20,0)=0,"",VLOOKUP(A730,[2]ImportationMaterialProgrammingE!B$4:U$1048576,20,0))</f>
        <v>23/03/2022</v>
      </c>
      <c r="K730" s="15" t="s">
        <v>626</v>
      </c>
      <c r="L730" s="15" t="str">
        <f>IF(VLOOKUP(A730,[2]ImportationMaterialProgrammingE!B$3:Y$1048576,24,0)&lt;&gt;"","Sim","Não")</f>
        <v>Não</v>
      </c>
      <c r="M730" s="15" t="str">
        <f>IF(VLOOKUP(A730,[2]ImportationMaterialProgrammingE!B:X,23,0)="DTA TRANSP",VLOOKUP(A730,[2]ImportationMaterialProgrammingE!B:V,21,0),"")</f>
        <v/>
      </c>
      <c r="N730" s="15" t="str">
        <f>IF(VLOOKUP(A730,[2]ImportationMaterialProgrammingE!B:Y,24,0)=0,"",VLOOKUP(A730,[2]ImportationMaterialProgrammingE!B:Y,24,0))</f>
        <v/>
      </c>
      <c r="P730" s="3" t="e">
        <f>#N/A</f>
        <v>#N/A</v>
      </c>
      <c r="S730" s="16" t="str">
        <f>VLOOKUP(A730,[2]ImportationMaterialProgrammingE!B:AN,39,0)</f>
        <v xml:space="preserve">          </v>
      </c>
      <c r="T730" s="22" t="str">
        <f>VLOOKUP(F730,[3]Relatório!$A$1:$AK$65536,29,0)</f>
        <v/>
      </c>
      <c r="U730" s="22" t="s">
        <v>587</v>
      </c>
      <c r="V730" s="17" t="str">
        <f>VLOOKUP(A730,[2]ImportationMaterialProgrammingE!B:F,5,0)</f>
        <v/>
      </c>
      <c r="W730" s="22" t="str">
        <f>VLOOKUP(F730,[3]Relatório!$A$1:$AK$65536,33,0)</f>
        <v/>
      </c>
      <c r="X730" s="1" t="s">
        <v>587</v>
      </c>
      <c r="Y730" s="18" t="e">
        <f>#N/A</f>
        <v>#N/A</v>
      </c>
      <c r="AB730" s="15" t="str">
        <f>VLOOKUP(A730,[2]ImportationMaterialProgrammingE!B:X,23,0)</f>
        <v/>
      </c>
      <c r="AC730" s="1" t="str">
        <f>IF(AB730="DTA TRANSP","",VLOOKUP(A730,[2]ImportationMaterialProgrammingE!$B:$V,21,0))</f>
        <v/>
      </c>
      <c r="AD730" s="1" t="s">
        <v>587</v>
      </c>
      <c r="AE730" s="1" t="e">
        <f>#N/A</f>
        <v>#N/A</v>
      </c>
      <c r="AF730" s="22" t="str">
        <f>VLOOKUP(F730,[3]Relatório!$A$1:$AK$65536,36,0)</f>
        <v/>
      </c>
      <c r="AG730" s="32" t="s">
        <v>587</v>
      </c>
      <c r="AJ730" s="24"/>
      <c r="AK730" s="24"/>
      <c r="AL730" s="24"/>
      <c r="AM730" s="24"/>
    </row>
    <row r="731" spans="1:39" hidden="1" x14ac:dyDescent="0.25">
      <c r="A731" s="34">
        <v>80537783</v>
      </c>
      <c r="B731" s="33">
        <v>1250254416</v>
      </c>
      <c r="C731" s="33" t="s">
        <v>588</v>
      </c>
      <c r="D731" s="15">
        <f>VLOOKUP(C731,[1]CC!D$3:P$20,12,0)</f>
        <v>44639</v>
      </c>
      <c r="E731" s="16" t="str">
        <f>VLOOKUP(A731,[2]ImportationMaterialProgrammingE!B$3:C$1048576,2,0)</f>
        <v xml:space="preserve">540202371 </v>
      </c>
      <c r="F731" s="40">
        <v>540202371</v>
      </c>
      <c r="I731" s="17" t="e">
        <f>#N/A</f>
        <v>#N/A</v>
      </c>
      <c r="J731" s="15" t="str">
        <f>IF(VLOOKUP(A731,[2]ImportationMaterialProgrammingE!B$4:U$1048576,20,0)=0,"",VLOOKUP(A731,[2]ImportationMaterialProgrammingE!B$4:U$1048576,20,0))</f>
        <v/>
      </c>
      <c r="K731" s="15" t="s">
        <v>587</v>
      </c>
      <c r="L731" s="15" t="str">
        <f>IF(VLOOKUP(A731,[2]ImportationMaterialProgrammingE!B$3:Y$1048576,24,0)&lt;&gt;"","Sim","Não")</f>
        <v>Não</v>
      </c>
      <c r="M731" s="15" t="str">
        <f>IF(VLOOKUP(A731,[2]ImportationMaterialProgrammingE!B:X,23,0)="DTA TRANSP",VLOOKUP(A731,[2]ImportationMaterialProgrammingE!B:V,21,0),"")</f>
        <v/>
      </c>
      <c r="N731" s="15" t="str">
        <f>IF(VLOOKUP(A731,[2]ImportationMaterialProgrammingE!B:Y,24,0)=0,"",VLOOKUP(A731,[2]ImportationMaterialProgrammingE!B:Y,24,0))</f>
        <v/>
      </c>
      <c r="P731" s="3" t="e">
        <f>#N/A</f>
        <v>#N/A</v>
      </c>
      <c r="S731" s="16" t="str">
        <f>VLOOKUP(A731,[2]ImportationMaterialProgrammingE!B:AN,39,0)</f>
        <v xml:space="preserve">          </v>
      </c>
      <c r="T731" s="22" t="str">
        <f>VLOOKUP(F731,[3]Relatório!$A$1:$AK$65536,29,0)</f>
        <v/>
      </c>
      <c r="U731" s="22" t="s">
        <v>587</v>
      </c>
      <c r="V731" s="17" t="str">
        <f>VLOOKUP(A731,[2]ImportationMaterialProgrammingE!B:F,5,0)</f>
        <v/>
      </c>
      <c r="W731" s="22" t="str">
        <f>VLOOKUP(F731,[3]Relatório!$A$1:$AK$65536,33,0)</f>
        <v/>
      </c>
      <c r="X731" s="1" t="s">
        <v>587</v>
      </c>
      <c r="Y731" s="18" t="e">
        <f>#N/A</f>
        <v>#N/A</v>
      </c>
      <c r="AB731" s="15" t="str">
        <f>VLOOKUP(A731,[2]ImportationMaterialProgrammingE!B:X,23,0)</f>
        <v>SBL</v>
      </c>
      <c r="AC731" s="1" t="str">
        <f>IF(AB731="DTA TRANSP","",VLOOKUP(A731,[2]ImportationMaterialProgrammingE!$B:$V,21,0))</f>
        <v/>
      </c>
      <c r="AD731" s="1" t="s">
        <v>587</v>
      </c>
      <c r="AE731" s="1" t="e">
        <f>#N/A</f>
        <v>#N/A</v>
      </c>
      <c r="AF731" s="22" t="str">
        <f>VLOOKUP(F731,[3]Relatório!$A$1:$AK$65536,36,0)</f>
        <v/>
      </c>
      <c r="AG731" s="32" t="s">
        <v>587</v>
      </c>
      <c r="AJ731" s="24"/>
      <c r="AK731" s="24"/>
      <c r="AL731" s="24"/>
      <c r="AM731" s="24"/>
    </row>
    <row r="732" spans="1:39" hidden="1" x14ac:dyDescent="0.25">
      <c r="A732" s="34">
        <v>80537785</v>
      </c>
      <c r="B732" s="33">
        <v>1250254417</v>
      </c>
      <c r="C732" s="33" t="s">
        <v>588</v>
      </c>
      <c r="D732" s="15">
        <f>VLOOKUP(C732,[1]CC!D$3:P$20,12,0)</f>
        <v>44639</v>
      </c>
      <c r="E732" s="16" t="str">
        <f>VLOOKUP(A732,[2]ImportationMaterialProgrammingE!B$3:C$1048576,2,0)</f>
        <v xml:space="preserve">540202372 </v>
      </c>
      <c r="F732" s="40">
        <v>540202372</v>
      </c>
      <c r="I732" s="17" t="e">
        <f>#N/A</f>
        <v>#N/A</v>
      </c>
      <c r="J732" s="15" t="str">
        <f>IF(VLOOKUP(A732,[2]ImportationMaterialProgrammingE!B$4:U$1048576,20,0)=0,"",VLOOKUP(A732,[2]ImportationMaterialProgrammingE!B$4:U$1048576,20,0))</f>
        <v>30/03/2022</v>
      </c>
      <c r="K732" s="15" t="s">
        <v>633</v>
      </c>
      <c r="L732" s="15" t="str">
        <f>IF(VLOOKUP(A732,[2]ImportationMaterialProgrammingE!B$3:Y$1048576,24,0)&lt;&gt;"","Sim","Não")</f>
        <v>Não</v>
      </c>
      <c r="M732" s="15" t="str">
        <f>IF(VLOOKUP(A732,[2]ImportationMaterialProgrammingE!B:X,23,0)="DTA TRANSP",VLOOKUP(A732,[2]ImportationMaterialProgrammingE!B:V,21,0),"")</f>
        <v/>
      </c>
      <c r="N732" s="15" t="str">
        <f>IF(VLOOKUP(A732,[2]ImportationMaterialProgrammingE!B:Y,24,0)=0,"",VLOOKUP(A732,[2]ImportationMaterialProgrammingE!B:Y,24,0))</f>
        <v/>
      </c>
      <c r="P732" s="3" t="e">
        <f>#N/A</f>
        <v>#N/A</v>
      </c>
      <c r="S732" s="16" t="str">
        <f>VLOOKUP(A732,[2]ImportationMaterialProgrammingE!B:AN,39,0)</f>
        <v xml:space="preserve">          </v>
      </c>
      <c r="T732" s="22" t="str">
        <f>VLOOKUP(F732,[3]Relatório!$A$1:$AK$65536,29,0)</f>
        <v/>
      </c>
      <c r="U732" s="22" t="s">
        <v>587</v>
      </c>
      <c r="V732" s="17" t="str">
        <f>VLOOKUP(A732,[2]ImportationMaterialProgrammingE!B:F,5,0)</f>
        <v/>
      </c>
      <c r="W732" s="22" t="str">
        <f>VLOOKUP(F732,[3]Relatório!$A$1:$AK$65536,33,0)</f>
        <v/>
      </c>
      <c r="X732" s="1" t="s">
        <v>587</v>
      </c>
      <c r="Y732" s="18" t="e">
        <f>#N/A</f>
        <v>#N/A</v>
      </c>
      <c r="AB732" s="15" t="str">
        <f>VLOOKUP(A732,[2]ImportationMaterialProgrammingE!B:X,23,0)</f>
        <v>SBL</v>
      </c>
      <c r="AC732" s="1" t="str">
        <f>IF(AB732="DTA TRANSP","",VLOOKUP(A732,[2]ImportationMaterialProgrammingE!$B:$V,21,0))</f>
        <v/>
      </c>
      <c r="AD732" s="1" t="s">
        <v>587</v>
      </c>
      <c r="AE732" s="1" t="e">
        <f>#N/A</f>
        <v>#N/A</v>
      </c>
      <c r="AF732" s="22" t="str">
        <f>VLOOKUP(F732,[3]Relatório!$A$1:$AK$65536,36,0)</f>
        <v/>
      </c>
      <c r="AG732" s="32" t="s">
        <v>587</v>
      </c>
      <c r="AJ732" s="24"/>
      <c r="AK732" s="24"/>
      <c r="AL732" s="24"/>
      <c r="AM732" s="24"/>
    </row>
    <row r="733" spans="1:39" hidden="1" x14ac:dyDescent="0.25">
      <c r="A733" s="34">
        <v>80537786</v>
      </c>
      <c r="B733" s="33">
        <v>1250254418</v>
      </c>
      <c r="C733" s="33" t="s">
        <v>588</v>
      </c>
      <c r="D733" s="15">
        <f>VLOOKUP(C733,[1]CC!D$3:P$20,12,0)</f>
        <v>44639</v>
      </c>
      <c r="E733" s="16" t="str">
        <f>VLOOKUP(A733,[2]ImportationMaterialProgrammingE!B$3:C$1048576,2,0)</f>
        <v xml:space="preserve">540202374 </v>
      </c>
      <c r="F733" s="40">
        <v>540202374</v>
      </c>
      <c r="I733" s="17" t="e">
        <f>#N/A</f>
        <v>#N/A</v>
      </c>
      <c r="J733" s="15" t="str">
        <f>IF(VLOOKUP(A733,[2]ImportationMaterialProgrammingE!B$4:U$1048576,20,0)=0,"",VLOOKUP(A733,[2]ImportationMaterialProgrammingE!B$4:U$1048576,20,0))</f>
        <v/>
      </c>
      <c r="K733" s="15" t="s">
        <v>587</v>
      </c>
      <c r="L733" s="15" t="str">
        <f>IF(VLOOKUP(A733,[2]ImportationMaterialProgrammingE!B$3:Y$1048576,24,0)&lt;&gt;"","Sim","Não")</f>
        <v>Não</v>
      </c>
      <c r="M733" s="15" t="str">
        <f>IF(VLOOKUP(A733,[2]ImportationMaterialProgrammingE!B:X,23,0)="DTA TRANSP",VLOOKUP(A733,[2]ImportationMaterialProgrammingE!B:V,21,0),"")</f>
        <v/>
      </c>
      <c r="N733" s="15" t="str">
        <f>IF(VLOOKUP(A733,[2]ImportationMaterialProgrammingE!B:Y,24,0)=0,"",VLOOKUP(A733,[2]ImportationMaterialProgrammingE!B:Y,24,0))</f>
        <v/>
      </c>
      <c r="P733" s="3" t="e">
        <f>#N/A</f>
        <v>#N/A</v>
      </c>
      <c r="S733" s="16" t="str">
        <f>VLOOKUP(A733,[2]ImportationMaterialProgrammingE!B:AN,39,0)</f>
        <v xml:space="preserve">          </v>
      </c>
      <c r="T733" s="22" t="str">
        <f>VLOOKUP(F733,[3]Relatório!$A$1:$AK$65536,29,0)</f>
        <v/>
      </c>
      <c r="U733" s="22" t="s">
        <v>587</v>
      </c>
      <c r="V733" s="17" t="str">
        <f>VLOOKUP(A733,[2]ImportationMaterialProgrammingE!B:F,5,0)</f>
        <v/>
      </c>
      <c r="W733" s="22" t="str">
        <f>VLOOKUP(F733,[3]Relatório!$A$1:$AK$65536,33,0)</f>
        <v/>
      </c>
      <c r="X733" s="1" t="s">
        <v>587</v>
      </c>
      <c r="Y733" s="18" t="e">
        <f>#N/A</f>
        <v>#N/A</v>
      </c>
      <c r="AB733" s="15" t="str">
        <f>VLOOKUP(A733,[2]ImportationMaterialProgrammingE!B:X,23,0)</f>
        <v/>
      </c>
      <c r="AC733" s="1" t="str">
        <f>IF(AB733="DTA TRANSP","",VLOOKUP(A733,[2]ImportationMaterialProgrammingE!$B:$V,21,0))</f>
        <v/>
      </c>
      <c r="AD733" s="1" t="s">
        <v>587</v>
      </c>
      <c r="AE733" s="1" t="e">
        <f>#N/A</f>
        <v>#N/A</v>
      </c>
      <c r="AF733" s="22" t="str">
        <f>VLOOKUP(F733,[3]Relatório!$A$1:$AK$65536,36,0)</f>
        <v/>
      </c>
      <c r="AG733" s="32" t="s">
        <v>587</v>
      </c>
      <c r="AJ733" s="24"/>
      <c r="AK733" s="24"/>
      <c r="AL733" s="24"/>
      <c r="AM733" s="24"/>
    </row>
    <row r="734" spans="1:39" hidden="1" x14ac:dyDescent="0.25">
      <c r="A734" s="34">
        <v>80537793</v>
      </c>
      <c r="B734" s="33">
        <v>1250254420</v>
      </c>
      <c r="C734" s="33" t="s">
        <v>588</v>
      </c>
      <c r="D734" s="15">
        <f>VLOOKUP(C734,[1]CC!D$3:P$20,12,0)</f>
        <v>44639</v>
      </c>
      <c r="E734" s="16" t="str">
        <f>VLOOKUP(A734,[2]ImportationMaterialProgrammingE!B$3:C$1048576,2,0)</f>
        <v xml:space="preserve">540202375 </v>
      </c>
      <c r="F734" s="40">
        <v>540202375</v>
      </c>
      <c r="I734" s="17" t="e">
        <f>#N/A</f>
        <v>#N/A</v>
      </c>
      <c r="J734" s="15" t="str">
        <f>IF(VLOOKUP(A734,[2]ImportationMaterialProgrammingE!B$4:U$1048576,20,0)=0,"",VLOOKUP(A734,[2]ImportationMaterialProgrammingE!B$4:U$1048576,20,0))</f>
        <v/>
      </c>
      <c r="K734" s="15" t="s">
        <v>587</v>
      </c>
      <c r="L734" s="15" t="str">
        <f>IF(VLOOKUP(A734,[2]ImportationMaterialProgrammingE!B$3:Y$1048576,24,0)&lt;&gt;"","Sim","Não")</f>
        <v>Não</v>
      </c>
      <c r="M734" s="15" t="str">
        <f>IF(VLOOKUP(A734,[2]ImportationMaterialProgrammingE!B:X,23,0)="DTA TRANSP",VLOOKUP(A734,[2]ImportationMaterialProgrammingE!B:V,21,0),"")</f>
        <v/>
      </c>
      <c r="N734" s="15" t="str">
        <f>IF(VLOOKUP(A734,[2]ImportationMaterialProgrammingE!B:Y,24,0)=0,"",VLOOKUP(A734,[2]ImportationMaterialProgrammingE!B:Y,24,0))</f>
        <v/>
      </c>
      <c r="P734" s="3" t="e">
        <f>#N/A</f>
        <v>#N/A</v>
      </c>
      <c r="S734" s="16" t="str">
        <f>VLOOKUP(A734,[2]ImportationMaterialProgrammingE!B:AN,39,0)</f>
        <v xml:space="preserve">          </v>
      </c>
      <c r="T734" s="22" t="str">
        <f>VLOOKUP(F734,[3]Relatório!$A$1:$AK$65536,29,0)</f>
        <v/>
      </c>
      <c r="U734" s="22" t="s">
        <v>587</v>
      </c>
      <c r="V734" s="17" t="str">
        <f>VLOOKUP(A734,[2]ImportationMaterialProgrammingE!B:F,5,0)</f>
        <v/>
      </c>
      <c r="W734" s="22" t="str">
        <f>VLOOKUP(F734,[3]Relatório!$A$1:$AK$65536,33,0)</f>
        <v/>
      </c>
      <c r="X734" s="1" t="s">
        <v>587</v>
      </c>
      <c r="Y734" s="18" t="e">
        <f>#N/A</f>
        <v>#N/A</v>
      </c>
      <c r="AB734" s="15" t="str">
        <f>VLOOKUP(A734,[2]ImportationMaterialProgrammingE!B:X,23,0)</f>
        <v>SBL</v>
      </c>
      <c r="AC734" s="1" t="str">
        <f>IF(AB734="DTA TRANSP","",VLOOKUP(A734,[2]ImportationMaterialProgrammingE!$B:$V,21,0))</f>
        <v/>
      </c>
      <c r="AD734" s="1" t="s">
        <v>587</v>
      </c>
      <c r="AE734" s="1" t="e">
        <f>#N/A</f>
        <v>#N/A</v>
      </c>
      <c r="AF734" s="22" t="str">
        <f>VLOOKUP(F734,[3]Relatório!$A$1:$AK$65536,36,0)</f>
        <v/>
      </c>
      <c r="AG734" s="32" t="s">
        <v>587</v>
      </c>
      <c r="AJ734" s="24"/>
      <c r="AK734" s="24"/>
      <c r="AL734" s="24"/>
      <c r="AM734" s="24"/>
    </row>
    <row r="735" spans="1:39" hidden="1" x14ac:dyDescent="0.25">
      <c r="A735" s="34">
        <v>80537794</v>
      </c>
      <c r="B735" s="33">
        <v>1250254421</v>
      </c>
      <c r="C735" s="33" t="s">
        <v>588</v>
      </c>
      <c r="D735" s="15">
        <f>VLOOKUP(C735,[1]CC!D$3:P$20,12,0)</f>
        <v>44639</v>
      </c>
      <c r="E735" s="16" t="str">
        <f>VLOOKUP(A735,[2]ImportationMaterialProgrammingE!B$3:C$1048576,2,0)</f>
        <v xml:space="preserve">540202386 </v>
      </c>
      <c r="F735" s="40">
        <v>540202386</v>
      </c>
      <c r="I735" s="17" t="e">
        <f>#N/A</f>
        <v>#N/A</v>
      </c>
      <c r="J735" s="15" t="str">
        <f>IF(VLOOKUP(A735,[2]ImportationMaterialProgrammingE!B$4:U$1048576,20,0)=0,"",VLOOKUP(A735,[2]ImportationMaterialProgrammingE!B$4:U$1048576,20,0))</f>
        <v/>
      </c>
      <c r="K735" s="15" t="s">
        <v>587</v>
      </c>
      <c r="L735" s="15" t="str">
        <f>IF(VLOOKUP(A735,[2]ImportationMaterialProgrammingE!B$3:Y$1048576,24,0)&lt;&gt;"","Sim","Não")</f>
        <v>Não</v>
      </c>
      <c r="M735" s="15" t="str">
        <f>IF(VLOOKUP(A735,[2]ImportationMaterialProgrammingE!B:X,23,0)="DTA TRANSP",VLOOKUP(A735,[2]ImportationMaterialProgrammingE!B:V,21,0),"")</f>
        <v/>
      </c>
      <c r="N735" s="15" t="str">
        <f>IF(VLOOKUP(A735,[2]ImportationMaterialProgrammingE!B:Y,24,0)=0,"",VLOOKUP(A735,[2]ImportationMaterialProgrammingE!B:Y,24,0))</f>
        <v/>
      </c>
      <c r="P735" s="3" t="e">
        <f>#N/A</f>
        <v>#N/A</v>
      </c>
      <c r="S735" s="16" t="str">
        <f>VLOOKUP(A735,[2]ImportationMaterialProgrammingE!B:AN,39,0)</f>
        <v xml:space="preserve">          </v>
      </c>
      <c r="T735" s="22" t="str">
        <f>VLOOKUP(F735,[3]Relatório!$A$1:$AK$65536,29,0)</f>
        <v/>
      </c>
      <c r="U735" s="22" t="s">
        <v>587</v>
      </c>
      <c r="V735" s="17" t="str">
        <f>VLOOKUP(A735,[2]ImportationMaterialProgrammingE!B:F,5,0)</f>
        <v/>
      </c>
      <c r="W735" s="22" t="str">
        <f>VLOOKUP(F735,[3]Relatório!$A$1:$AK$65536,33,0)</f>
        <v/>
      </c>
      <c r="X735" s="1" t="s">
        <v>587</v>
      </c>
      <c r="Y735" s="18" t="e">
        <f>#N/A</f>
        <v>#N/A</v>
      </c>
      <c r="AB735" s="15" t="str">
        <f>VLOOKUP(A735,[2]ImportationMaterialProgrammingE!B:X,23,0)</f>
        <v/>
      </c>
      <c r="AC735" s="1" t="str">
        <f>IF(AB735="DTA TRANSP","",VLOOKUP(A735,[2]ImportationMaterialProgrammingE!$B:$V,21,0))</f>
        <v/>
      </c>
      <c r="AD735" s="1" t="s">
        <v>587</v>
      </c>
      <c r="AE735" s="1" t="e">
        <f>#N/A</f>
        <v>#N/A</v>
      </c>
      <c r="AF735" s="22" t="str">
        <f>VLOOKUP(F735,[3]Relatório!$A$1:$AK$65536,36,0)</f>
        <v/>
      </c>
      <c r="AG735" s="32" t="s">
        <v>587</v>
      </c>
      <c r="AJ735" s="24"/>
      <c r="AK735" s="24"/>
      <c r="AL735" s="24"/>
      <c r="AM735" s="24"/>
    </row>
    <row r="736" spans="1:39" x14ac:dyDescent="0.25">
      <c r="A736" s="34">
        <v>80537806</v>
      </c>
      <c r="B736" s="33">
        <v>1250254422</v>
      </c>
      <c r="C736" s="33" t="s">
        <v>588</v>
      </c>
      <c r="D736" s="15">
        <f>VLOOKUP(C736,[1]CC!D$3:P$20,12,0)</f>
        <v>44639</v>
      </c>
      <c r="E736" s="16" t="str">
        <f>VLOOKUP(A736,[2]ImportationMaterialProgrammingE!B$3:C$1048576,2,0)</f>
        <v xml:space="preserve">540202401 </v>
      </c>
      <c r="F736" s="40">
        <v>540202401</v>
      </c>
      <c r="I736" s="17" t="e">
        <f>#N/A</f>
        <v>#N/A</v>
      </c>
      <c r="J736" s="15" t="str">
        <f>IF(VLOOKUP(A736,[2]ImportationMaterialProgrammingE!B$4:U$1048576,20,0)=0,"",VLOOKUP(A736,[2]ImportationMaterialProgrammingE!B$4:U$1048576,20,0))</f>
        <v>22/03/2022</v>
      </c>
      <c r="K736" s="15" t="s">
        <v>605</v>
      </c>
      <c r="L736" s="15" t="str">
        <f>IF(VLOOKUP(A736,[2]ImportationMaterialProgrammingE!B$3:Y$1048576,24,0)&lt;&gt;"","Sim","Não")</f>
        <v>Não</v>
      </c>
      <c r="M736" s="15" t="str">
        <f>IF(VLOOKUP(A736,[2]ImportationMaterialProgrammingE!B:X,23,0)="DTA TRANSP",VLOOKUP(A736,[2]ImportationMaterialProgrammingE!B:V,21,0),"")</f>
        <v/>
      </c>
      <c r="N736" s="15" t="str">
        <f>IF(VLOOKUP(A736,[2]ImportationMaterialProgrammingE!B:Y,24,0)=0,"",VLOOKUP(A736,[2]ImportationMaterialProgrammingE!B:Y,24,0))</f>
        <v/>
      </c>
      <c r="P736" s="3" t="e">
        <f>#N/A</f>
        <v>#N/A</v>
      </c>
      <c r="S736" s="16" t="str">
        <f>VLOOKUP(A736,[2]ImportationMaterialProgrammingE!B:AN,39,0)</f>
        <v xml:space="preserve">          </v>
      </c>
      <c r="T736" s="22">
        <f>VLOOKUP(F736,[3]Relatório!$A$1:$AK$65536,29,0)</f>
        <v>44641</v>
      </c>
      <c r="U736" s="22">
        <v>44641</v>
      </c>
      <c r="V736" s="17" t="str">
        <f>VLOOKUP(A736,[2]ImportationMaterialProgrammingE!B:F,5,0)</f>
        <v/>
      </c>
      <c r="W736" s="22">
        <f>VLOOKUP(F736,[3]Relatório!$A$1:$AK$65536,33,0)</f>
        <v>44642</v>
      </c>
      <c r="X736" s="1">
        <v>44642</v>
      </c>
      <c r="Y736" s="18" t="e">
        <f>#N/A</f>
        <v>#N/A</v>
      </c>
      <c r="AB736" s="15" t="str">
        <f>VLOOKUP(A736,[2]ImportationMaterialProgrammingE!B:X,23,0)</f>
        <v/>
      </c>
      <c r="AC736" s="1" t="str">
        <f>IF(AB736="DTA TRANSP","",VLOOKUP(A736,[2]ImportationMaterialProgrammingE!$B:$V,21,0))</f>
        <v/>
      </c>
      <c r="AD736" s="1" t="s">
        <v>587</v>
      </c>
      <c r="AE736" s="1" t="e">
        <f>#N/A</f>
        <v>#N/A</v>
      </c>
      <c r="AF736" s="22">
        <f>VLOOKUP(F736,[3]Relatório!$A$1:$AK$65536,36,0)</f>
        <v>44642</v>
      </c>
      <c r="AG736" s="32">
        <v>44642</v>
      </c>
      <c r="AJ736" s="24"/>
      <c r="AK736" s="24"/>
      <c r="AL736" s="24"/>
      <c r="AM736" s="24"/>
    </row>
    <row r="737" spans="1:39" x14ac:dyDescent="0.25">
      <c r="A737" s="34">
        <v>80537812</v>
      </c>
      <c r="B737" s="33">
        <v>1250254424</v>
      </c>
      <c r="C737" s="33" t="s">
        <v>588</v>
      </c>
      <c r="D737" s="15">
        <f>VLOOKUP(C737,[1]CC!D$3:P$20,12,0)</f>
        <v>44639</v>
      </c>
      <c r="E737" s="16" t="str">
        <f>VLOOKUP(A737,[2]ImportationMaterialProgrammingE!B$3:C$1048576,2,0)</f>
        <v xml:space="preserve">540202388 </v>
      </c>
      <c r="F737" s="40">
        <v>540202388</v>
      </c>
      <c r="I737" s="17" t="e">
        <f>#N/A</f>
        <v>#N/A</v>
      </c>
      <c r="J737" s="15" t="str">
        <f>IF(VLOOKUP(A737,[2]ImportationMaterialProgrammingE!B$4:U$1048576,20,0)=0,"",VLOOKUP(A737,[2]ImportationMaterialProgrammingE!B$4:U$1048576,20,0))</f>
        <v>22/03/2022</v>
      </c>
      <c r="K737" s="15" t="s">
        <v>605</v>
      </c>
      <c r="L737" s="15" t="str">
        <f>IF(VLOOKUP(A737,[2]ImportationMaterialProgrammingE!B$3:Y$1048576,24,0)&lt;&gt;"","Sim","Não")</f>
        <v>Não</v>
      </c>
      <c r="M737" s="15" t="str">
        <f>IF(VLOOKUP(A737,[2]ImportationMaterialProgrammingE!B:X,23,0)="DTA TRANSP",VLOOKUP(A737,[2]ImportationMaterialProgrammingE!B:V,21,0),"")</f>
        <v/>
      </c>
      <c r="N737" s="15" t="str">
        <f>IF(VLOOKUP(A737,[2]ImportationMaterialProgrammingE!B:Y,24,0)=0,"",VLOOKUP(A737,[2]ImportationMaterialProgrammingE!B:Y,24,0))</f>
        <v/>
      </c>
      <c r="P737" s="3" t="e">
        <f>#N/A</f>
        <v>#N/A</v>
      </c>
      <c r="S737" s="16" t="str">
        <f>VLOOKUP(A737,[2]ImportationMaterialProgrammingE!B:AN,39,0)</f>
        <v xml:space="preserve">          </v>
      </c>
      <c r="T737" s="22">
        <f>VLOOKUP(F737,[3]Relatório!$A$1:$AK$65536,29,0)</f>
        <v>44642</v>
      </c>
      <c r="U737" s="22">
        <v>44642</v>
      </c>
      <c r="V737" s="17" t="str">
        <f>VLOOKUP(A737,[2]ImportationMaterialProgrammingE!B:F,5,0)</f>
        <v/>
      </c>
      <c r="W737" s="22">
        <f>VLOOKUP(F737,[3]Relatório!$A$1:$AK$65536,33,0)</f>
        <v>44642</v>
      </c>
      <c r="X737" s="1">
        <v>44642</v>
      </c>
      <c r="Y737" s="18" t="e">
        <f>#N/A</f>
        <v>#N/A</v>
      </c>
      <c r="AB737" s="15" t="str">
        <f>VLOOKUP(A737,[2]ImportationMaterialProgrammingE!B:X,23,0)</f>
        <v/>
      </c>
      <c r="AC737" s="1" t="str">
        <f>IF(AB737="DTA TRANSP","",VLOOKUP(A737,[2]ImportationMaterialProgrammingE!$B:$V,21,0))</f>
        <v/>
      </c>
      <c r="AD737" s="1" t="s">
        <v>587</v>
      </c>
      <c r="AE737" s="1" t="e">
        <f>#N/A</f>
        <v>#N/A</v>
      </c>
      <c r="AF737" s="22">
        <f>VLOOKUP(F737,[3]Relatório!$A$1:$AK$65536,36,0)</f>
        <v>44642</v>
      </c>
      <c r="AG737" s="32">
        <v>44642</v>
      </c>
      <c r="AJ737" s="24"/>
      <c r="AK737" s="24"/>
      <c r="AL737" s="24"/>
      <c r="AM737" s="24"/>
    </row>
    <row r="738" spans="1:39" hidden="1" x14ac:dyDescent="0.25">
      <c r="A738" s="34">
        <v>80537820</v>
      </c>
      <c r="B738" s="33">
        <v>1250254423</v>
      </c>
      <c r="C738" s="33" t="s">
        <v>588</v>
      </c>
      <c r="D738" s="15">
        <f>VLOOKUP(C738,[1]CC!D$3:P$20,12,0)</f>
        <v>44639</v>
      </c>
      <c r="E738" s="16" t="str">
        <f>VLOOKUP(A738,[2]ImportationMaterialProgrammingE!B$3:C$1048576,2,0)</f>
        <v xml:space="preserve">540202402 </v>
      </c>
      <c r="F738" s="40">
        <v>540202402</v>
      </c>
      <c r="I738" s="17" t="e">
        <f>#N/A</f>
        <v>#N/A</v>
      </c>
      <c r="J738" s="15" t="str">
        <f>IF(VLOOKUP(A738,[2]ImportationMaterialProgrammingE!B$4:U$1048576,20,0)=0,"",VLOOKUP(A738,[2]ImportationMaterialProgrammingE!B$4:U$1048576,20,0))</f>
        <v>25/03/2022</v>
      </c>
      <c r="K738" s="15" t="s">
        <v>604</v>
      </c>
      <c r="L738" s="15" t="str">
        <f>IF(VLOOKUP(A738,[2]ImportationMaterialProgrammingE!B$3:Y$1048576,24,0)&lt;&gt;"","Sim","Não")</f>
        <v>Não</v>
      </c>
      <c r="M738" s="15" t="str">
        <f>IF(VLOOKUP(A738,[2]ImportationMaterialProgrammingE!B:X,23,0)="DTA TRANSP",VLOOKUP(A738,[2]ImportationMaterialProgrammingE!B:V,21,0),"")</f>
        <v/>
      </c>
      <c r="N738" s="15" t="str">
        <f>IF(VLOOKUP(A738,[2]ImportationMaterialProgrammingE!B:Y,24,0)=0,"",VLOOKUP(A738,[2]ImportationMaterialProgrammingE!B:Y,24,0))</f>
        <v/>
      </c>
      <c r="P738" s="3" t="e">
        <f>#N/A</f>
        <v>#N/A</v>
      </c>
      <c r="S738" s="16" t="str">
        <f>VLOOKUP(A738,[2]ImportationMaterialProgrammingE!B:AN,39,0)</f>
        <v xml:space="preserve">          </v>
      </c>
      <c r="T738" s="22">
        <f>VLOOKUP(F738,[3]Relatório!$A$1:$AK$65536,29,0)</f>
        <v>44642</v>
      </c>
      <c r="U738" s="22">
        <v>44642</v>
      </c>
      <c r="V738" s="17" t="str">
        <f>VLOOKUP(A738,[2]ImportationMaterialProgrammingE!B:F,5,0)</f>
        <v/>
      </c>
      <c r="W738" s="22">
        <f>VLOOKUP(F738,[3]Relatório!$A$1:$AK$65536,33,0)</f>
        <v>44643</v>
      </c>
      <c r="X738" s="1">
        <v>44643</v>
      </c>
      <c r="Y738" s="18" t="e">
        <f>#N/A</f>
        <v>#N/A</v>
      </c>
      <c r="AB738" s="15" t="str">
        <f>VLOOKUP(A738,[2]ImportationMaterialProgrammingE!B:X,23,0)</f>
        <v/>
      </c>
      <c r="AC738" s="1" t="str">
        <f>IF(AB738="DTA TRANSP","",VLOOKUP(A738,[2]ImportationMaterialProgrammingE!$B:$V,21,0))</f>
        <v/>
      </c>
      <c r="AD738" s="1" t="s">
        <v>587</v>
      </c>
      <c r="AE738" s="1" t="e">
        <f>#N/A</f>
        <v>#N/A</v>
      </c>
      <c r="AF738" s="22" t="str">
        <f>VLOOKUP(F738,[3]Relatório!$A$1:$AK$65536,36,0)</f>
        <v/>
      </c>
      <c r="AG738" s="32" t="s">
        <v>587</v>
      </c>
      <c r="AJ738" s="24"/>
      <c r="AK738" s="24"/>
      <c r="AL738" s="24"/>
      <c r="AM738" s="24"/>
    </row>
    <row r="739" spans="1:39" x14ac:dyDescent="0.25">
      <c r="AJ739" s="24"/>
      <c r="AK739" s="24"/>
      <c r="AL739" s="24"/>
      <c r="AM739" s="24"/>
    </row>
    <row r="740" spans="1:39" x14ac:dyDescent="0.25">
      <c r="AJ740" s="24"/>
      <c r="AK740" s="24"/>
      <c r="AL740" s="24"/>
      <c r="AM740" s="24"/>
    </row>
    <row r="741" spans="1:39" x14ac:dyDescent="0.25">
      <c r="AJ741" s="24"/>
      <c r="AK741" s="24"/>
      <c r="AL741" s="24"/>
      <c r="AM741" s="24"/>
    </row>
    <row r="742" spans="1:39" x14ac:dyDescent="0.25">
      <c r="AJ742" s="24"/>
      <c r="AK742" s="24"/>
      <c r="AL742" s="24"/>
      <c r="AM742" s="24"/>
    </row>
    <row r="743" spans="1:39" x14ac:dyDescent="0.25">
      <c r="AJ743" s="24"/>
      <c r="AK743" s="24"/>
      <c r="AL743" s="24"/>
      <c r="AM743" s="24"/>
    </row>
    <row r="744" spans="1:39" x14ac:dyDescent="0.25">
      <c r="AJ744" s="24"/>
      <c r="AK744" s="24"/>
      <c r="AL744" s="24"/>
      <c r="AM744" s="24"/>
    </row>
    <row r="745" spans="1:39" x14ac:dyDescent="0.25">
      <c r="AJ745" s="24"/>
      <c r="AK745" s="24"/>
      <c r="AL745" s="24"/>
      <c r="AM745" s="24"/>
    </row>
    <row r="746" spans="1:39" x14ac:dyDescent="0.25">
      <c r="AJ746" s="24"/>
      <c r="AK746" s="24"/>
      <c r="AL746" s="24"/>
      <c r="AM746" s="24"/>
    </row>
    <row r="747" spans="1:39" x14ac:dyDescent="0.25">
      <c r="AJ747" s="24"/>
      <c r="AK747" s="24"/>
      <c r="AL747" s="24"/>
      <c r="AM747" s="24"/>
    </row>
    <row r="748" spans="1:39" x14ac:dyDescent="0.25">
      <c r="AJ748" s="24"/>
      <c r="AK748" s="24"/>
      <c r="AL748" s="24"/>
      <c r="AM748" s="24"/>
    </row>
    <row r="749" spans="1:39" x14ac:dyDescent="0.25">
      <c r="AJ749" s="24"/>
      <c r="AK749" s="24"/>
      <c r="AL749" s="24"/>
      <c r="AM749" s="24"/>
    </row>
    <row r="750" spans="1:39" x14ac:dyDescent="0.25">
      <c r="AJ750" s="24"/>
      <c r="AK750" s="24"/>
      <c r="AL750" s="24"/>
      <c r="AM750" s="24"/>
    </row>
    <row r="751" spans="1:39" x14ac:dyDescent="0.25">
      <c r="AJ751" s="24"/>
      <c r="AK751" s="24"/>
      <c r="AL751" s="24"/>
      <c r="AM751" s="24"/>
    </row>
    <row r="752" spans="1:39" x14ac:dyDescent="0.25">
      <c r="AJ752" s="24"/>
      <c r="AK752" s="24"/>
      <c r="AL752" s="24"/>
      <c r="AM752" s="24"/>
    </row>
    <row r="753" spans="36:39" x14ac:dyDescent="0.25">
      <c r="AJ753" s="24"/>
      <c r="AK753" s="24"/>
      <c r="AL753" s="24"/>
      <c r="AM753" s="24"/>
    </row>
    <row r="754" spans="36:39" x14ac:dyDescent="0.25">
      <c r="AJ754" s="24"/>
      <c r="AK754" s="24"/>
      <c r="AL754" s="24"/>
      <c r="AM754" s="24"/>
    </row>
    <row r="755" spans="36:39" x14ac:dyDescent="0.25">
      <c r="AJ755" s="24"/>
      <c r="AK755" s="24"/>
      <c r="AL755" s="24"/>
      <c r="AM755" s="24"/>
    </row>
    <row r="756" spans="36:39" x14ac:dyDescent="0.25">
      <c r="AJ756" s="24"/>
      <c r="AK756" s="24"/>
      <c r="AL756" s="24"/>
      <c r="AM756" s="24"/>
    </row>
    <row r="757" spans="36:39" x14ac:dyDescent="0.25">
      <c r="AJ757" s="24"/>
      <c r="AK757" s="24"/>
      <c r="AL757" s="24"/>
      <c r="AM757" s="24"/>
    </row>
    <row r="758" spans="36:39" x14ac:dyDescent="0.25">
      <c r="AJ758" s="24"/>
      <c r="AK758" s="24"/>
      <c r="AL758" s="24"/>
      <c r="AM758" s="24"/>
    </row>
    <row r="759" spans="36:39" x14ac:dyDescent="0.25">
      <c r="AJ759" s="24"/>
      <c r="AK759" s="24"/>
      <c r="AL759" s="24"/>
      <c r="AM759" s="24"/>
    </row>
    <row r="760" spans="36:39" x14ac:dyDescent="0.25">
      <c r="AJ760" s="24"/>
      <c r="AK760" s="24"/>
      <c r="AL760" s="24"/>
      <c r="AM760" s="24"/>
    </row>
    <row r="761" spans="36:39" x14ac:dyDescent="0.25">
      <c r="AJ761" s="24"/>
      <c r="AK761" s="24"/>
      <c r="AL761" s="24"/>
      <c r="AM761" s="24"/>
    </row>
    <row r="762" spans="36:39" x14ac:dyDescent="0.25">
      <c r="AJ762" s="24"/>
      <c r="AK762" s="24"/>
      <c r="AL762" s="24"/>
      <c r="AM762" s="24"/>
    </row>
    <row r="763" spans="36:39" x14ac:dyDescent="0.25">
      <c r="AJ763" s="24"/>
      <c r="AK763" s="24"/>
      <c r="AL763" s="24"/>
      <c r="AM763" s="24"/>
    </row>
    <row r="764" spans="36:39" x14ac:dyDescent="0.25">
      <c r="AJ764" s="24"/>
      <c r="AK764" s="24"/>
      <c r="AL764" s="24"/>
      <c r="AM764" s="24"/>
    </row>
    <row r="765" spans="36:39" x14ac:dyDescent="0.25">
      <c r="AJ765" s="24"/>
      <c r="AK765" s="24"/>
      <c r="AL765" s="24"/>
      <c r="AM765" s="24"/>
    </row>
    <row r="766" spans="36:39" x14ac:dyDescent="0.25">
      <c r="AJ766" s="24"/>
      <c r="AK766" s="24"/>
      <c r="AL766" s="24"/>
      <c r="AM766" s="24"/>
    </row>
    <row r="767" spans="36:39" x14ac:dyDescent="0.25">
      <c r="AJ767" s="24"/>
      <c r="AK767" s="24"/>
      <c r="AL767" s="24"/>
      <c r="AM767" s="24"/>
    </row>
    <row r="768" spans="36:39" x14ac:dyDescent="0.25">
      <c r="AJ768" s="24"/>
      <c r="AK768" s="24"/>
      <c r="AL768" s="24"/>
      <c r="AM768" s="24"/>
    </row>
    <row r="769" spans="36:39" x14ac:dyDescent="0.25">
      <c r="AJ769" s="24"/>
      <c r="AK769" s="24"/>
      <c r="AL769" s="24"/>
      <c r="AM769" s="24"/>
    </row>
    <row r="770" spans="36:39" x14ac:dyDescent="0.25">
      <c r="AJ770" s="24"/>
      <c r="AK770" s="24"/>
      <c r="AL770" s="24"/>
      <c r="AM770" s="24"/>
    </row>
    <row r="771" spans="36:39" x14ac:dyDescent="0.25">
      <c r="AJ771" s="24"/>
      <c r="AK771" s="24"/>
      <c r="AL771" s="24"/>
      <c r="AM771" s="24"/>
    </row>
    <row r="772" spans="36:39" x14ac:dyDescent="0.25">
      <c r="AJ772" s="24"/>
      <c r="AK772" s="24"/>
      <c r="AL772" s="24"/>
      <c r="AM772" s="24"/>
    </row>
    <row r="773" spans="36:39" x14ac:dyDescent="0.25">
      <c r="AJ773" s="24"/>
      <c r="AK773" s="24"/>
      <c r="AL773" s="24"/>
      <c r="AM773" s="24"/>
    </row>
    <row r="774" spans="36:39" x14ac:dyDescent="0.25">
      <c r="AJ774" s="24"/>
      <c r="AK774" s="24"/>
      <c r="AL774" s="24"/>
      <c r="AM774" s="24"/>
    </row>
    <row r="775" spans="36:39" x14ac:dyDescent="0.25">
      <c r="AJ775" s="24"/>
      <c r="AK775" s="24"/>
      <c r="AL775" s="24"/>
      <c r="AM775" s="24"/>
    </row>
    <row r="776" spans="36:39" x14ac:dyDescent="0.25">
      <c r="AJ776" s="24"/>
      <c r="AK776" s="24"/>
      <c r="AL776" s="24"/>
      <c r="AM776" s="24"/>
    </row>
    <row r="777" spans="36:39" x14ac:dyDescent="0.25">
      <c r="AJ777" s="24"/>
      <c r="AK777" s="24"/>
      <c r="AL777" s="24"/>
      <c r="AM777" s="24"/>
    </row>
    <row r="778" spans="36:39" x14ac:dyDescent="0.25">
      <c r="AJ778" s="24"/>
      <c r="AK778" s="24"/>
      <c r="AL778" s="24"/>
      <c r="AM778" s="24"/>
    </row>
    <row r="779" spans="36:39" x14ac:dyDescent="0.25">
      <c r="AJ779" s="24"/>
      <c r="AK779" s="24"/>
      <c r="AL779" s="24"/>
      <c r="AM779" s="24"/>
    </row>
    <row r="780" spans="36:39" x14ac:dyDescent="0.25">
      <c r="AJ780" s="24"/>
      <c r="AK780" s="24"/>
      <c r="AL780" s="24"/>
      <c r="AM780" s="24"/>
    </row>
    <row r="781" spans="36:39" x14ac:dyDescent="0.25">
      <c r="AJ781" s="24"/>
      <c r="AK781" s="24"/>
      <c r="AL781" s="24"/>
      <c r="AM781" s="24"/>
    </row>
    <row r="782" spans="36:39" x14ac:dyDescent="0.25">
      <c r="AJ782" s="24"/>
      <c r="AK782" s="24"/>
      <c r="AL782" s="24"/>
      <c r="AM782" s="24"/>
    </row>
    <row r="783" spans="36:39" x14ac:dyDescent="0.25">
      <c r="AJ783" s="24"/>
      <c r="AK783" s="24"/>
      <c r="AL783" s="24"/>
      <c r="AM783" s="24"/>
    </row>
    <row r="784" spans="36:39" x14ac:dyDescent="0.25">
      <c r="AJ784" s="24"/>
      <c r="AK784" s="24"/>
      <c r="AL784" s="24"/>
      <c r="AM784" s="24"/>
    </row>
    <row r="785" spans="36:39" x14ac:dyDescent="0.25">
      <c r="AJ785" s="24"/>
      <c r="AK785" s="24"/>
      <c r="AL785" s="24"/>
      <c r="AM785" s="24"/>
    </row>
    <row r="786" spans="36:39" x14ac:dyDescent="0.25">
      <c r="AJ786" s="24"/>
      <c r="AK786" s="24"/>
      <c r="AL786" s="24"/>
      <c r="AM786" s="24"/>
    </row>
    <row r="787" spans="36:39" x14ac:dyDescent="0.25">
      <c r="AJ787" s="24"/>
      <c r="AK787" s="24"/>
      <c r="AL787" s="24"/>
      <c r="AM787" s="24"/>
    </row>
    <row r="788" spans="36:39" x14ac:dyDescent="0.25">
      <c r="AJ788" s="24"/>
      <c r="AK788" s="24"/>
      <c r="AL788" s="24"/>
      <c r="AM788" s="24"/>
    </row>
    <row r="789" spans="36:39" x14ac:dyDescent="0.25">
      <c r="AJ789" s="24"/>
      <c r="AK789" s="24"/>
      <c r="AL789" s="24"/>
      <c r="AM789" s="24"/>
    </row>
    <row r="790" spans="36:39" x14ac:dyDescent="0.25">
      <c r="AJ790" s="24"/>
      <c r="AK790" s="24"/>
      <c r="AL790" s="24"/>
      <c r="AM790" s="24"/>
    </row>
    <row r="791" spans="36:39" x14ac:dyDescent="0.25">
      <c r="AJ791" s="24"/>
      <c r="AK791" s="24"/>
      <c r="AL791" s="24"/>
      <c r="AM791" s="24"/>
    </row>
    <row r="792" spans="36:39" x14ac:dyDescent="0.25">
      <c r="AJ792" s="24"/>
      <c r="AK792" s="24"/>
      <c r="AL792" s="24"/>
      <c r="AM792" s="24"/>
    </row>
    <row r="793" spans="36:39" x14ac:dyDescent="0.25">
      <c r="AJ793" s="24"/>
      <c r="AK793" s="24"/>
      <c r="AL793" s="24"/>
      <c r="AM793" s="24"/>
    </row>
    <row r="794" spans="36:39" x14ac:dyDescent="0.25">
      <c r="AJ794" s="24"/>
      <c r="AK794" s="24"/>
      <c r="AL794" s="24"/>
      <c r="AM794" s="24"/>
    </row>
    <row r="795" spans="36:39" x14ac:dyDescent="0.25">
      <c r="AJ795" s="24"/>
      <c r="AK795" s="24"/>
      <c r="AL795" s="24"/>
      <c r="AM795" s="24"/>
    </row>
    <row r="796" spans="36:39" x14ac:dyDescent="0.25">
      <c r="AJ796" s="24"/>
      <c r="AK796" s="24"/>
      <c r="AL796" s="24"/>
      <c r="AM796" s="24"/>
    </row>
    <row r="797" spans="36:39" x14ac:dyDescent="0.25">
      <c r="AJ797" s="24"/>
      <c r="AK797" s="24"/>
      <c r="AL797" s="24"/>
      <c r="AM797" s="24"/>
    </row>
    <row r="798" spans="36:39" x14ac:dyDescent="0.25">
      <c r="AJ798" s="24"/>
      <c r="AK798" s="24"/>
      <c r="AL798" s="24"/>
      <c r="AM798" s="24"/>
    </row>
    <row r="799" spans="36:39" x14ac:dyDescent="0.25">
      <c r="AJ799" s="24"/>
      <c r="AK799" s="24"/>
      <c r="AL799" s="24"/>
      <c r="AM799" s="24"/>
    </row>
    <row r="800" spans="36:39" x14ac:dyDescent="0.25">
      <c r="AJ800" s="24"/>
      <c r="AK800" s="24"/>
      <c r="AL800" s="24"/>
      <c r="AM800" s="24"/>
    </row>
    <row r="801" spans="36:39" x14ac:dyDescent="0.25">
      <c r="AJ801" s="24"/>
      <c r="AK801" s="24"/>
      <c r="AL801" s="24"/>
      <c r="AM801" s="24"/>
    </row>
    <row r="802" spans="36:39" x14ac:dyDescent="0.25">
      <c r="AJ802" s="24"/>
      <c r="AK802" s="24"/>
      <c r="AL802" s="24"/>
      <c r="AM802" s="24"/>
    </row>
    <row r="803" spans="36:39" x14ac:dyDescent="0.25">
      <c r="AJ803" s="24"/>
      <c r="AK803" s="24"/>
      <c r="AL803" s="24"/>
      <c r="AM803" s="24"/>
    </row>
    <row r="804" spans="36:39" x14ac:dyDescent="0.25">
      <c r="AJ804" s="24"/>
      <c r="AK804" s="24"/>
      <c r="AL804" s="24"/>
      <c r="AM804" s="24"/>
    </row>
    <row r="805" spans="36:39" x14ac:dyDescent="0.25">
      <c r="AJ805" s="24"/>
      <c r="AK805" s="24"/>
      <c r="AL805" s="24"/>
      <c r="AM805" s="24"/>
    </row>
    <row r="806" spans="36:39" x14ac:dyDescent="0.25">
      <c r="AJ806" s="24"/>
      <c r="AK806" s="24"/>
      <c r="AL806" s="24"/>
      <c r="AM806" s="24"/>
    </row>
    <row r="807" spans="36:39" x14ac:dyDescent="0.25">
      <c r="AJ807" s="24"/>
      <c r="AK807" s="24"/>
      <c r="AL807" s="24"/>
      <c r="AM807" s="24"/>
    </row>
    <row r="808" spans="36:39" x14ac:dyDescent="0.25">
      <c r="AJ808" s="24"/>
      <c r="AK808" s="24"/>
      <c r="AL808" s="24"/>
      <c r="AM808" s="24"/>
    </row>
    <row r="809" spans="36:39" x14ac:dyDescent="0.25">
      <c r="AJ809" s="24"/>
      <c r="AK809" s="24"/>
      <c r="AL809" s="24"/>
      <c r="AM809" s="24"/>
    </row>
    <row r="810" spans="36:39" x14ac:dyDescent="0.25">
      <c r="AJ810" s="24"/>
      <c r="AK810" s="24"/>
      <c r="AL810" s="24"/>
      <c r="AM810" s="24"/>
    </row>
    <row r="811" spans="36:39" x14ac:dyDescent="0.25">
      <c r="AJ811" s="24"/>
      <c r="AK811" s="24"/>
      <c r="AL811" s="24"/>
      <c r="AM811" s="24"/>
    </row>
    <row r="812" spans="36:39" x14ac:dyDescent="0.25">
      <c r="AJ812" s="24"/>
      <c r="AK812" s="24"/>
      <c r="AL812" s="24"/>
      <c r="AM812" s="24"/>
    </row>
    <row r="813" spans="36:39" x14ac:dyDescent="0.25">
      <c r="AJ813" s="24"/>
      <c r="AK813" s="24"/>
      <c r="AL813" s="24"/>
      <c r="AM813" s="24"/>
    </row>
    <row r="814" spans="36:39" x14ac:dyDescent="0.25">
      <c r="AJ814" s="24"/>
      <c r="AK814" s="24"/>
      <c r="AL814" s="24"/>
      <c r="AM814" s="24"/>
    </row>
    <row r="815" spans="36:39" x14ac:dyDescent="0.25">
      <c r="AJ815" s="24"/>
      <c r="AK815" s="24"/>
      <c r="AL815" s="24"/>
      <c r="AM815" s="24"/>
    </row>
    <row r="816" spans="36:39" x14ac:dyDescent="0.25">
      <c r="AJ816" s="24"/>
      <c r="AK816" s="24"/>
      <c r="AL816" s="24"/>
      <c r="AM816" s="24"/>
    </row>
    <row r="817" spans="36:39" x14ac:dyDescent="0.25">
      <c r="AJ817" s="24"/>
      <c r="AK817" s="24"/>
      <c r="AL817" s="24"/>
      <c r="AM817" s="24"/>
    </row>
    <row r="818" spans="36:39" x14ac:dyDescent="0.25">
      <c r="AJ818" s="24"/>
      <c r="AK818" s="24"/>
      <c r="AL818" s="24"/>
      <c r="AM818" s="24"/>
    </row>
    <row r="819" spans="36:39" x14ac:dyDescent="0.25">
      <c r="AJ819" s="24"/>
      <c r="AK819" s="24"/>
      <c r="AL819" s="24"/>
      <c r="AM819" s="24"/>
    </row>
    <row r="820" spans="36:39" x14ac:dyDescent="0.25">
      <c r="AJ820" s="24"/>
      <c r="AK820" s="24"/>
      <c r="AL820" s="24"/>
      <c r="AM820" s="24"/>
    </row>
    <row r="821" spans="36:39" x14ac:dyDescent="0.25">
      <c r="AJ821" s="24"/>
      <c r="AK821" s="24"/>
      <c r="AL821" s="24"/>
      <c r="AM821" s="24"/>
    </row>
    <row r="822" spans="36:39" x14ac:dyDescent="0.25">
      <c r="AJ822" s="24"/>
      <c r="AK822" s="24"/>
      <c r="AL822" s="24"/>
      <c r="AM822" s="24"/>
    </row>
    <row r="823" spans="36:39" x14ac:dyDescent="0.25">
      <c r="AJ823" s="24"/>
      <c r="AK823" s="24"/>
      <c r="AL823" s="24"/>
      <c r="AM823" s="24"/>
    </row>
    <row r="824" spans="36:39" x14ac:dyDescent="0.25">
      <c r="AJ824" s="24"/>
      <c r="AK824" s="24"/>
      <c r="AL824" s="24"/>
      <c r="AM824" s="24"/>
    </row>
    <row r="825" spans="36:39" x14ac:dyDescent="0.25">
      <c r="AJ825" s="24"/>
      <c r="AK825" s="24"/>
      <c r="AL825" s="24"/>
      <c r="AM825" s="24"/>
    </row>
    <row r="826" spans="36:39" x14ac:dyDescent="0.25">
      <c r="AJ826" s="24"/>
      <c r="AK826" s="24"/>
      <c r="AL826" s="24"/>
      <c r="AM826" s="24"/>
    </row>
    <row r="827" spans="36:39" x14ac:dyDescent="0.25">
      <c r="AJ827" s="24"/>
      <c r="AK827" s="24"/>
      <c r="AL827" s="24"/>
      <c r="AM827" s="24"/>
    </row>
    <row r="828" spans="36:39" x14ac:dyDescent="0.25">
      <c r="AJ828" s="24"/>
      <c r="AK828" s="24"/>
      <c r="AL828" s="24"/>
      <c r="AM828" s="24"/>
    </row>
    <row r="829" spans="36:39" x14ac:dyDescent="0.25">
      <c r="AJ829" s="24"/>
      <c r="AK829" s="24"/>
      <c r="AL829" s="24"/>
      <c r="AM829" s="24"/>
    </row>
    <row r="830" spans="36:39" x14ac:dyDescent="0.25">
      <c r="AJ830" s="24"/>
      <c r="AK830" s="24"/>
      <c r="AL830" s="24"/>
      <c r="AM830" s="24"/>
    </row>
    <row r="831" spans="36:39" x14ac:dyDescent="0.25">
      <c r="AJ831" s="24"/>
      <c r="AK831" s="24"/>
      <c r="AL831" s="24"/>
      <c r="AM831" s="24"/>
    </row>
    <row r="832" spans="36:39" x14ac:dyDescent="0.25">
      <c r="AJ832" s="24"/>
      <c r="AK832" s="24"/>
      <c r="AL832" s="24"/>
      <c r="AM832" s="24"/>
    </row>
    <row r="833" spans="36:39" x14ac:dyDescent="0.25">
      <c r="AJ833" s="24"/>
      <c r="AK833" s="24"/>
      <c r="AL833" s="24"/>
      <c r="AM833" s="24"/>
    </row>
    <row r="834" spans="36:39" x14ac:dyDescent="0.25">
      <c r="AJ834" s="24"/>
      <c r="AK834" s="24"/>
      <c r="AL834" s="24"/>
      <c r="AM834" s="24"/>
    </row>
    <row r="835" spans="36:39" x14ac:dyDescent="0.25">
      <c r="AJ835" s="24"/>
      <c r="AK835" s="24"/>
      <c r="AL835" s="24"/>
      <c r="AM835" s="24"/>
    </row>
    <row r="836" spans="36:39" x14ac:dyDescent="0.25">
      <c r="AJ836" s="24"/>
      <c r="AK836" s="24"/>
      <c r="AL836" s="24"/>
      <c r="AM836" s="24"/>
    </row>
    <row r="837" spans="36:39" x14ac:dyDescent="0.25">
      <c r="AJ837" s="24"/>
      <c r="AK837" s="24"/>
      <c r="AL837" s="24"/>
      <c r="AM837" s="24"/>
    </row>
    <row r="838" spans="36:39" x14ac:dyDescent="0.25">
      <c r="AJ838" s="24"/>
      <c r="AK838" s="24"/>
      <c r="AL838" s="24"/>
      <c r="AM838" s="24"/>
    </row>
    <row r="839" spans="36:39" x14ac:dyDescent="0.25">
      <c r="AJ839" s="24"/>
      <c r="AK839" s="24"/>
      <c r="AL839" s="24"/>
      <c r="AM839" s="24"/>
    </row>
    <row r="840" spans="36:39" x14ac:dyDescent="0.25">
      <c r="AJ840" s="24"/>
      <c r="AK840" s="24"/>
      <c r="AL840" s="24"/>
      <c r="AM840" s="24"/>
    </row>
    <row r="841" spans="36:39" x14ac:dyDescent="0.25">
      <c r="AJ841" s="24"/>
      <c r="AK841" s="24"/>
      <c r="AL841" s="24"/>
      <c r="AM841" s="24"/>
    </row>
    <row r="842" spans="36:39" x14ac:dyDescent="0.25">
      <c r="AJ842" s="24"/>
      <c r="AK842" s="24"/>
      <c r="AL842" s="24"/>
      <c r="AM842" s="24"/>
    </row>
    <row r="843" spans="36:39" x14ac:dyDescent="0.25">
      <c r="AJ843" s="24"/>
      <c r="AK843" s="24"/>
      <c r="AL843" s="24"/>
      <c r="AM843" s="24"/>
    </row>
    <row r="844" spans="36:39" x14ac:dyDescent="0.25">
      <c r="AJ844" s="24"/>
      <c r="AK844" s="24"/>
      <c r="AL844" s="24"/>
      <c r="AM844" s="24"/>
    </row>
    <row r="845" spans="36:39" x14ac:dyDescent="0.25">
      <c r="AJ845" s="24"/>
      <c r="AK845" s="24"/>
      <c r="AL845" s="24"/>
      <c r="AM845" s="24"/>
    </row>
    <row r="846" spans="36:39" x14ac:dyDescent="0.25">
      <c r="AJ846" s="24"/>
      <c r="AK846" s="24"/>
      <c r="AL846" s="24"/>
      <c r="AM846" s="24"/>
    </row>
    <row r="847" spans="36:39" x14ac:dyDescent="0.25">
      <c r="AJ847" s="24"/>
      <c r="AK847" s="24"/>
      <c r="AL847" s="24"/>
      <c r="AM847" s="24"/>
    </row>
    <row r="848" spans="36:39" x14ac:dyDescent="0.25">
      <c r="AJ848" s="24"/>
      <c r="AK848" s="24"/>
      <c r="AL848" s="24"/>
      <c r="AM848" s="24"/>
    </row>
    <row r="849" spans="36:39" x14ac:dyDescent="0.25">
      <c r="AJ849" s="24"/>
      <c r="AK849" s="24"/>
      <c r="AL849" s="24"/>
      <c r="AM849" s="24"/>
    </row>
    <row r="850" spans="36:39" x14ac:dyDescent="0.25">
      <c r="AJ850" s="24"/>
      <c r="AK850" s="24"/>
      <c r="AL850" s="24"/>
      <c r="AM850" s="24"/>
    </row>
    <row r="851" spans="36:39" x14ac:dyDescent="0.25">
      <c r="AJ851" s="24"/>
      <c r="AK851" s="24"/>
      <c r="AL851" s="24"/>
      <c r="AM851" s="24"/>
    </row>
    <row r="852" spans="36:39" x14ac:dyDescent="0.25">
      <c r="AJ852" s="24"/>
      <c r="AK852" s="24"/>
      <c r="AL852" s="24"/>
      <c r="AM852" s="24"/>
    </row>
    <row r="853" spans="36:39" x14ac:dyDescent="0.25">
      <c r="AJ853" s="24"/>
      <c r="AK853" s="24"/>
      <c r="AL853" s="24"/>
      <c r="AM853" s="24"/>
    </row>
    <row r="854" spans="36:39" x14ac:dyDescent="0.25">
      <c r="AJ854" s="24"/>
      <c r="AK854" s="24"/>
      <c r="AL854" s="24"/>
      <c r="AM854" s="24"/>
    </row>
    <row r="855" spans="36:39" x14ac:dyDescent="0.25">
      <c r="AJ855" s="24"/>
      <c r="AK855" s="24"/>
      <c r="AL855" s="24"/>
      <c r="AM855" s="24"/>
    </row>
    <row r="856" spans="36:39" x14ac:dyDescent="0.25">
      <c r="AJ856" s="24"/>
      <c r="AK856" s="24"/>
      <c r="AL856" s="24"/>
      <c r="AM856" s="24"/>
    </row>
    <row r="857" spans="36:39" x14ac:dyDescent="0.25">
      <c r="AJ857" s="24"/>
      <c r="AK857" s="24"/>
      <c r="AL857" s="24"/>
      <c r="AM857" s="24"/>
    </row>
    <row r="858" spans="36:39" x14ac:dyDescent="0.25">
      <c r="AJ858" s="24"/>
      <c r="AK858" s="24"/>
      <c r="AL858" s="24"/>
      <c r="AM858" s="24"/>
    </row>
    <row r="859" spans="36:39" x14ac:dyDescent="0.25">
      <c r="AJ859" s="24"/>
      <c r="AK859" s="24"/>
      <c r="AL859" s="24"/>
      <c r="AM859" s="24"/>
    </row>
    <row r="860" spans="36:39" x14ac:dyDescent="0.25">
      <c r="AJ860" s="24"/>
      <c r="AK860" s="24"/>
      <c r="AL860" s="24"/>
      <c r="AM860" s="24"/>
    </row>
    <row r="861" spans="36:39" x14ac:dyDescent="0.25">
      <c r="AJ861" s="24"/>
      <c r="AK861" s="24"/>
      <c r="AL861" s="24"/>
      <c r="AM861" s="24"/>
    </row>
    <row r="862" spans="36:39" x14ac:dyDescent="0.25">
      <c r="AJ862" s="24"/>
      <c r="AK862" s="24"/>
      <c r="AL862" s="24"/>
      <c r="AM862" s="24"/>
    </row>
    <row r="863" spans="36:39" x14ac:dyDescent="0.25">
      <c r="AJ863" s="24"/>
      <c r="AK863" s="24"/>
      <c r="AL863" s="24"/>
      <c r="AM863" s="24"/>
    </row>
    <row r="864" spans="36:39" x14ac:dyDescent="0.25">
      <c r="AJ864" s="24"/>
      <c r="AK864" s="24"/>
      <c r="AL864" s="24"/>
      <c r="AM864" s="24"/>
    </row>
    <row r="865" spans="36:39" x14ac:dyDescent="0.25">
      <c r="AJ865" s="24"/>
      <c r="AK865" s="24"/>
      <c r="AL865" s="24"/>
      <c r="AM865" s="24"/>
    </row>
    <row r="866" spans="36:39" x14ac:dyDescent="0.25">
      <c r="AJ866" s="24"/>
      <c r="AK866" s="24"/>
      <c r="AL866" s="24"/>
      <c r="AM866" s="24"/>
    </row>
    <row r="867" spans="36:39" x14ac:dyDescent="0.25">
      <c r="AJ867" s="24"/>
      <c r="AK867" s="24"/>
      <c r="AL867" s="24"/>
      <c r="AM867" s="24"/>
    </row>
    <row r="868" spans="36:39" x14ac:dyDescent="0.25">
      <c r="AJ868" s="24"/>
      <c r="AK868" s="24"/>
      <c r="AL868" s="24"/>
      <c r="AM868" s="24"/>
    </row>
    <row r="869" spans="36:39" x14ac:dyDescent="0.25">
      <c r="AJ869" s="24"/>
      <c r="AK869" s="24"/>
      <c r="AL869" s="24"/>
      <c r="AM869" s="24"/>
    </row>
    <row r="870" spans="36:39" x14ac:dyDescent="0.25">
      <c r="AJ870" s="24"/>
      <c r="AK870" s="24"/>
      <c r="AL870" s="24"/>
      <c r="AM870" s="24"/>
    </row>
    <row r="871" spans="36:39" x14ac:dyDescent="0.25">
      <c r="AJ871" s="24"/>
      <c r="AK871" s="24"/>
      <c r="AL871" s="24"/>
      <c r="AM871" s="24"/>
    </row>
    <row r="872" spans="36:39" x14ac:dyDescent="0.25">
      <c r="AJ872" s="24"/>
      <c r="AK872" s="24"/>
      <c r="AL872" s="24"/>
      <c r="AM872" s="24"/>
    </row>
    <row r="873" spans="36:39" x14ac:dyDescent="0.25">
      <c r="AJ873" s="24"/>
      <c r="AK873" s="24"/>
      <c r="AL873" s="24"/>
      <c r="AM873" s="24"/>
    </row>
  </sheetData>
  <autoFilter ref="A3:AO738" xr:uid="{00000000-0009-0000-0000-000002000000}">
    <filterColumn colId="32">
      <filters>
        <dateGroupItem year="2022" dateTimeGrouping="year"/>
      </filters>
    </filterColumn>
  </autoFilter>
  <conditionalFormatting sqref="O4:O523 O525:O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LEN(TRIM(O4))=0</formula>
    </cfRule>
  </conditionalFormatting>
  <conditionalFormatting sqref="R4:R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V4:V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V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Z499:Z500 Z4:Z400 Z442:Z443 Z451:Z452 Z456:Z458 Z460:Z462 Z464:Z465 Z467 Z472 Z487:Z488 Z490:Z491 Z493:Z494 Z496:Z497 Z504" xr:uid="{00000000-0002-0000-0200-000000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Q4:Q1048576" xr:uid="{00000000-0002-0000-0200-000001000000}">
      <formula1>"Aguardado evidência, Aguardando LOI, Corrigido, Sem Divergência"</formula1>
    </dataValidation>
    <dataValidation type="list" allowBlank="1" showInputMessage="1" showErrorMessage="1" sqref="R4:R1048576" xr:uid="{00000000-0002-0000-0200-000002000000}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N4:AN1048576" xr:uid="{00000000-0002-0000-0200-000003000000}">
      <formula1>"TOC, Mirassol"</formula1>
    </dataValidation>
    <dataValidation type="list" allowBlank="1" showInputMessage="1" showErrorMessage="1" sqref="AO4:AO1048576" xr:uid="{00000000-0002-0000-0200-000004000000}">
      <formula1>"MBB, SBL, WS - Geral, WS - Alfandegado"</formula1>
    </dataValidation>
    <dataValidation type="list" allowBlank="1" showInputMessage="1" showErrorMessage="1" sqref="Z401:Z441 Z444:Z450 Z453:Z455 Z459 Z463 Z466 Z468:Z471 Z473:Z486 Z489 Z492 Z495 Z498 Z501:Z503 Z505:Z1048576" xr:uid="{00000000-0002-0000-0200-000005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H4:AH1048576" xr:uid="{00000000-0002-0000-0200-000006000000}">
      <formula1>"Sim, Não"</formula1>
    </dataValidation>
    <dataValidation type="list" allowBlank="1" showInputMessage="1" showErrorMessage="1" sqref="AA4:AA1048576" xr:uid="{00000000-0002-0000-02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Falta x Programação</vt:lpstr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2022-03-23T18:04:44Z</dcterms:modified>
</cp:coreProperties>
</file>