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cBride/Desktop/BIA630/Week 4/"/>
    </mc:Choice>
  </mc:AlternateContent>
  <xr:revisionPtr revIDLastSave="0" documentId="13_ncr:1_{A7BF9085-6836-F643-AD93-4718AFEEB26F}" xr6:coauthVersionLast="45" xr6:coauthVersionMax="45" xr10:uidLastSave="{00000000-0000-0000-0000-000000000000}"/>
  <bookViews>
    <workbookView xWindow="740" yWindow="1340" windowWidth="28060" windowHeight="15840" activeTab="3" xr2:uid="{00000000-000D-0000-FFFF-FFFF00000000}"/>
  </bookViews>
  <sheets>
    <sheet name="BrianasBreads" sheetId="1" r:id="rId1"/>
    <sheet name="BrianasBreads_ColumnSetup" sheetId="5" r:id="rId2"/>
    <sheet name="AmandasBakery" sheetId="2" r:id="rId3"/>
    <sheet name="ConnorsCoffee" sheetId="3" r:id="rId4"/>
    <sheet name="ESRI_MAPINFO_SHEET" sheetId="4" state="very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4" i="3"/>
  <c r="G15" i="2"/>
  <c r="G14" i="2"/>
  <c r="E14" i="1"/>
  <c r="E13" i="1"/>
  <c r="R14" i="1" l="1"/>
  <c r="R27" i="2"/>
  <c r="R28" i="2"/>
  <c r="R28" i="3" l="1"/>
  <c r="R29" i="3"/>
  <c r="R30" i="3"/>
  <c r="R31" i="3"/>
  <c r="R27" i="3"/>
  <c r="Q31" i="3"/>
  <c r="P31" i="3"/>
  <c r="O31" i="3"/>
  <c r="N31" i="3"/>
  <c r="M31" i="3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Q3" i="3"/>
  <c r="P3" i="3"/>
  <c r="O3" i="3"/>
  <c r="N3" i="3"/>
  <c r="M3" i="3"/>
  <c r="Q2" i="3"/>
  <c r="P2" i="3"/>
  <c r="O2" i="3"/>
  <c r="N2" i="3"/>
  <c r="M2" i="3"/>
  <c r="R15" i="1"/>
  <c r="R29" i="2"/>
  <c r="R30" i="2"/>
  <c r="R31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R16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Q16" i="5" l="1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</calcChain>
</file>

<file path=xl/sharedStrings.xml><?xml version="1.0" encoding="utf-8"?>
<sst xmlns="http://schemas.openxmlformats.org/spreadsheetml/2006/main" count="121" uniqueCount="42">
  <si>
    <t>This industry has three seasons (1) Christmas, (2) Father's Day, (3) All other times</t>
  </si>
  <si>
    <t>Average weekly sales during each of the three seasons during the past 4 years is shown below.</t>
  </si>
  <si>
    <t>Determine a forecast for average weekly sales in year 5 for each of the three seasons.</t>
  </si>
  <si>
    <t>Year</t>
  </si>
  <si>
    <t>Season</t>
  </si>
  <si>
    <t>Average monthly sales during each of the  seasons during the past 5 years is shown below.</t>
  </si>
  <si>
    <t>How many seasons does this product have?</t>
  </si>
  <si>
    <t>How many seasons does this  product have?</t>
  </si>
  <si>
    <t>Time Period index</t>
  </si>
  <si>
    <t>Briana's Breads</t>
  </si>
  <si>
    <t>Connor's Coffee</t>
  </si>
  <si>
    <t>Amanda's Bakery</t>
  </si>
  <si>
    <t>Sales</t>
  </si>
  <si>
    <t>Determine a forecast for average monthly sales in year 6 for each of the seasons.</t>
  </si>
  <si>
    <t>Times Series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</si>
  <si>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</si>
  <si>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</si>
  <si>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</si>
  <si>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</si>
  <si>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</si>
  <si>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</si>
  <si>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</si>
  <si>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</si>
  <si>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</si>
  <si>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</si>
  <si>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</si>
  <si>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</si>
  <si>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</si>
  <si>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</si>
  <si>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</si>
  <si>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</si>
  <si>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</si>
  <si>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</si>
  <si>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</si>
  <si>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</si>
  <si>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</si>
  <si>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</si>
  <si>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</si>
  <si>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</si>
  <si>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Cardinal Conveience Bread Sales</t>
  </si>
  <si>
    <t>Cardinal Convenience Bakery Sales</t>
  </si>
  <si>
    <t>Cardinal Convenience Coffee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</si>
</sst>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164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left"/>
    </xf>
    <xf numFmtId="1" fontId="0" fillId="2" borderId="0" xfId="0" applyNumberFormat="1" applyFill="1"/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BrianasBreads!$R$1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BrianasBreads!$R$2:$R$16</c:f>
              <c:numCache>
                <c:formatCode>_("$"* #,##0_);_("$"* \(#,##0\);_("$"* "-"??_);_(@_)</c:formatCode>
                <c:ptCount val="15"/>
                <c:pt idx="0">
                  <c:v>1856</c:v>
                </c:pt>
                <c:pt idx="1">
                  <c:v>2012</c:v>
                </c:pt>
                <c:pt idx="2">
                  <c:v>985</c:v>
                </c:pt>
                <c:pt idx="3">
                  <c:v>1995</c:v>
                </c:pt>
                <c:pt idx="4">
                  <c:v>2168</c:v>
                </c:pt>
                <c:pt idx="5">
                  <c:v>1072</c:v>
                </c:pt>
                <c:pt idx="6">
                  <c:v>2241</c:v>
                </c:pt>
                <c:pt idx="7">
                  <c:v>2306</c:v>
                </c:pt>
                <c:pt idx="8">
                  <c:v>1105</c:v>
                </c:pt>
                <c:pt idx="9">
                  <c:v>2280</c:v>
                </c:pt>
                <c:pt idx="10">
                  <c:v>2408</c:v>
                </c:pt>
                <c:pt idx="11">
                  <c:v>1120</c:v>
                </c:pt>
                <c:pt idx="12">
                  <c:v>2366.5000000000005</c:v>
                </c:pt>
                <c:pt idx="13">
                  <c:v>2497</c:v>
                </c:pt>
                <c:pt idx="14">
                  <c:v>1344.0000000000002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0-9146-A654-4A3629E8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93311"/>
        <c:axId val="1376596655"/>
      </c:scatterChart>
      <c:valAx>
        <c:axId val="13766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96655"/>
        <c:crosses val="autoZero"/>
        <c:crossBetween val="midCat"/>
      </c:valAx>
      <c:valAx>
        <c:axId val="13765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AmandasBakery!$R$1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AmandasBakery!$R$2:$R$31</c:f>
              <c:numCache>
                <c:formatCode>General</c:formatCode>
                <c:ptCount val="30"/>
                <c:pt idx="0">
                  <c:v>5568</c:v>
                </c:pt>
                <c:pt idx="1">
                  <c:v>1118</c:v>
                </c:pt>
                <c:pt idx="2">
                  <c:v>493</c:v>
                </c:pt>
                <c:pt idx="3">
                  <c:v>16704</c:v>
                </c:pt>
                <c:pt idx="4">
                  <c:v>3343</c:v>
                </c:pt>
                <c:pt idx="5">
                  <c:v>5985</c:v>
                </c:pt>
                <c:pt idx="6">
                  <c:v>1205</c:v>
                </c:pt>
                <c:pt idx="7">
                  <c:v>536</c:v>
                </c:pt>
                <c:pt idx="8">
                  <c:v>17955</c:v>
                </c:pt>
                <c:pt idx="9">
                  <c:v>3595</c:v>
                </c:pt>
                <c:pt idx="10">
                  <c:v>6723</c:v>
                </c:pt>
                <c:pt idx="11">
                  <c:v>1282</c:v>
                </c:pt>
                <c:pt idx="12">
                  <c:v>553</c:v>
                </c:pt>
                <c:pt idx="13">
                  <c:v>20169</c:v>
                </c:pt>
                <c:pt idx="14">
                  <c:v>4003</c:v>
                </c:pt>
                <c:pt idx="15">
                  <c:v>6840</c:v>
                </c:pt>
                <c:pt idx="16">
                  <c:v>1338</c:v>
                </c:pt>
                <c:pt idx="17">
                  <c:v>560</c:v>
                </c:pt>
                <c:pt idx="18">
                  <c:v>20520</c:v>
                </c:pt>
                <c:pt idx="19">
                  <c:v>4089</c:v>
                </c:pt>
                <c:pt idx="20">
                  <c:v>6960</c:v>
                </c:pt>
                <c:pt idx="21">
                  <c:v>1397</c:v>
                </c:pt>
                <c:pt idx="22">
                  <c:v>568</c:v>
                </c:pt>
                <c:pt idx="23">
                  <c:v>20878</c:v>
                </c:pt>
                <c:pt idx="24">
                  <c:v>4177</c:v>
                </c:pt>
                <c:pt idx="25">
                  <c:v>7469.9400000000014</c:v>
                </c:pt>
                <c:pt idx="26">
                  <c:v>2322.7400000000039</c:v>
                </c:pt>
                <c:pt idx="27">
                  <c:v>1596.7399999999998</c:v>
                </c:pt>
                <c:pt idx="28">
                  <c:v>20299.939999999995</c:v>
                </c:pt>
                <c:pt idx="29">
                  <c:v>4896.1400000000012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9-AC4A-BD74-7359D450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82719"/>
        <c:axId val="1375252623"/>
      </c:scatterChart>
      <c:valAx>
        <c:axId val="126518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52623"/>
        <c:crosses val="autoZero"/>
        <c:crossBetween val="midCat"/>
      </c:valAx>
      <c:valAx>
        <c:axId val="13752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ConnorsCoffee!$R$1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ConnorsCoffee!$R$2:$R$31</c:f>
              <c:numCache>
                <c:formatCode>General</c:formatCode>
                <c:ptCount val="30"/>
                <c:pt idx="0">
                  <c:v>5847</c:v>
                </c:pt>
                <c:pt idx="1">
                  <c:v>1197</c:v>
                </c:pt>
                <c:pt idx="2">
                  <c:v>16370</c:v>
                </c:pt>
                <c:pt idx="3">
                  <c:v>444</c:v>
                </c:pt>
                <c:pt idx="4">
                  <c:v>3043</c:v>
                </c:pt>
                <c:pt idx="5">
                  <c:v>6524</c:v>
                </c:pt>
                <c:pt idx="6">
                  <c:v>1109</c:v>
                </c:pt>
                <c:pt idx="7">
                  <c:v>19212</c:v>
                </c:pt>
                <c:pt idx="8">
                  <c:v>536</c:v>
                </c:pt>
                <c:pt idx="9">
                  <c:v>3631</c:v>
                </c:pt>
                <c:pt idx="10">
                  <c:v>6051</c:v>
                </c:pt>
                <c:pt idx="11">
                  <c:v>1282</c:v>
                </c:pt>
                <c:pt idx="12">
                  <c:v>18758</c:v>
                </c:pt>
                <c:pt idx="13">
                  <c:v>565</c:v>
                </c:pt>
                <c:pt idx="14">
                  <c:v>4084</c:v>
                </c:pt>
                <c:pt idx="15">
                  <c:v>7251</c:v>
                </c:pt>
                <c:pt idx="16">
                  <c:v>1338</c:v>
                </c:pt>
                <c:pt idx="17">
                  <c:v>22367</c:v>
                </c:pt>
                <c:pt idx="18">
                  <c:v>566</c:v>
                </c:pt>
                <c:pt idx="19">
                  <c:v>4458</c:v>
                </c:pt>
                <c:pt idx="20">
                  <c:v>7169</c:v>
                </c:pt>
                <c:pt idx="21">
                  <c:v>1411</c:v>
                </c:pt>
                <c:pt idx="22">
                  <c:v>21714</c:v>
                </c:pt>
                <c:pt idx="23">
                  <c:v>574</c:v>
                </c:pt>
                <c:pt idx="24">
                  <c:v>4512</c:v>
                </c:pt>
                <c:pt idx="25">
                  <c:v>7883.9600000000009</c:v>
                </c:pt>
                <c:pt idx="26">
                  <c:v>2582.96</c:v>
                </c:pt>
                <c:pt idx="27">
                  <c:v>20999.760000000006</c:v>
                </c:pt>
                <c:pt idx="28">
                  <c:v>1852.5600000000018</c:v>
                </c:pt>
                <c:pt idx="29">
                  <c:v>5261.1599999999989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5-D54A-BDDA-28F09539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95471"/>
        <c:axId val="1470990175"/>
      </c:scatterChart>
      <c:valAx>
        <c:axId val="14680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90175"/>
        <c:crosses val="autoZero"/>
        <c:crossBetween val="midCat"/>
      </c:valAx>
      <c:valAx>
        <c:axId val="14709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19</xdr:row>
      <xdr:rowOff>6350</xdr:rowOff>
    </xdr:from>
    <xdr:to>
      <xdr:col>19</xdr:col>
      <xdr:colOff>127000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76EC4-FCC2-2449-B252-FF263DC1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25</xdr:row>
      <xdr:rowOff>171450</xdr:rowOff>
    </xdr:from>
    <xdr:to>
      <xdr:col>27</xdr:col>
      <xdr:colOff>330200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7FBD6-55CD-CE47-A88E-FC74CD82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25</xdr:row>
      <xdr:rowOff>146050</xdr:rowOff>
    </xdr:from>
    <xdr:to>
      <xdr:col>25</xdr:col>
      <xdr:colOff>539750</xdr:colOff>
      <xdr:row>40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15A6BC-8BB2-5849-BD51-B7C059170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workbookViewId="0">
      <selection activeCell="G14" sqref="G14"/>
    </sheetView>
  </sheetViews>
  <sheetFormatPr baseColWidth="10" defaultColWidth="8.83203125" defaultRowHeight="15" x14ac:dyDescent="0.2"/>
  <cols>
    <col min="10" max="11" width="1.6640625" customWidth="1"/>
    <col min="12" max="12" width="4.6640625" bestFit="1" customWidth="1"/>
    <col min="13" max="13" width="6.5" bestFit="1" customWidth="1"/>
    <col min="14" max="14" width="15.33203125" bestFit="1" customWidth="1"/>
    <col min="15" max="17" width="2.1640625" bestFit="1" customWidth="1"/>
    <col min="18" max="18" width="7.6640625" bestFit="1" customWidth="1"/>
    <col min="19" max="21" width="3.5" customWidth="1"/>
  </cols>
  <sheetData>
    <row r="1" spans="1:27" ht="16" thickBot="1" x14ac:dyDescent="0.25">
      <c r="A1" s="12" t="s">
        <v>9</v>
      </c>
      <c r="B1" s="13"/>
      <c r="C1" s="13"/>
      <c r="D1" s="13"/>
      <c r="E1" s="13"/>
      <c r="F1" s="13"/>
      <c r="G1" s="13"/>
      <c r="H1" s="14"/>
      <c r="L1" s="1" t="s">
        <v>3</v>
      </c>
      <c r="M1" s="1" t="s">
        <v>4</v>
      </c>
      <c r="N1" s="1" t="s">
        <v>14</v>
      </c>
      <c r="O1" s="1">
        <v>1</v>
      </c>
      <c r="P1" s="1">
        <v>2</v>
      </c>
      <c r="Q1" s="1">
        <v>3</v>
      </c>
      <c r="R1" s="1" t="s">
        <v>12</v>
      </c>
      <c r="S1" s="1"/>
      <c r="T1" s="1"/>
      <c r="U1" s="1"/>
    </row>
    <row r="2" spans="1:27" x14ac:dyDescent="0.2">
      <c r="A2" t="s">
        <v>0</v>
      </c>
      <c r="L2">
        <v>1</v>
      </c>
      <c r="M2">
        <v>1</v>
      </c>
      <c r="N2">
        <v>1</v>
      </c>
      <c r="O2">
        <v>1</v>
      </c>
      <c r="P2">
        <f>IF($M:$M=$P$1,1,0)</f>
        <v>0</v>
      </c>
      <c r="Q2">
        <f>IF($M:$M=$Q$1,1,0)</f>
        <v>0</v>
      </c>
      <c r="R2" s="11">
        <v>1856</v>
      </c>
      <c r="V2" t="s">
        <v>15</v>
      </c>
    </row>
    <row r="3" spans="1:27" ht="16" thickBot="1" x14ac:dyDescent="0.25">
      <c r="L3">
        <v>1</v>
      </c>
      <c r="M3">
        <v>2</v>
      </c>
      <c r="N3">
        <v>2</v>
      </c>
      <c r="O3">
        <f t="shared" ref="O3:O16" si="0">IF(M:M=$O$1,1,0)</f>
        <v>0</v>
      </c>
      <c r="P3">
        <f t="shared" ref="P3:P16" si="1">IF($M:$M=$P$1,1,0)</f>
        <v>1</v>
      </c>
      <c r="Q3">
        <f t="shared" ref="Q3:Q16" si="2">IF($M:$M=$Q$1,1,0)</f>
        <v>0</v>
      </c>
      <c r="R3" s="11">
        <v>2012</v>
      </c>
    </row>
    <row r="4" spans="1:27" x14ac:dyDescent="0.2">
      <c r="A4" t="s">
        <v>1</v>
      </c>
      <c r="L4">
        <v>1</v>
      </c>
      <c r="M4">
        <v>3</v>
      </c>
      <c r="N4">
        <v>3</v>
      </c>
      <c r="O4">
        <f t="shared" si="0"/>
        <v>0</v>
      </c>
      <c r="P4">
        <f t="shared" si="1"/>
        <v>0</v>
      </c>
      <c r="Q4">
        <f t="shared" si="2"/>
        <v>1</v>
      </c>
      <c r="R4" s="11">
        <v>985</v>
      </c>
      <c r="V4" s="10" t="s">
        <v>16</v>
      </c>
      <c r="W4" s="10"/>
    </row>
    <row r="5" spans="1:27" x14ac:dyDescent="0.2">
      <c r="L5">
        <v>2</v>
      </c>
      <c r="M5">
        <v>1</v>
      </c>
      <c r="N5">
        <v>4</v>
      </c>
      <c r="O5">
        <f t="shared" si="0"/>
        <v>1</v>
      </c>
      <c r="P5">
        <f t="shared" si="1"/>
        <v>0</v>
      </c>
      <c r="Q5">
        <f t="shared" si="2"/>
        <v>0</v>
      </c>
      <c r="R5" s="11">
        <v>1995</v>
      </c>
      <c r="V5" s="7" t="s">
        <v>17</v>
      </c>
      <c r="W5" s="7">
        <v>0.9937172758265741</v>
      </c>
    </row>
    <row r="6" spans="1:27" x14ac:dyDescent="0.2">
      <c r="A6" t="s">
        <v>2</v>
      </c>
      <c r="L6">
        <v>2</v>
      </c>
      <c r="M6">
        <v>2</v>
      </c>
      <c r="N6">
        <v>5</v>
      </c>
      <c r="O6">
        <f t="shared" si="0"/>
        <v>0</v>
      </c>
      <c r="P6">
        <f t="shared" si="1"/>
        <v>1</v>
      </c>
      <c r="Q6">
        <f t="shared" si="2"/>
        <v>0</v>
      </c>
      <c r="R6" s="11">
        <v>2168</v>
      </c>
      <c r="V6" s="7" t="s">
        <v>18</v>
      </c>
      <c r="W6" s="7">
        <v>0.98747402427618747</v>
      </c>
    </row>
    <row r="7" spans="1:27" x14ac:dyDescent="0.2">
      <c r="A7" s="15" t="s">
        <v>39</v>
      </c>
      <c r="B7" s="15"/>
      <c r="C7" s="15"/>
      <c r="D7" s="15"/>
      <c r="L7">
        <v>2</v>
      </c>
      <c r="M7">
        <v>3</v>
      </c>
      <c r="N7">
        <v>6</v>
      </c>
      <c r="O7">
        <f t="shared" si="0"/>
        <v>0</v>
      </c>
      <c r="P7">
        <f t="shared" si="1"/>
        <v>0</v>
      </c>
      <c r="Q7">
        <f t="shared" si="2"/>
        <v>1</v>
      </c>
      <c r="R7" s="11">
        <v>1072</v>
      </c>
      <c r="V7" s="7" t="s">
        <v>19</v>
      </c>
      <c r="W7" s="7">
        <v>0.98277678337975782</v>
      </c>
    </row>
    <row r="8" spans="1:27" x14ac:dyDescent="0.2">
      <c r="A8" s="1"/>
      <c r="B8" s="15" t="s">
        <v>4</v>
      </c>
      <c r="C8" s="15"/>
      <c r="D8" s="15"/>
      <c r="L8">
        <v>3</v>
      </c>
      <c r="M8">
        <v>1</v>
      </c>
      <c r="N8">
        <v>7</v>
      </c>
      <c r="O8">
        <f t="shared" si="0"/>
        <v>1</v>
      </c>
      <c r="P8">
        <f t="shared" si="1"/>
        <v>0</v>
      </c>
      <c r="Q8">
        <f t="shared" si="2"/>
        <v>0</v>
      </c>
      <c r="R8" s="11">
        <v>2241</v>
      </c>
      <c r="V8" s="7" t="s">
        <v>20</v>
      </c>
      <c r="W8" s="7">
        <v>73.086079385885753</v>
      </c>
    </row>
    <row r="9" spans="1:27" ht="16" thickBot="1" x14ac:dyDescent="0.25">
      <c r="A9" s="2" t="s">
        <v>3</v>
      </c>
      <c r="B9" s="3">
        <v>1</v>
      </c>
      <c r="C9" s="4">
        <v>2</v>
      </c>
      <c r="D9" s="4">
        <v>3</v>
      </c>
      <c r="L9">
        <v>3</v>
      </c>
      <c r="M9">
        <v>2</v>
      </c>
      <c r="N9">
        <v>8</v>
      </c>
      <c r="O9">
        <f t="shared" si="0"/>
        <v>0</v>
      </c>
      <c r="P9">
        <f t="shared" si="1"/>
        <v>1</v>
      </c>
      <c r="Q9">
        <f t="shared" si="2"/>
        <v>0</v>
      </c>
      <c r="R9" s="11">
        <v>2306</v>
      </c>
      <c r="V9" s="8" t="s">
        <v>21</v>
      </c>
      <c r="W9" s="8">
        <v>12</v>
      </c>
    </row>
    <row r="10" spans="1:27" x14ac:dyDescent="0.2">
      <c r="A10" s="5">
        <v>1</v>
      </c>
      <c r="B10">
        <v>1856</v>
      </c>
      <c r="C10">
        <v>2012</v>
      </c>
      <c r="D10">
        <v>985</v>
      </c>
      <c r="L10">
        <v>3</v>
      </c>
      <c r="M10">
        <v>3</v>
      </c>
      <c r="N10">
        <v>9</v>
      </c>
      <c r="O10">
        <f t="shared" si="0"/>
        <v>0</v>
      </c>
      <c r="P10">
        <f t="shared" si="1"/>
        <v>0</v>
      </c>
      <c r="Q10">
        <f t="shared" si="2"/>
        <v>1</v>
      </c>
      <c r="R10" s="11">
        <v>1105</v>
      </c>
    </row>
    <row r="11" spans="1:27" ht="16" thickBot="1" x14ac:dyDescent="0.25">
      <c r="A11" s="5">
        <v>2</v>
      </c>
      <c r="B11">
        <v>1995</v>
      </c>
      <c r="C11">
        <v>2168</v>
      </c>
      <c r="D11">
        <v>1072</v>
      </c>
      <c r="L11">
        <v>4</v>
      </c>
      <c r="M11">
        <v>1</v>
      </c>
      <c r="N11">
        <v>10</v>
      </c>
      <c r="O11">
        <f t="shared" si="0"/>
        <v>1</v>
      </c>
      <c r="P11">
        <f t="shared" si="1"/>
        <v>0</v>
      </c>
      <c r="Q11">
        <f t="shared" si="2"/>
        <v>0</v>
      </c>
      <c r="R11" s="11">
        <v>2280</v>
      </c>
      <c r="V11" t="s">
        <v>22</v>
      </c>
    </row>
    <row r="12" spans="1:27" x14ac:dyDescent="0.2">
      <c r="A12" s="5">
        <v>3</v>
      </c>
      <c r="B12">
        <v>2241</v>
      </c>
      <c r="C12">
        <v>2306</v>
      </c>
      <c r="D12">
        <v>1105</v>
      </c>
      <c r="L12">
        <v>4</v>
      </c>
      <c r="M12">
        <v>2</v>
      </c>
      <c r="N12">
        <v>11</v>
      </c>
      <c r="O12">
        <f t="shared" si="0"/>
        <v>0</v>
      </c>
      <c r="P12">
        <f t="shared" si="1"/>
        <v>1</v>
      </c>
      <c r="Q12">
        <f t="shared" si="2"/>
        <v>0</v>
      </c>
      <c r="R12" s="11">
        <v>2408</v>
      </c>
      <c r="V12" s="9"/>
      <c r="W12" s="9" t="s">
        <v>27</v>
      </c>
      <c r="X12" s="9" t="s">
        <v>28</v>
      </c>
      <c r="Y12" s="9" t="s">
        <v>29</v>
      </c>
      <c r="Z12" s="9" t="s">
        <v>30</v>
      </c>
      <c r="AA12" s="9" t="s">
        <v>31</v>
      </c>
    </row>
    <row r="13" spans="1:27" x14ac:dyDescent="0.2">
      <c r="A13" s="5">
        <v>4</v>
      </c>
      <c r="B13">
        <v>2280</v>
      </c>
      <c r="C13">
        <v>2408</v>
      </c>
      <c r="D13">
        <v>1120</v>
      </c>
      <c r="E13">
        <f>SUM(B13:D13)</f>
        <v>5808</v>
      </c>
      <c r="L13">
        <v>4</v>
      </c>
      <c r="M13">
        <v>3</v>
      </c>
      <c r="N13">
        <v>12</v>
      </c>
      <c r="O13">
        <f t="shared" si="0"/>
        <v>0</v>
      </c>
      <c r="P13">
        <f t="shared" si="1"/>
        <v>0</v>
      </c>
      <c r="Q13">
        <f t="shared" si="2"/>
        <v>1</v>
      </c>
      <c r="R13" s="11">
        <v>1120</v>
      </c>
      <c r="V13" s="7" t="s">
        <v>23</v>
      </c>
      <c r="W13" s="7">
        <v>3</v>
      </c>
      <c r="X13" s="7">
        <v>3368786.0666666664</v>
      </c>
      <c r="Y13" s="7">
        <v>1122928.6888888888</v>
      </c>
      <c r="Z13" s="7">
        <v>210.22426697910078</v>
      </c>
      <c r="AA13" s="7">
        <v>6.0278113866569119E-8</v>
      </c>
    </row>
    <row r="14" spans="1:27" x14ac:dyDescent="0.2">
      <c r="A14" s="16">
        <v>5</v>
      </c>
      <c r="B14" s="17">
        <v>2366.5000000000005</v>
      </c>
      <c r="C14" s="17">
        <v>2497</v>
      </c>
      <c r="D14" s="17">
        <v>1344.0000000000002</v>
      </c>
      <c r="E14">
        <f>SUM(B14:D14)</f>
        <v>6207.5</v>
      </c>
      <c r="L14">
        <v>5</v>
      </c>
      <c r="M14">
        <v>1</v>
      </c>
      <c r="N14">
        <v>13</v>
      </c>
      <c r="O14">
        <f t="shared" si="0"/>
        <v>1</v>
      </c>
      <c r="P14">
        <f t="shared" si="1"/>
        <v>0</v>
      </c>
      <c r="Q14">
        <f t="shared" si="2"/>
        <v>0</v>
      </c>
      <c r="R14" s="11">
        <f>$W$18+($W$20*O14)+($W$21*P14)+($W$19*N14)</f>
        <v>2366.5000000000005</v>
      </c>
      <c r="V14" s="7" t="s">
        <v>24</v>
      </c>
      <c r="W14" s="7">
        <v>8</v>
      </c>
      <c r="X14" s="7">
        <v>42732.599999999948</v>
      </c>
      <c r="Y14" s="7">
        <v>5341.5749999999935</v>
      </c>
      <c r="Z14" s="7"/>
      <c r="AA14" s="7"/>
    </row>
    <row r="15" spans="1:27" ht="16" thickBot="1" x14ac:dyDescent="0.25">
      <c r="L15">
        <v>5</v>
      </c>
      <c r="M15">
        <v>2</v>
      </c>
      <c r="N15">
        <v>14</v>
      </c>
      <c r="O15">
        <f t="shared" si="0"/>
        <v>0</v>
      </c>
      <c r="P15">
        <f t="shared" si="1"/>
        <v>1</v>
      </c>
      <c r="Q15">
        <f t="shared" si="2"/>
        <v>0</v>
      </c>
      <c r="R15" s="11">
        <f>$W$18+($W$20*O15)+($W$21*P15)+($W$19*N15)</f>
        <v>2497</v>
      </c>
      <c r="V15" s="8" t="s">
        <v>25</v>
      </c>
      <c r="W15" s="8">
        <v>11</v>
      </c>
      <c r="X15" s="8">
        <v>3411518.6666666665</v>
      </c>
      <c r="Y15" s="8"/>
      <c r="Z15" s="8"/>
      <c r="AA15" s="8"/>
    </row>
    <row r="16" spans="1:27" ht="16" thickBot="1" x14ac:dyDescent="0.25">
      <c r="L16">
        <v>5</v>
      </c>
      <c r="M16">
        <v>3</v>
      </c>
      <c r="N16">
        <v>15</v>
      </c>
      <c r="O16">
        <f t="shared" si="0"/>
        <v>0</v>
      </c>
      <c r="P16">
        <f t="shared" si="1"/>
        <v>0</v>
      </c>
      <c r="Q16">
        <f t="shared" si="2"/>
        <v>1</v>
      </c>
      <c r="R16" s="11">
        <f t="shared" ref="R16" si="3">$W$18+($W$20*O16)+($W$21*P16)+($W$19*N16)</f>
        <v>1344.0000000000002</v>
      </c>
    </row>
    <row r="17" spans="22:30" x14ac:dyDescent="0.2">
      <c r="V17" s="9"/>
      <c r="W17" s="9" t="s">
        <v>32</v>
      </c>
      <c r="X17" s="9" t="s">
        <v>20</v>
      </c>
      <c r="Y17" s="9" t="s">
        <v>33</v>
      </c>
      <c r="Z17" s="9" t="s">
        <v>34</v>
      </c>
      <c r="AA17" s="9" t="s">
        <v>35</v>
      </c>
      <c r="AB17" s="9" t="s">
        <v>36</v>
      </c>
      <c r="AC17" s="9" t="s">
        <v>37</v>
      </c>
      <c r="AD17" s="9" t="s">
        <v>38</v>
      </c>
    </row>
    <row r="18" spans="22:30" x14ac:dyDescent="0.2">
      <c r="V18" s="7" t="s">
        <v>26</v>
      </c>
      <c r="W18" s="7">
        <v>797</v>
      </c>
      <c r="X18" s="7">
        <v>59.674533931988073</v>
      </c>
      <c r="Y18" s="7">
        <v>13.35578089153327</v>
      </c>
      <c r="Z18" s="7">
        <v>9.4459584347354635E-7</v>
      </c>
      <c r="AA18" s="7">
        <v>659.39027798645407</v>
      </c>
      <c r="AB18" s="7">
        <v>934.60972201354593</v>
      </c>
      <c r="AC18" s="7">
        <v>659.39027798645407</v>
      </c>
      <c r="AD18" s="7">
        <v>934.60972201354593</v>
      </c>
    </row>
    <row r="19" spans="22:30" x14ac:dyDescent="0.2">
      <c r="V19" s="7" t="s">
        <v>14</v>
      </c>
      <c r="W19" s="7">
        <v>36.466666666666683</v>
      </c>
      <c r="X19" s="7">
        <v>6.2902481844695268</v>
      </c>
      <c r="Y19" s="7">
        <v>5.797333522817433</v>
      </c>
      <c r="Z19" s="7">
        <v>4.063966400344052E-4</v>
      </c>
      <c r="AA19" s="7">
        <v>21.961328341819449</v>
      </c>
      <c r="AB19" s="7">
        <v>50.972004991513913</v>
      </c>
      <c r="AC19" s="7">
        <v>21.961328341819449</v>
      </c>
      <c r="AD19" s="7">
        <v>50.972004991513913</v>
      </c>
    </row>
    <row r="20" spans="22:30" x14ac:dyDescent="0.2">
      <c r="V20" s="7">
        <v>1</v>
      </c>
      <c r="W20" s="7">
        <v>1095.4333333333334</v>
      </c>
      <c r="X20" s="7">
        <v>53.188874672142539</v>
      </c>
      <c r="Y20" s="7">
        <v>20.595159045676564</v>
      </c>
      <c r="Z20" s="7">
        <v>3.2350337744630859E-8</v>
      </c>
      <c r="AA20" s="7">
        <v>972.77956839251647</v>
      </c>
      <c r="AB20" s="7">
        <v>1218.0870982741503</v>
      </c>
      <c r="AC20" s="7">
        <v>972.77956839251647</v>
      </c>
      <c r="AD20" s="7">
        <v>1218.0870982741503</v>
      </c>
    </row>
    <row r="21" spans="22:30" ht="16" thickBot="1" x14ac:dyDescent="0.25">
      <c r="V21" s="8">
        <v>2</v>
      </c>
      <c r="W21" s="8">
        <v>1189.4666666666667</v>
      </c>
      <c r="X21" s="8">
        <v>52.061067240522632</v>
      </c>
      <c r="Y21" s="8">
        <v>22.847527523231886</v>
      </c>
      <c r="Z21" s="8">
        <v>1.4279810383040917E-8</v>
      </c>
      <c r="AA21" s="8">
        <v>1069.4136303268792</v>
      </c>
      <c r="AB21" s="8">
        <v>1309.5197030064542</v>
      </c>
      <c r="AC21" s="8">
        <v>1069.4136303268792</v>
      </c>
      <c r="AD21" s="8">
        <v>1309.5197030064542</v>
      </c>
    </row>
  </sheetData>
  <mergeCells count="3">
    <mergeCell ref="A1:H1"/>
    <mergeCell ref="B8:D8"/>
    <mergeCell ref="A7:D7"/>
  </mergeCells>
  <conditionalFormatting sqref="S2:U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16">
    <cfRule type="cellIs" dxfId="5" priority="2" operator="equal">
      <formula>0</formula>
    </cfRule>
    <cfRule type="cellIs" dxfId="4" priority="1" operator="equal">
      <formula>1</formula>
    </cfRule>
  </conditionalFormatting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opLeftCell="F1" workbookViewId="0">
      <selection sqref="A1:H1"/>
    </sheetView>
  </sheetViews>
  <sheetFormatPr baseColWidth="10" defaultColWidth="8.83203125" defaultRowHeight="15" x14ac:dyDescent="0.2"/>
  <cols>
    <col min="10" max="11" width="1.6640625" customWidth="1"/>
    <col min="14" max="14" width="17.5" bestFit="1" customWidth="1"/>
    <col min="15" max="17" width="3.5" customWidth="1"/>
  </cols>
  <sheetData>
    <row r="1" spans="1:18" ht="16" thickBot="1" x14ac:dyDescent="0.25">
      <c r="A1" s="12" t="s">
        <v>9</v>
      </c>
      <c r="B1" s="13"/>
      <c r="C1" s="13"/>
      <c r="D1" s="13"/>
      <c r="E1" s="13"/>
      <c r="F1" s="13"/>
      <c r="G1" s="13"/>
      <c r="H1" s="14"/>
      <c r="L1" s="1" t="s">
        <v>3</v>
      </c>
      <c r="M1" s="1" t="s">
        <v>4</v>
      </c>
      <c r="N1" s="1" t="s">
        <v>8</v>
      </c>
      <c r="O1" s="1">
        <v>1</v>
      </c>
      <c r="P1" s="1">
        <v>2</v>
      </c>
      <c r="Q1" s="1">
        <v>3</v>
      </c>
      <c r="R1" t="s">
        <v>12</v>
      </c>
    </row>
    <row r="2" spans="1:18" x14ac:dyDescent="0.2">
      <c r="A2" t="s">
        <v>0</v>
      </c>
      <c r="L2">
        <v>1</v>
      </c>
      <c r="M2">
        <v>1</v>
      </c>
      <c r="N2">
        <v>1</v>
      </c>
      <c r="O2">
        <f>IF($M2=O$1,1,0)</f>
        <v>1</v>
      </c>
      <c r="P2">
        <f>IF($M2=P$1,1,0)</f>
        <v>0</v>
      </c>
      <c r="Q2">
        <f>IF($M2=Q$1,1,0)</f>
        <v>0</v>
      </c>
      <c r="R2">
        <v>1856</v>
      </c>
    </row>
    <row r="3" spans="1:18" x14ac:dyDescent="0.2">
      <c r="L3">
        <v>1</v>
      </c>
      <c r="M3">
        <v>2</v>
      </c>
      <c r="N3">
        <v>2</v>
      </c>
      <c r="O3">
        <f t="shared" ref="O3:Q16" si="0">IF($M3=O$1,1,0)</f>
        <v>0</v>
      </c>
      <c r="P3">
        <f t="shared" si="0"/>
        <v>1</v>
      </c>
      <c r="Q3">
        <f t="shared" si="0"/>
        <v>0</v>
      </c>
      <c r="R3">
        <v>2012</v>
      </c>
    </row>
    <row r="4" spans="1:18" x14ac:dyDescent="0.2">
      <c r="A4" t="s">
        <v>1</v>
      </c>
      <c r="L4">
        <v>1</v>
      </c>
      <c r="M4">
        <v>3</v>
      </c>
      <c r="N4">
        <v>3</v>
      </c>
      <c r="O4">
        <f t="shared" si="0"/>
        <v>0</v>
      </c>
      <c r="P4">
        <f t="shared" si="0"/>
        <v>0</v>
      </c>
      <c r="Q4">
        <f t="shared" si="0"/>
        <v>1</v>
      </c>
      <c r="R4">
        <v>985</v>
      </c>
    </row>
    <row r="5" spans="1:18" x14ac:dyDescent="0.2">
      <c r="L5">
        <v>2</v>
      </c>
      <c r="M5">
        <v>1</v>
      </c>
      <c r="N5">
        <v>4</v>
      </c>
      <c r="O5">
        <f t="shared" si="0"/>
        <v>1</v>
      </c>
      <c r="P5">
        <f t="shared" si="0"/>
        <v>0</v>
      </c>
      <c r="Q5">
        <f t="shared" si="0"/>
        <v>0</v>
      </c>
      <c r="R5">
        <v>1995</v>
      </c>
    </row>
    <row r="6" spans="1:18" x14ac:dyDescent="0.2">
      <c r="A6" t="s">
        <v>2</v>
      </c>
      <c r="L6">
        <v>2</v>
      </c>
      <c r="M6">
        <v>2</v>
      </c>
      <c r="N6">
        <v>5</v>
      </c>
      <c r="O6">
        <f t="shared" si="0"/>
        <v>0</v>
      </c>
      <c r="P6">
        <f t="shared" si="0"/>
        <v>1</v>
      </c>
      <c r="Q6">
        <f t="shared" si="0"/>
        <v>0</v>
      </c>
      <c r="R6">
        <v>2168</v>
      </c>
    </row>
    <row r="7" spans="1:18" x14ac:dyDescent="0.2">
      <c r="L7">
        <v>2</v>
      </c>
      <c r="M7">
        <v>3</v>
      </c>
      <c r="N7">
        <v>6</v>
      </c>
      <c r="O7">
        <f t="shared" si="0"/>
        <v>0</v>
      </c>
      <c r="P7">
        <f t="shared" si="0"/>
        <v>0</v>
      </c>
      <c r="Q7">
        <f t="shared" si="0"/>
        <v>1</v>
      </c>
      <c r="R7">
        <v>1072</v>
      </c>
    </row>
    <row r="8" spans="1:18" x14ac:dyDescent="0.2">
      <c r="A8" s="1"/>
      <c r="B8" s="15" t="s">
        <v>4</v>
      </c>
      <c r="C8" s="15"/>
      <c r="D8" s="15"/>
      <c r="L8">
        <v>3</v>
      </c>
      <c r="M8">
        <v>1</v>
      </c>
      <c r="N8">
        <v>7</v>
      </c>
      <c r="O8">
        <f t="shared" si="0"/>
        <v>1</v>
      </c>
      <c r="P8">
        <f t="shared" si="0"/>
        <v>0</v>
      </c>
      <c r="Q8">
        <f t="shared" si="0"/>
        <v>0</v>
      </c>
      <c r="R8">
        <v>2241</v>
      </c>
    </row>
    <row r="9" spans="1:18" x14ac:dyDescent="0.2">
      <c r="A9" s="2" t="s">
        <v>3</v>
      </c>
      <c r="B9" s="3">
        <v>1</v>
      </c>
      <c r="C9" s="4">
        <v>2</v>
      </c>
      <c r="D9" s="4">
        <v>3</v>
      </c>
      <c r="L9">
        <v>3</v>
      </c>
      <c r="M9">
        <v>2</v>
      </c>
      <c r="N9">
        <v>8</v>
      </c>
      <c r="O9">
        <f t="shared" si="0"/>
        <v>0</v>
      </c>
      <c r="P9">
        <f t="shared" si="0"/>
        <v>1</v>
      </c>
      <c r="Q9">
        <f t="shared" si="0"/>
        <v>0</v>
      </c>
      <c r="R9">
        <v>2306</v>
      </c>
    </row>
    <row r="10" spans="1:18" x14ac:dyDescent="0.2">
      <c r="A10" s="5">
        <v>1</v>
      </c>
      <c r="B10">
        <v>1856</v>
      </c>
      <c r="C10">
        <v>2012</v>
      </c>
      <c r="D10">
        <v>985</v>
      </c>
      <c r="L10">
        <v>3</v>
      </c>
      <c r="M10">
        <v>3</v>
      </c>
      <c r="N10">
        <v>9</v>
      </c>
      <c r="O10">
        <f t="shared" si="0"/>
        <v>0</v>
      </c>
      <c r="P10">
        <f t="shared" si="0"/>
        <v>0</v>
      </c>
      <c r="Q10">
        <f t="shared" si="0"/>
        <v>1</v>
      </c>
      <c r="R10">
        <v>1105</v>
      </c>
    </row>
    <row r="11" spans="1:18" x14ac:dyDescent="0.2">
      <c r="A11" s="5">
        <v>2</v>
      </c>
      <c r="B11">
        <v>1995</v>
      </c>
      <c r="C11">
        <v>2168</v>
      </c>
      <c r="D11">
        <v>1072</v>
      </c>
      <c r="L11">
        <v>4</v>
      </c>
      <c r="M11">
        <v>1</v>
      </c>
      <c r="N11">
        <v>10</v>
      </c>
      <c r="O11">
        <f t="shared" si="0"/>
        <v>1</v>
      </c>
      <c r="P11">
        <f t="shared" si="0"/>
        <v>0</v>
      </c>
      <c r="Q11">
        <f t="shared" si="0"/>
        <v>0</v>
      </c>
      <c r="R11">
        <v>2280</v>
      </c>
    </row>
    <row r="12" spans="1:18" x14ac:dyDescent="0.2">
      <c r="A12" s="5">
        <v>3</v>
      </c>
      <c r="B12">
        <v>2241</v>
      </c>
      <c r="C12">
        <v>2306</v>
      </c>
      <c r="D12">
        <v>1105</v>
      </c>
      <c r="L12">
        <v>4</v>
      </c>
      <c r="M12">
        <v>2</v>
      </c>
      <c r="N12">
        <v>11</v>
      </c>
      <c r="O12">
        <f t="shared" si="0"/>
        <v>0</v>
      </c>
      <c r="P12">
        <f t="shared" si="0"/>
        <v>1</v>
      </c>
      <c r="Q12">
        <f t="shared" si="0"/>
        <v>0</v>
      </c>
      <c r="R12">
        <v>2408</v>
      </c>
    </row>
    <row r="13" spans="1:18" x14ac:dyDescent="0.2">
      <c r="A13" s="5">
        <v>4</v>
      </c>
      <c r="B13">
        <v>2280</v>
      </c>
      <c r="C13">
        <v>2408</v>
      </c>
      <c r="D13">
        <v>1120</v>
      </c>
      <c r="L13">
        <v>4</v>
      </c>
      <c r="M13">
        <v>3</v>
      </c>
      <c r="N13">
        <v>12</v>
      </c>
      <c r="O13">
        <f t="shared" si="0"/>
        <v>0</v>
      </c>
      <c r="P13">
        <f t="shared" si="0"/>
        <v>0</v>
      </c>
      <c r="Q13">
        <f t="shared" si="0"/>
        <v>1</v>
      </c>
      <c r="R13">
        <v>1120</v>
      </c>
    </row>
    <row r="14" spans="1:18" x14ac:dyDescent="0.2">
      <c r="A14" s="6">
        <v>5</v>
      </c>
      <c r="L14">
        <v>5</v>
      </c>
      <c r="M14">
        <v>1</v>
      </c>
      <c r="N14">
        <v>13</v>
      </c>
      <c r="O14">
        <f t="shared" si="0"/>
        <v>1</v>
      </c>
      <c r="P14">
        <f t="shared" si="0"/>
        <v>0</v>
      </c>
      <c r="Q14">
        <f t="shared" si="0"/>
        <v>0</v>
      </c>
    </row>
    <row r="15" spans="1:18" x14ac:dyDescent="0.2">
      <c r="L15">
        <v>5</v>
      </c>
      <c r="M15">
        <v>2</v>
      </c>
      <c r="N15">
        <v>14</v>
      </c>
      <c r="O15">
        <f t="shared" si="0"/>
        <v>0</v>
      </c>
      <c r="P15">
        <f t="shared" si="0"/>
        <v>1</v>
      </c>
      <c r="Q15">
        <f t="shared" si="0"/>
        <v>0</v>
      </c>
    </row>
    <row r="16" spans="1:18" x14ac:dyDescent="0.2">
      <c r="L16">
        <v>5</v>
      </c>
      <c r="M16">
        <v>3</v>
      </c>
      <c r="N16">
        <v>15</v>
      </c>
      <c r="O16">
        <f t="shared" si="0"/>
        <v>0</v>
      </c>
      <c r="P16">
        <f t="shared" si="0"/>
        <v>0</v>
      </c>
      <c r="Q16">
        <f t="shared" si="0"/>
        <v>1</v>
      </c>
    </row>
  </sheetData>
  <mergeCells count="2">
    <mergeCell ref="A1:H1"/>
    <mergeCell ref="B8:D8"/>
  </mergeCells>
  <conditionalFormatting sqref="O2:Q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workbookViewId="0">
      <selection activeCell="I16" sqref="I16"/>
    </sheetView>
  </sheetViews>
  <sheetFormatPr baseColWidth="10" defaultColWidth="8.83203125" defaultRowHeight="15" x14ac:dyDescent="0.2"/>
  <cols>
    <col min="12" max="12" width="17" customWidth="1"/>
  </cols>
  <sheetData>
    <row r="1" spans="1:25" ht="16" thickBot="1" x14ac:dyDescent="0.25">
      <c r="A1" s="12" t="s">
        <v>11</v>
      </c>
      <c r="B1" s="13"/>
      <c r="C1" s="13"/>
      <c r="D1" s="13"/>
      <c r="E1" s="13"/>
      <c r="F1" s="13"/>
      <c r="G1" s="13"/>
      <c r="H1" s="14"/>
      <c r="J1" s="1" t="s">
        <v>3</v>
      </c>
      <c r="K1" s="1" t="s">
        <v>4</v>
      </c>
      <c r="L1" s="1" t="s">
        <v>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 t="s">
        <v>12</v>
      </c>
    </row>
    <row r="2" spans="1:25" x14ac:dyDescent="0.2">
      <c r="A2" t="s">
        <v>6</v>
      </c>
      <c r="J2">
        <v>1</v>
      </c>
      <c r="K2">
        <v>1</v>
      </c>
      <c r="L2">
        <v>1</v>
      </c>
      <c r="M2">
        <f>IF($K2=$M$1,1,0)</f>
        <v>1</v>
      </c>
      <c r="N2">
        <f>IF($K2=$N$1,1,0)</f>
        <v>0</v>
      </c>
      <c r="O2">
        <f>IF($K2=$O$1,1,0)</f>
        <v>0</v>
      </c>
      <c r="P2">
        <f>IF($K2=$P$1,1,0)</f>
        <v>0</v>
      </c>
      <c r="Q2">
        <f>IF($K2=$Q$1,1,0)</f>
        <v>0</v>
      </c>
      <c r="R2">
        <v>5568</v>
      </c>
    </row>
    <row r="3" spans="1:25" x14ac:dyDescent="0.2">
      <c r="J3">
        <v>1</v>
      </c>
      <c r="K3">
        <v>2</v>
      </c>
      <c r="L3">
        <v>2</v>
      </c>
      <c r="M3">
        <f t="shared" ref="M3:M26" si="0">IF(K3=$M$1,1,0)</f>
        <v>0</v>
      </c>
      <c r="N3">
        <f t="shared" ref="N3:N31" si="1">IF($K3=$N$1,1,0)</f>
        <v>1</v>
      </c>
      <c r="O3">
        <f t="shared" ref="O3:O31" si="2">IF($K3=$O$1,1,0)</f>
        <v>0</v>
      </c>
      <c r="P3">
        <f t="shared" ref="P3:P31" si="3">IF($K3=$P$1,1,0)</f>
        <v>0</v>
      </c>
      <c r="Q3">
        <f t="shared" ref="Q3:Q31" si="4">IF($K3=$Q$1,1,0)</f>
        <v>0</v>
      </c>
      <c r="R3">
        <v>1118</v>
      </c>
      <c r="T3" t="s">
        <v>15</v>
      </c>
    </row>
    <row r="4" spans="1:25" ht="16" thickBot="1" x14ac:dyDescent="0.25">
      <c r="A4" t="s">
        <v>5</v>
      </c>
      <c r="J4">
        <v>1</v>
      </c>
      <c r="K4">
        <v>3</v>
      </c>
      <c r="L4">
        <v>3</v>
      </c>
      <c r="M4">
        <f t="shared" si="0"/>
        <v>0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0</v>
      </c>
      <c r="R4">
        <v>493</v>
      </c>
    </row>
    <row r="5" spans="1:25" x14ac:dyDescent="0.2">
      <c r="J5">
        <v>1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</v>
      </c>
      <c r="R5">
        <v>16704</v>
      </c>
      <c r="T5" s="10" t="s">
        <v>16</v>
      </c>
      <c r="U5" s="10"/>
    </row>
    <row r="6" spans="1:25" x14ac:dyDescent="0.2">
      <c r="A6" t="s">
        <v>13</v>
      </c>
      <c r="J6">
        <v>1</v>
      </c>
      <c r="K6">
        <v>5</v>
      </c>
      <c r="L6">
        <v>5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1</v>
      </c>
      <c r="R6">
        <v>3343</v>
      </c>
      <c r="T6" s="7" t="s">
        <v>17</v>
      </c>
      <c r="U6" s="7">
        <v>0.99611338876857258</v>
      </c>
    </row>
    <row r="7" spans="1:25" x14ac:dyDescent="0.2">
      <c r="A7" s="15" t="s">
        <v>40</v>
      </c>
      <c r="B7" s="15"/>
      <c r="C7" s="15"/>
      <c r="D7" s="15"/>
      <c r="E7" s="15"/>
      <c r="F7" s="15"/>
      <c r="J7">
        <v>2</v>
      </c>
      <c r="K7">
        <v>1</v>
      </c>
      <c r="L7">
        <v>6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v>5985</v>
      </c>
      <c r="T7" s="7" t="s">
        <v>18</v>
      </c>
      <c r="U7" s="7">
        <v>0.99224188328400942</v>
      </c>
    </row>
    <row r="8" spans="1:25" x14ac:dyDescent="0.2">
      <c r="A8" s="1"/>
      <c r="B8" s="15" t="s">
        <v>4</v>
      </c>
      <c r="C8" s="15"/>
      <c r="D8" s="15"/>
      <c r="J8">
        <v>2</v>
      </c>
      <c r="K8">
        <v>2</v>
      </c>
      <c r="L8">
        <v>7</v>
      </c>
      <c r="M8">
        <f t="shared" si="0"/>
        <v>0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</v>
      </c>
      <c r="R8">
        <v>1205</v>
      </c>
      <c r="T8" s="7" t="s">
        <v>19</v>
      </c>
      <c r="U8" s="7">
        <v>0.99020027362190666</v>
      </c>
    </row>
    <row r="9" spans="1:25" x14ac:dyDescent="0.2">
      <c r="A9" s="2" t="s">
        <v>3</v>
      </c>
      <c r="B9" s="3">
        <v>1</v>
      </c>
      <c r="C9" s="4">
        <v>2</v>
      </c>
      <c r="D9" s="4">
        <v>3</v>
      </c>
      <c r="E9" s="4">
        <v>4</v>
      </c>
      <c r="F9" s="4">
        <v>5</v>
      </c>
      <c r="J9">
        <v>2</v>
      </c>
      <c r="K9">
        <v>3</v>
      </c>
      <c r="L9">
        <v>8</v>
      </c>
      <c r="M9">
        <f t="shared" si="0"/>
        <v>0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</v>
      </c>
      <c r="R9">
        <v>536</v>
      </c>
      <c r="T9" s="7" t="s">
        <v>20</v>
      </c>
      <c r="U9" s="7">
        <v>692.90372916786794</v>
      </c>
    </row>
    <row r="10" spans="1:25" ht="16" thickBot="1" x14ac:dyDescent="0.25">
      <c r="A10" s="5">
        <v>1</v>
      </c>
      <c r="B10">
        <v>5568</v>
      </c>
      <c r="C10">
        <v>1118</v>
      </c>
      <c r="D10">
        <v>493</v>
      </c>
      <c r="E10">
        <v>16704</v>
      </c>
      <c r="F10">
        <v>3343</v>
      </c>
      <c r="J10">
        <v>2</v>
      </c>
      <c r="K10">
        <v>4</v>
      </c>
      <c r="L10">
        <v>9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</v>
      </c>
      <c r="R10">
        <v>17955</v>
      </c>
      <c r="T10" s="8" t="s">
        <v>21</v>
      </c>
      <c r="U10" s="8">
        <v>25</v>
      </c>
    </row>
    <row r="11" spans="1:25" x14ac:dyDescent="0.2">
      <c r="A11" s="5">
        <v>2</v>
      </c>
      <c r="B11">
        <v>5985</v>
      </c>
      <c r="C11">
        <v>1205</v>
      </c>
      <c r="D11">
        <v>536</v>
      </c>
      <c r="E11">
        <v>17955</v>
      </c>
      <c r="F11">
        <v>3595</v>
      </c>
      <c r="J11">
        <v>2</v>
      </c>
      <c r="K11">
        <v>5</v>
      </c>
      <c r="L11">
        <v>10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</v>
      </c>
      <c r="R11">
        <v>3595</v>
      </c>
    </row>
    <row r="12" spans="1:25" ht="16" thickBot="1" x14ac:dyDescent="0.25">
      <c r="A12" s="5">
        <v>3</v>
      </c>
      <c r="B12">
        <v>6723</v>
      </c>
      <c r="C12">
        <v>1282</v>
      </c>
      <c r="D12">
        <v>553</v>
      </c>
      <c r="E12">
        <v>20169</v>
      </c>
      <c r="F12">
        <v>4003</v>
      </c>
      <c r="J12">
        <v>3</v>
      </c>
      <c r="K12">
        <v>1</v>
      </c>
      <c r="L12">
        <v>11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v>6723</v>
      </c>
      <c r="T12" t="s">
        <v>22</v>
      </c>
    </row>
    <row r="13" spans="1:25" x14ac:dyDescent="0.2">
      <c r="A13" s="5">
        <v>4</v>
      </c>
      <c r="B13">
        <v>6840</v>
      </c>
      <c r="C13">
        <v>1338</v>
      </c>
      <c r="D13">
        <v>560</v>
      </c>
      <c r="E13">
        <v>20520</v>
      </c>
      <c r="F13">
        <v>4089</v>
      </c>
      <c r="J13">
        <v>3</v>
      </c>
      <c r="K13">
        <v>2</v>
      </c>
      <c r="L13">
        <v>12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</v>
      </c>
      <c r="R13">
        <v>1282</v>
      </c>
      <c r="T13" s="9"/>
      <c r="U13" s="9" t="s">
        <v>27</v>
      </c>
      <c r="V13" s="9" t="s">
        <v>28</v>
      </c>
      <c r="W13" s="9" t="s">
        <v>29</v>
      </c>
      <c r="X13" s="9" t="s">
        <v>30</v>
      </c>
      <c r="Y13" s="9" t="s">
        <v>31</v>
      </c>
    </row>
    <row r="14" spans="1:25" x14ac:dyDescent="0.2">
      <c r="A14" s="6">
        <v>5</v>
      </c>
      <c r="B14">
        <v>6960</v>
      </c>
      <c r="C14">
        <v>1397</v>
      </c>
      <c r="D14">
        <v>568</v>
      </c>
      <c r="E14">
        <v>20878</v>
      </c>
      <c r="F14">
        <v>4177</v>
      </c>
      <c r="G14">
        <f>SUM(B14:F14)</f>
        <v>33980</v>
      </c>
      <c r="J14">
        <v>3</v>
      </c>
      <c r="K14">
        <v>3</v>
      </c>
      <c r="L14">
        <v>13</v>
      </c>
      <c r="M14">
        <f t="shared" si="0"/>
        <v>0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</v>
      </c>
      <c r="R14">
        <v>553</v>
      </c>
      <c r="T14" s="7" t="s">
        <v>23</v>
      </c>
      <c r="U14" s="7">
        <v>5</v>
      </c>
      <c r="V14" s="7">
        <v>1166703885.78</v>
      </c>
      <c r="W14" s="7">
        <v>233340777.15599999</v>
      </c>
      <c r="X14" s="7">
        <v>486.00959414642927</v>
      </c>
      <c r="Y14" s="7">
        <v>2.3511436595450324E-19</v>
      </c>
    </row>
    <row r="15" spans="1:25" x14ac:dyDescent="0.2">
      <c r="A15" s="16">
        <v>6</v>
      </c>
      <c r="B15" s="17">
        <v>7469.9400000000014</v>
      </c>
      <c r="C15" s="17">
        <v>2322.7400000000039</v>
      </c>
      <c r="D15" s="17">
        <v>1596.7399999999998</v>
      </c>
      <c r="E15" s="17">
        <v>20299.939999999995</v>
      </c>
      <c r="F15" s="17">
        <v>4896.1400000000012</v>
      </c>
      <c r="G15">
        <f>SUM(B15:F15)</f>
        <v>36585.5</v>
      </c>
      <c r="J15">
        <v>3</v>
      </c>
      <c r="K15">
        <v>4</v>
      </c>
      <c r="L15">
        <v>14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v>20169</v>
      </c>
      <c r="T15" s="7" t="s">
        <v>24</v>
      </c>
      <c r="U15" s="7">
        <v>19</v>
      </c>
      <c r="V15" s="7">
        <v>9122195.9800000228</v>
      </c>
      <c r="W15" s="7">
        <v>480115.57789473806</v>
      </c>
      <c r="X15" s="7"/>
      <c r="Y15" s="7"/>
    </row>
    <row r="16" spans="1:25" ht="16" thickBot="1" x14ac:dyDescent="0.25">
      <c r="J16">
        <v>3</v>
      </c>
      <c r="K16">
        <v>5</v>
      </c>
      <c r="L16">
        <v>15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</v>
      </c>
      <c r="R16">
        <v>4003</v>
      </c>
      <c r="T16" s="8" t="s">
        <v>25</v>
      </c>
      <c r="U16" s="8">
        <v>24</v>
      </c>
      <c r="V16" s="8">
        <v>1175826081.76</v>
      </c>
      <c r="W16" s="8"/>
      <c r="X16" s="8"/>
      <c r="Y16" s="8"/>
    </row>
    <row r="17" spans="10:28" ht="16" thickBot="1" x14ac:dyDescent="0.25">
      <c r="J17">
        <v>4</v>
      </c>
      <c r="K17">
        <v>1</v>
      </c>
      <c r="L17">
        <v>16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v>6840</v>
      </c>
    </row>
    <row r="18" spans="10:28" x14ac:dyDescent="0.2">
      <c r="J18">
        <v>4</v>
      </c>
      <c r="K18">
        <v>2</v>
      </c>
      <c r="L18">
        <v>17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</v>
      </c>
      <c r="R18">
        <v>1338</v>
      </c>
      <c r="T18" s="9"/>
      <c r="U18" s="9" t="s">
        <v>32</v>
      </c>
      <c r="V18" s="9" t="s">
        <v>20</v>
      </c>
      <c r="W18" s="9" t="s">
        <v>33</v>
      </c>
      <c r="X18" s="9" t="s">
        <v>34</v>
      </c>
      <c r="Y18" s="9" t="s">
        <v>35</v>
      </c>
      <c r="Z18" s="9" t="s">
        <v>36</v>
      </c>
      <c r="AA18" s="9" t="s">
        <v>37</v>
      </c>
      <c r="AB18" s="9" t="s">
        <v>38</v>
      </c>
    </row>
    <row r="19" spans="10:28" x14ac:dyDescent="0.2">
      <c r="J19">
        <v>4</v>
      </c>
      <c r="K19">
        <v>3</v>
      </c>
      <c r="L19">
        <v>18</v>
      </c>
      <c r="M19">
        <f t="shared" si="0"/>
        <v>0</v>
      </c>
      <c r="N19">
        <f t="shared" si="1"/>
        <v>0</v>
      </c>
      <c r="O19">
        <f t="shared" si="2"/>
        <v>1</v>
      </c>
      <c r="P19">
        <f t="shared" si="3"/>
        <v>0</v>
      </c>
      <c r="Q19">
        <f t="shared" si="4"/>
        <v>0</v>
      </c>
      <c r="R19">
        <v>560</v>
      </c>
      <c r="T19" s="7" t="s">
        <v>26</v>
      </c>
      <c r="U19" s="7">
        <v>2786.66</v>
      </c>
      <c r="V19" s="7">
        <v>427.13454507918283</v>
      </c>
      <c r="W19" s="7">
        <v>6.5240801337747216</v>
      </c>
      <c r="X19" s="7">
        <v>3.0043299853154457E-6</v>
      </c>
      <c r="Y19" s="7">
        <v>1892.6571226805197</v>
      </c>
      <c r="Z19" s="7">
        <v>3680.6628773194798</v>
      </c>
      <c r="AA19" s="7">
        <v>1892.6571226805197</v>
      </c>
      <c r="AB19" s="7">
        <v>3680.6628773194798</v>
      </c>
    </row>
    <row r="20" spans="10:28" x14ac:dyDescent="0.2">
      <c r="J20">
        <v>4</v>
      </c>
      <c r="K20">
        <v>4</v>
      </c>
      <c r="L20">
        <v>19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</v>
      </c>
      <c r="R20">
        <v>20520</v>
      </c>
      <c r="T20" s="7" t="s">
        <v>14</v>
      </c>
      <c r="U20" s="7">
        <v>70.316000000000059</v>
      </c>
      <c r="V20" s="7">
        <v>19.598277024161852</v>
      </c>
      <c r="W20" s="7">
        <v>3.5878664187321445</v>
      </c>
      <c r="X20" s="7">
        <v>1.9618582049746574E-3</v>
      </c>
      <c r="Y20" s="7">
        <v>29.296334763471599</v>
      </c>
      <c r="Z20" s="7">
        <v>111.33566523652851</v>
      </c>
      <c r="AA20" s="7">
        <v>29.296334763471599</v>
      </c>
      <c r="AB20" s="7">
        <v>111.33566523652851</v>
      </c>
    </row>
    <row r="21" spans="10:28" x14ac:dyDescent="0.2">
      <c r="J21">
        <v>4</v>
      </c>
      <c r="K21">
        <v>5</v>
      </c>
      <c r="L21">
        <v>20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</v>
      </c>
      <c r="R21">
        <v>4089</v>
      </c>
      <c r="T21" s="7">
        <v>1</v>
      </c>
      <c r="U21" s="7">
        <v>2855.0639999999999</v>
      </c>
      <c r="V21" s="7">
        <v>445.18727582327409</v>
      </c>
      <c r="W21" s="7">
        <v>6.4131752074903732</v>
      </c>
      <c r="X21" s="7">
        <v>3.7763561734160987E-6</v>
      </c>
      <c r="Y21" s="7">
        <v>1923.2763229853804</v>
      </c>
      <c r="Z21" s="7">
        <v>3786.8516770146193</v>
      </c>
      <c r="AA21" s="7">
        <v>1923.2763229853804</v>
      </c>
      <c r="AB21" s="7">
        <v>3786.8516770146193</v>
      </c>
    </row>
    <row r="22" spans="10:28" x14ac:dyDescent="0.2">
      <c r="J22">
        <v>5</v>
      </c>
      <c r="K22">
        <v>1</v>
      </c>
      <c r="L22">
        <v>21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v>6960</v>
      </c>
      <c r="T22" s="7">
        <v>2</v>
      </c>
      <c r="U22" s="7">
        <v>-2362.4519999999975</v>
      </c>
      <c r="V22" s="7">
        <v>442.15728346227365</v>
      </c>
      <c r="W22" s="7">
        <v>-5.3430127431149055</v>
      </c>
      <c r="X22" s="7">
        <v>3.7166949599347922E-5</v>
      </c>
      <c r="Y22" s="7">
        <v>-3287.8978301183697</v>
      </c>
      <c r="Z22" s="7">
        <v>-1437.0061698816253</v>
      </c>
      <c r="AA22" s="7">
        <v>-3287.8978301183697</v>
      </c>
      <c r="AB22" s="7">
        <v>-1437.0061698816253</v>
      </c>
    </row>
    <row r="23" spans="10:28" x14ac:dyDescent="0.2">
      <c r="J23">
        <v>5</v>
      </c>
      <c r="K23">
        <v>2</v>
      </c>
      <c r="L23">
        <v>22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v>1397</v>
      </c>
      <c r="T23" s="7">
        <v>3</v>
      </c>
      <c r="U23" s="7">
        <v>-3158.7680000000018</v>
      </c>
      <c r="V23" s="7">
        <v>439.9802279729833</v>
      </c>
      <c r="W23" s="7">
        <v>-7.1793407957276756</v>
      </c>
      <c r="X23" s="7">
        <v>8.0445386190295153E-7</v>
      </c>
      <c r="Y23" s="7">
        <v>-4079.6572006115075</v>
      </c>
      <c r="Z23" s="7">
        <v>-2237.8787993884962</v>
      </c>
      <c r="AA23" s="7">
        <v>-4079.6572006115075</v>
      </c>
      <c r="AB23" s="7">
        <v>-2237.8787993884962</v>
      </c>
    </row>
    <row r="24" spans="10:28" ht="16" thickBot="1" x14ac:dyDescent="0.25">
      <c r="J24">
        <v>5</v>
      </c>
      <c r="K24">
        <v>3</v>
      </c>
      <c r="L24">
        <v>23</v>
      </c>
      <c r="M24">
        <f t="shared" si="0"/>
        <v>0</v>
      </c>
      <c r="N24">
        <f t="shared" si="1"/>
        <v>0</v>
      </c>
      <c r="O24">
        <f t="shared" si="2"/>
        <v>1</v>
      </c>
      <c r="P24">
        <f t="shared" si="3"/>
        <v>0</v>
      </c>
      <c r="Q24">
        <f t="shared" si="4"/>
        <v>0</v>
      </c>
      <c r="R24">
        <v>568</v>
      </c>
      <c r="T24" s="8">
        <v>4</v>
      </c>
      <c r="U24" s="8">
        <v>15474.115999999995</v>
      </c>
      <c r="V24" s="8">
        <v>438.66880857910439</v>
      </c>
      <c r="W24" s="8">
        <v>35.275168184677469</v>
      </c>
      <c r="X24" s="8">
        <v>8.781159831196218E-19</v>
      </c>
      <c r="Y24" s="8">
        <v>14555.971631725295</v>
      </c>
      <c r="Z24" s="8">
        <v>16392.260368274696</v>
      </c>
      <c r="AA24" s="8">
        <v>14555.971631725295</v>
      </c>
      <c r="AB24" s="8">
        <v>16392.260368274696</v>
      </c>
    </row>
    <row r="25" spans="10:28" x14ac:dyDescent="0.2">
      <c r="J25">
        <v>5</v>
      </c>
      <c r="K25">
        <v>4</v>
      </c>
      <c r="L25">
        <v>24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v>20878</v>
      </c>
    </row>
    <row r="26" spans="10:28" x14ac:dyDescent="0.2">
      <c r="J26">
        <v>5</v>
      </c>
      <c r="K26">
        <v>5</v>
      </c>
      <c r="L26">
        <v>25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</v>
      </c>
      <c r="R26">
        <v>4177</v>
      </c>
    </row>
    <row r="27" spans="10:28" x14ac:dyDescent="0.2">
      <c r="J27">
        <v>6</v>
      </c>
      <c r="K27">
        <v>1</v>
      </c>
      <c r="L27">
        <v>26</v>
      </c>
      <c r="M27">
        <f t="shared" ref="M27:M31" si="5">IF(K27=$M$1,1,0)</f>
        <v>1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>$U$19+($U$21*M27)+($U$22*N27)+($U$23*O27)+($U$24*P27)+($U$20*L27)</f>
        <v>7469.9400000000014</v>
      </c>
    </row>
    <row r="28" spans="10:28" x14ac:dyDescent="0.2">
      <c r="J28">
        <v>6</v>
      </c>
      <c r="K28">
        <v>2</v>
      </c>
      <c r="L28">
        <v>27</v>
      </c>
      <c r="M28">
        <f t="shared" si="5"/>
        <v>0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ref="R28:R31" si="6">$U$19+($U$21*M28)+($U$22*N28)+($U$23*O28)+($U$24*P28)+($U$20*L28)</f>
        <v>2322.7400000000039</v>
      </c>
    </row>
    <row r="29" spans="10:28" x14ac:dyDescent="0.2">
      <c r="J29">
        <v>6</v>
      </c>
      <c r="K29">
        <v>3</v>
      </c>
      <c r="L29">
        <v>28</v>
      </c>
      <c r="M29">
        <f t="shared" si="5"/>
        <v>0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0</v>
      </c>
      <c r="R29">
        <f t="shared" si="6"/>
        <v>1596.7399999999998</v>
      </c>
    </row>
    <row r="30" spans="10:28" x14ac:dyDescent="0.2">
      <c r="J30">
        <v>6</v>
      </c>
      <c r="K30">
        <v>4</v>
      </c>
      <c r="L30">
        <v>29</v>
      </c>
      <c r="M30">
        <f t="shared" si="5"/>
        <v>0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</v>
      </c>
      <c r="R30">
        <f t="shared" si="6"/>
        <v>20299.939999999995</v>
      </c>
    </row>
    <row r="31" spans="10:28" x14ac:dyDescent="0.2">
      <c r="J31">
        <v>6</v>
      </c>
      <c r="K31">
        <v>5</v>
      </c>
      <c r="L31">
        <v>30</v>
      </c>
      <c r="M31">
        <f t="shared" si="5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</v>
      </c>
      <c r="R31">
        <f t="shared" si="6"/>
        <v>4896.1400000000012</v>
      </c>
    </row>
  </sheetData>
  <mergeCells count="3">
    <mergeCell ref="A1:H1"/>
    <mergeCell ref="B8:D8"/>
    <mergeCell ref="A7:F7"/>
  </mergeCells>
  <conditionalFormatting sqref="M2:Q31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1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2" max="12" width="15.33203125" bestFit="1" customWidth="1"/>
  </cols>
  <sheetData>
    <row r="1" spans="1:25" ht="16" thickBot="1" x14ac:dyDescent="0.25">
      <c r="A1" s="12" t="s">
        <v>10</v>
      </c>
      <c r="B1" s="13"/>
      <c r="C1" s="13"/>
      <c r="D1" s="13"/>
      <c r="E1" s="13"/>
      <c r="F1" s="13"/>
      <c r="G1" s="13"/>
      <c r="H1" s="14"/>
      <c r="J1" s="1" t="s">
        <v>3</v>
      </c>
      <c r="K1" s="1" t="s">
        <v>4</v>
      </c>
      <c r="L1" s="1" t="s">
        <v>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 t="s">
        <v>12</v>
      </c>
    </row>
    <row r="2" spans="1:25" x14ac:dyDescent="0.2">
      <c r="A2" t="s">
        <v>7</v>
      </c>
      <c r="J2">
        <v>1</v>
      </c>
      <c r="K2">
        <v>1</v>
      </c>
      <c r="L2">
        <v>1</v>
      </c>
      <c r="M2">
        <f>IF($K2=$M$1,1,0)</f>
        <v>1</v>
      </c>
      <c r="N2">
        <f>IF($K2=$N$1,1,0)</f>
        <v>0</v>
      </c>
      <c r="O2">
        <f>IF($K2=$O$1,1,0)</f>
        <v>0</v>
      </c>
      <c r="P2">
        <f>IF($K2=$P$1,1,0)</f>
        <v>0</v>
      </c>
      <c r="Q2">
        <f>IF($K2=$Q$1,1,0)</f>
        <v>0</v>
      </c>
      <c r="R2">
        <v>5847</v>
      </c>
    </row>
    <row r="3" spans="1:25" x14ac:dyDescent="0.2">
      <c r="J3">
        <v>1</v>
      </c>
      <c r="K3">
        <v>2</v>
      </c>
      <c r="L3">
        <v>2</v>
      </c>
      <c r="M3">
        <f t="shared" ref="M3:M31" si="0">IF(K3=$M$1,1,0)</f>
        <v>0</v>
      </c>
      <c r="N3">
        <f t="shared" ref="N3:N31" si="1">IF($K3=$N$1,1,0)</f>
        <v>1</v>
      </c>
      <c r="O3">
        <f t="shared" ref="O3:O31" si="2">IF($K3=$O$1,1,0)</f>
        <v>0</v>
      </c>
      <c r="P3">
        <f t="shared" ref="P3:P31" si="3">IF($K3=$P$1,1,0)</f>
        <v>0</v>
      </c>
      <c r="Q3">
        <f t="shared" ref="Q3:Q31" si="4">IF($K3=$Q$1,1,0)</f>
        <v>0</v>
      </c>
      <c r="R3">
        <v>1197</v>
      </c>
      <c r="T3" t="s">
        <v>15</v>
      </c>
    </row>
    <row r="4" spans="1:25" ht="16" thickBot="1" x14ac:dyDescent="0.25">
      <c r="A4" t="s">
        <v>5</v>
      </c>
      <c r="J4">
        <v>1</v>
      </c>
      <c r="K4">
        <v>3</v>
      </c>
      <c r="L4">
        <v>3</v>
      </c>
      <c r="M4">
        <f t="shared" si="0"/>
        <v>0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0</v>
      </c>
      <c r="R4">
        <v>16370</v>
      </c>
    </row>
    <row r="5" spans="1:25" x14ac:dyDescent="0.2">
      <c r="J5">
        <v>1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</v>
      </c>
      <c r="R5">
        <v>444</v>
      </c>
      <c r="T5" s="10" t="s">
        <v>16</v>
      </c>
      <c r="U5" s="10"/>
    </row>
    <row r="6" spans="1:25" x14ac:dyDescent="0.2">
      <c r="A6" t="s">
        <v>13</v>
      </c>
      <c r="J6">
        <v>1</v>
      </c>
      <c r="K6">
        <v>5</v>
      </c>
      <c r="L6">
        <v>5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1</v>
      </c>
      <c r="R6">
        <v>3043</v>
      </c>
      <c r="T6" s="7" t="s">
        <v>17</v>
      </c>
      <c r="U6" s="7">
        <v>0.99315006611017165</v>
      </c>
    </row>
    <row r="7" spans="1:25" x14ac:dyDescent="0.2">
      <c r="A7" s="15" t="s">
        <v>41</v>
      </c>
      <c r="B7" s="15"/>
      <c r="C7" s="15"/>
      <c r="D7" s="15"/>
      <c r="E7" s="15"/>
      <c r="F7" s="15"/>
      <c r="J7">
        <v>2</v>
      </c>
      <c r="K7">
        <v>1</v>
      </c>
      <c r="L7">
        <v>6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v>6524</v>
      </c>
      <c r="T7" s="7" t="s">
        <v>18</v>
      </c>
      <c r="U7" s="7">
        <v>0.98634705381463839</v>
      </c>
    </row>
    <row r="8" spans="1:25" x14ac:dyDescent="0.2">
      <c r="A8" s="1"/>
      <c r="B8" s="15" t="s">
        <v>4</v>
      </c>
      <c r="C8" s="15"/>
      <c r="D8" s="15"/>
      <c r="J8">
        <v>2</v>
      </c>
      <c r="K8">
        <v>2</v>
      </c>
      <c r="L8">
        <v>7</v>
      </c>
      <c r="M8">
        <f t="shared" si="0"/>
        <v>0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</v>
      </c>
      <c r="R8">
        <v>1109</v>
      </c>
      <c r="T8" s="7" t="s">
        <v>19</v>
      </c>
      <c r="U8" s="7">
        <v>0.98275417323954317</v>
      </c>
    </row>
    <row r="9" spans="1:25" x14ac:dyDescent="0.2">
      <c r="A9" s="2" t="s">
        <v>3</v>
      </c>
      <c r="B9" s="3">
        <v>1</v>
      </c>
      <c r="C9" s="4">
        <v>2</v>
      </c>
      <c r="D9" s="4">
        <v>3</v>
      </c>
      <c r="E9" s="4">
        <v>4</v>
      </c>
      <c r="F9" s="4">
        <v>5</v>
      </c>
      <c r="J9">
        <v>2</v>
      </c>
      <c r="K9">
        <v>3</v>
      </c>
      <c r="L9">
        <v>8</v>
      </c>
      <c r="M9">
        <f t="shared" si="0"/>
        <v>0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</v>
      </c>
      <c r="R9">
        <v>19212</v>
      </c>
      <c r="T9" s="7" t="s">
        <v>20</v>
      </c>
      <c r="U9" s="7">
        <v>945.00617876008266</v>
      </c>
    </row>
    <row r="10" spans="1:25" ht="16" thickBot="1" x14ac:dyDescent="0.25">
      <c r="A10" s="5">
        <v>1</v>
      </c>
      <c r="B10">
        <v>5847</v>
      </c>
      <c r="C10">
        <v>1197</v>
      </c>
      <c r="D10">
        <v>16370</v>
      </c>
      <c r="E10">
        <v>444</v>
      </c>
      <c r="F10">
        <v>3043</v>
      </c>
      <c r="J10">
        <v>2</v>
      </c>
      <c r="K10">
        <v>4</v>
      </c>
      <c r="L10">
        <v>9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</v>
      </c>
      <c r="R10">
        <v>536</v>
      </c>
      <c r="T10" s="8" t="s">
        <v>21</v>
      </c>
      <c r="U10" s="8">
        <v>25</v>
      </c>
    </row>
    <row r="11" spans="1:25" x14ac:dyDescent="0.2">
      <c r="A11" s="5">
        <v>2</v>
      </c>
      <c r="B11">
        <v>6524</v>
      </c>
      <c r="C11">
        <v>1109</v>
      </c>
      <c r="D11">
        <v>19212</v>
      </c>
      <c r="E11">
        <v>536</v>
      </c>
      <c r="F11">
        <v>3631</v>
      </c>
      <c r="J11">
        <v>2</v>
      </c>
      <c r="K11">
        <v>5</v>
      </c>
      <c r="L11">
        <v>10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</v>
      </c>
      <c r="R11">
        <v>3631</v>
      </c>
    </row>
    <row r="12" spans="1:25" ht="16" thickBot="1" x14ac:dyDescent="0.25">
      <c r="A12" s="5">
        <v>3</v>
      </c>
      <c r="B12">
        <v>6051</v>
      </c>
      <c r="C12">
        <v>1282</v>
      </c>
      <c r="D12">
        <v>18758</v>
      </c>
      <c r="E12">
        <v>565</v>
      </c>
      <c r="F12">
        <v>4084</v>
      </c>
      <c r="J12">
        <v>3</v>
      </c>
      <c r="K12">
        <v>1</v>
      </c>
      <c r="L12">
        <v>11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v>6051</v>
      </c>
      <c r="T12" t="s">
        <v>22</v>
      </c>
    </row>
    <row r="13" spans="1:25" x14ac:dyDescent="0.2">
      <c r="A13" s="5">
        <v>4</v>
      </c>
      <c r="B13">
        <v>7251</v>
      </c>
      <c r="C13">
        <v>1338</v>
      </c>
      <c r="D13">
        <v>22367</v>
      </c>
      <c r="E13">
        <v>566</v>
      </c>
      <c r="F13">
        <v>4458</v>
      </c>
      <c r="J13">
        <v>3</v>
      </c>
      <c r="K13">
        <v>2</v>
      </c>
      <c r="L13">
        <v>12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</v>
      </c>
      <c r="R13">
        <v>1282</v>
      </c>
      <c r="T13" s="9"/>
      <c r="U13" s="9" t="s">
        <v>27</v>
      </c>
      <c r="V13" s="9" t="s">
        <v>28</v>
      </c>
      <c r="W13" s="9" t="s">
        <v>29</v>
      </c>
      <c r="X13" s="9" t="s">
        <v>30</v>
      </c>
      <c r="Y13" s="9" t="s">
        <v>31</v>
      </c>
    </row>
    <row r="14" spans="1:25" x14ac:dyDescent="0.2">
      <c r="A14" s="6">
        <v>5</v>
      </c>
      <c r="B14">
        <v>7169</v>
      </c>
      <c r="C14">
        <v>1411</v>
      </c>
      <c r="D14">
        <v>21714</v>
      </c>
      <c r="E14">
        <v>574</v>
      </c>
      <c r="F14">
        <v>4512</v>
      </c>
      <c r="G14">
        <f>SUM(B14:F14)</f>
        <v>35380</v>
      </c>
      <c r="J14">
        <v>3</v>
      </c>
      <c r="K14">
        <v>3</v>
      </c>
      <c r="L14">
        <v>13</v>
      </c>
      <c r="M14">
        <f t="shared" si="0"/>
        <v>0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</v>
      </c>
      <c r="R14">
        <v>18758</v>
      </c>
      <c r="T14" s="7" t="s">
        <v>23</v>
      </c>
      <c r="U14" s="7">
        <v>5</v>
      </c>
      <c r="V14" s="7">
        <v>1225818779.3600001</v>
      </c>
      <c r="W14" s="7">
        <v>245163755.87200004</v>
      </c>
      <c r="X14" s="7">
        <v>274.52820465331291</v>
      </c>
      <c r="Y14" s="7">
        <v>5.0088333582600649E-17</v>
      </c>
    </row>
    <row r="15" spans="1:25" x14ac:dyDescent="0.2">
      <c r="A15" s="16">
        <v>6</v>
      </c>
      <c r="B15" s="17">
        <v>7883.9600000000009</v>
      </c>
      <c r="C15" s="17">
        <v>2582.96</v>
      </c>
      <c r="D15" s="17">
        <v>20999.760000000006</v>
      </c>
      <c r="E15" s="17">
        <v>1852.5600000000018</v>
      </c>
      <c r="F15" s="17">
        <v>5261.1599999999989</v>
      </c>
      <c r="G15">
        <f>SUM(B15:F15)</f>
        <v>38580.400000000009</v>
      </c>
      <c r="J15">
        <v>3</v>
      </c>
      <c r="K15">
        <v>4</v>
      </c>
      <c r="L15">
        <v>14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v>565</v>
      </c>
      <c r="T15" s="7" t="s">
        <v>24</v>
      </c>
      <c r="U15" s="7">
        <v>19</v>
      </c>
      <c r="V15" s="7">
        <v>16967696.879999932</v>
      </c>
      <c r="W15" s="7">
        <v>893036.67789473326</v>
      </c>
      <c r="X15" s="7"/>
      <c r="Y15" s="7"/>
    </row>
    <row r="16" spans="1:25" ht="16" thickBot="1" x14ac:dyDescent="0.25">
      <c r="J16">
        <v>3</v>
      </c>
      <c r="K16">
        <v>5</v>
      </c>
      <c r="L16">
        <v>15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</v>
      </c>
      <c r="R16">
        <v>4084</v>
      </c>
      <c r="T16" s="8" t="s">
        <v>25</v>
      </c>
      <c r="U16" s="8">
        <v>24</v>
      </c>
      <c r="V16" s="8">
        <v>1242786476.24</v>
      </c>
      <c r="W16" s="8"/>
      <c r="X16" s="8"/>
      <c r="Y16" s="8"/>
    </row>
    <row r="17" spans="10:28" ht="16" thickBot="1" x14ac:dyDescent="0.25">
      <c r="J17">
        <v>4</v>
      </c>
      <c r="K17">
        <v>1</v>
      </c>
      <c r="L17">
        <v>16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v>7251</v>
      </c>
    </row>
    <row r="18" spans="10:28" x14ac:dyDescent="0.2">
      <c r="J18">
        <v>4</v>
      </c>
      <c r="K18">
        <v>2</v>
      </c>
      <c r="L18">
        <v>17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</v>
      </c>
      <c r="R18">
        <v>1338</v>
      </c>
      <c r="T18" s="9"/>
      <c r="U18" s="9" t="s">
        <v>32</v>
      </c>
      <c r="V18" s="9" t="s">
        <v>20</v>
      </c>
      <c r="W18" s="9" t="s">
        <v>33</v>
      </c>
      <c r="X18" s="9" t="s">
        <v>34</v>
      </c>
      <c r="Y18" s="9" t="s">
        <v>35</v>
      </c>
      <c r="Z18" s="9" t="s">
        <v>36</v>
      </c>
      <c r="AA18" s="9" t="s">
        <v>37</v>
      </c>
      <c r="AB18" s="9" t="s">
        <v>38</v>
      </c>
    </row>
    <row r="19" spans="10:28" x14ac:dyDescent="0.2">
      <c r="J19">
        <v>4</v>
      </c>
      <c r="K19">
        <v>3</v>
      </c>
      <c r="L19">
        <v>18</v>
      </c>
      <c r="M19">
        <f t="shared" si="0"/>
        <v>0</v>
      </c>
      <c r="N19">
        <f t="shared" si="1"/>
        <v>0</v>
      </c>
      <c r="O19">
        <f t="shared" si="2"/>
        <v>1</v>
      </c>
      <c r="P19">
        <f t="shared" si="3"/>
        <v>0</v>
      </c>
      <c r="Q19">
        <f t="shared" si="4"/>
        <v>0</v>
      </c>
      <c r="R19">
        <v>22367</v>
      </c>
      <c r="T19" s="7" t="s">
        <v>26</v>
      </c>
      <c r="U19" s="7">
        <v>2630.0399999999981</v>
      </c>
      <c r="V19" s="7">
        <v>582.54093212408577</v>
      </c>
      <c r="W19" s="7">
        <v>4.5147728768349946</v>
      </c>
      <c r="X19" s="7">
        <v>2.3710289728116698E-4</v>
      </c>
      <c r="Y19" s="7">
        <v>1410.7678163868482</v>
      </c>
      <c r="Z19" s="7">
        <v>3849.3121836131481</v>
      </c>
      <c r="AA19" s="7">
        <v>1410.7678163868482</v>
      </c>
      <c r="AB19" s="7">
        <v>3849.3121836131481</v>
      </c>
    </row>
    <row r="20" spans="10:28" x14ac:dyDescent="0.2">
      <c r="J20">
        <v>4</v>
      </c>
      <c r="K20">
        <v>4</v>
      </c>
      <c r="L20">
        <v>19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</v>
      </c>
      <c r="R20">
        <v>566</v>
      </c>
      <c r="T20" s="7" t="s">
        <v>14</v>
      </c>
      <c r="U20" s="7">
        <v>87.704000000000022</v>
      </c>
      <c r="V20" s="7">
        <v>26.728811090577647</v>
      </c>
      <c r="W20" s="7">
        <v>3.2812533151134864</v>
      </c>
      <c r="X20" s="7">
        <v>3.9276980155759974E-3</v>
      </c>
      <c r="Y20" s="7">
        <v>31.759955441685406</v>
      </c>
      <c r="Z20" s="7">
        <v>143.64804455831464</v>
      </c>
      <c r="AA20" s="7">
        <v>31.759955441685406</v>
      </c>
      <c r="AB20" s="7">
        <v>143.64804455831464</v>
      </c>
    </row>
    <row r="21" spans="10:28" x14ac:dyDescent="0.2">
      <c r="J21">
        <v>4</v>
      </c>
      <c r="K21">
        <v>5</v>
      </c>
      <c r="L21">
        <v>20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</v>
      </c>
      <c r="R21">
        <v>4458</v>
      </c>
      <c r="T21" s="7">
        <v>1</v>
      </c>
      <c r="U21" s="7">
        <v>2973.6160000000023</v>
      </c>
      <c r="V21" s="7">
        <v>607.16187350240136</v>
      </c>
      <c r="W21" s="7">
        <v>4.8975670735824641</v>
      </c>
      <c r="X21" s="7">
        <v>9.9976356094500857E-5</v>
      </c>
      <c r="Y21" s="7">
        <v>1702.811593839861</v>
      </c>
      <c r="Z21" s="7">
        <v>4244.4204061601431</v>
      </c>
      <c r="AA21" s="7">
        <v>1702.811593839861</v>
      </c>
      <c r="AB21" s="7">
        <v>4244.4204061601431</v>
      </c>
    </row>
    <row r="22" spans="10:28" x14ac:dyDescent="0.2">
      <c r="J22">
        <v>5</v>
      </c>
      <c r="K22">
        <v>1</v>
      </c>
      <c r="L22">
        <v>21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v>7169</v>
      </c>
      <c r="T22" s="7">
        <v>2</v>
      </c>
      <c r="U22" s="7">
        <v>-2415.0879999999988</v>
      </c>
      <c r="V22" s="7">
        <v>603.02946465221373</v>
      </c>
      <c r="W22" s="7">
        <v>-4.0049253669434828</v>
      </c>
      <c r="X22" s="7">
        <v>7.5762037959973985E-4</v>
      </c>
      <c r="Y22" s="7">
        <v>-3677.2431750340475</v>
      </c>
      <c r="Z22" s="7">
        <v>-1152.93282496595</v>
      </c>
      <c r="AA22" s="7">
        <v>-3677.2431750340475</v>
      </c>
      <c r="AB22" s="7">
        <v>-1152.93282496595</v>
      </c>
    </row>
    <row r="23" spans="10:28" x14ac:dyDescent="0.2">
      <c r="J23">
        <v>5</v>
      </c>
      <c r="K23">
        <v>2</v>
      </c>
      <c r="L23">
        <v>22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v>1411</v>
      </c>
      <c r="T23" s="7">
        <v>3</v>
      </c>
      <c r="U23" s="7">
        <v>15914.008000000007</v>
      </c>
      <c r="V23" s="7">
        <v>600.06032074047062</v>
      </c>
      <c r="W23" s="7">
        <v>26.520680421531992</v>
      </c>
      <c r="X23" s="7">
        <v>1.7871412262196521E-16</v>
      </c>
      <c r="Y23" s="7">
        <v>14658.067314594236</v>
      </c>
      <c r="Z23" s="7">
        <v>17169.948685405776</v>
      </c>
      <c r="AA23" s="7">
        <v>14658.067314594236</v>
      </c>
      <c r="AB23" s="7">
        <v>17169.948685405776</v>
      </c>
    </row>
    <row r="24" spans="10:28" ht="16" thickBot="1" x14ac:dyDescent="0.25">
      <c r="J24">
        <v>5</v>
      </c>
      <c r="K24">
        <v>3</v>
      </c>
      <c r="L24">
        <v>23</v>
      </c>
      <c r="M24">
        <f t="shared" si="0"/>
        <v>0</v>
      </c>
      <c r="N24">
        <f t="shared" si="1"/>
        <v>0</v>
      </c>
      <c r="O24">
        <f t="shared" si="2"/>
        <v>1</v>
      </c>
      <c r="P24">
        <f t="shared" si="3"/>
        <v>0</v>
      </c>
      <c r="Q24">
        <f t="shared" si="4"/>
        <v>0</v>
      </c>
      <c r="R24">
        <v>21714</v>
      </c>
      <c r="T24" s="8">
        <v>4</v>
      </c>
      <c r="U24" s="8">
        <v>-3320.895999999997</v>
      </c>
      <c r="V24" s="8">
        <v>598.27176140965321</v>
      </c>
      <c r="W24" s="8">
        <v>-5.5508152217902991</v>
      </c>
      <c r="X24" s="8">
        <v>2.3587540082097405E-5</v>
      </c>
      <c r="Y24" s="8">
        <v>-4573.0931877036301</v>
      </c>
      <c r="Z24" s="8">
        <v>-2068.6988122963639</v>
      </c>
      <c r="AA24" s="8">
        <v>-4573.0931877036301</v>
      </c>
      <c r="AB24" s="8">
        <v>-2068.6988122963639</v>
      </c>
    </row>
    <row r="25" spans="10:28" x14ac:dyDescent="0.2">
      <c r="J25">
        <v>5</v>
      </c>
      <c r="K25">
        <v>4</v>
      </c>
      <c r="L25">
        <v>24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v>574</v>
      </c>
    </row>
    <row r="26" spans="10:28" x14ac:dyDescent="0.2">
      <c r="J26">
        <v>5</v>
      </c>
      <c r="K26">
        <v>5</v>
      </c>
      <c r="L26">
        <v>25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</v>
      </c>
      <c r="R26">
        <v>4512</v>
      </c>
    </row>
    <row r="27" spans="10:28" x14ac:dyDescent="0.2">
      <c r="J27">
        <v>6</v>
      </c>
      <c r="K27">
        <v>1</v>
      </c>
      <c r="L27">
        <v>26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>$U$19+($U$21*M27)+($U$22*N27)+($U$23*O27)+($U$24*P27)+($U$20*L27)</f>
        <v>7883.9600000000009</v>
      </c>
    </row>
    <row r="28" spans="10:28" x14ac:dyDescent="0.2">
      <c r="J28">
        <v>6</v>
      </c>
      <c r="K28">
        <v>2</v>
      </c>
      <c r="L28">
        <v>27</v>
      </c>
      <c r="M28">
        <f t="shared" si="0"/>
        <v>0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ref="R28:R31" si="5">$U$19+($U$21*M28)+($U$22*N28)+($U$23*O28)+($U$24*P28)+($U$20*L28)</f>
        <v>2582.96</v>
      </c>
    </row>
    <row r="29" spans="10:28" x14ac:dyDescent="0.2">
      <c r="J29">
        <v>6</v>
      </c>
      <c r="K29">
        <v>3</v>
      </c>
      <c r="L29">
        <v>28</v>
      </c>
      <c r="M29">
        <f t="shared" si="0"/>
        <v>0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0</v>
      </c>
      <c r="R29">
        <f t="shared" si="5"/>
        <v>20999.760000000006</v>
      </c>
    </row>
    <row r="30" spans="10:28" x14ac:dyDescent="0.2">
      <c r="J30">
        <v>6</v>
      </c>
      <c r="K30">
        <v>4</v>
      </c>
      <c r="L30">
        <v>29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</v>
      </c>
      <c r="R30">
        <f t="shared" si="5"/>
        <v>1852.5600000000018</v>
      </c>
    </row>
    <row r="31" spans="10:28" x14ac:dyDescent="0.2">
      <c r="J31">
        <v>6</v>
      </c>
      <c r="K31">
        <v>5</v>
      </c>
      <c r="L31">
        <v>30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</v>
      </c>
      <c r="R31">
        <f t="shared" si="5"/>
        <v>5261.1599999999989</v>
      </c>
    </row>
  </sheetData>
  <mergeCells count="3">
    <mergeCell ref="A1:H1"/>
    <mergeCell ref="B8:D8"/>
    <mergeCell ref="A7:F7"/>
  </mergeCells>
  <conditionalFormatting sqref="M2:Q3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BrianasBreads</vt:lpstr>
      <vt:lpstr>BrianasBreads_ColumnSetup</vt:lpstr>
      <vt:lpstr>AmandasBakery</vt:lpstr>
      <vt:lpstr>ConnorsCoffee</vt:lpstr>
    </vt:vector>
  </TitlesOfParts>
  <Company>2014-02-20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</dc:creator>
  <cp:lastModifiedBy>Microsoft Office User</cp:lastModifiedBy>
  <cp:lastPrinted>2016-03-08T15:09:31Z</cp:lastPrinted>
  <dcterms:created xsi:type="dcterms:W3CDTF">2016-03-08T12:48:59Z</dcterms:created>
  <dcterms:modified xsi:type="dcterms:W3CDTF">2020-11-22T21:57:43Z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5630a773576a41cdb1e8a829a36f9a8f</vt:lpwstr>
  </property>
</Properties>
</file>